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20" windowWidth="24495" windowHeight="12120" firstSheet="1" activeTab="1"/>
  </bookViews>
  <sheets>
    <sheet name="Definitions and Sources" sheetId="1" r:id="rId1"/>
    <sheet name="SDG&amp;E Program Totals" sheetId="2" r:id="rId2"/>
    <sheet name="SDG&amp;E Program Totals w.DLF" sheetId="3" r:id="rId3"/>
    <sheet name="PG&amp;E Program Totals" sheetId="4" r:id="rId4"/>
    <sheet name="PG&amp;E Program Totals w.DLF" sheetId="5" r:id="rId5"/>
    <sheet name="SCE Program Totals" sheetId="6" r:id="rId6"/>
    <sheet name="SCE Program Totals w.DLF" sheetId="7" r:id="rId7"/>
  </sheets>
  <externalReferences>
    <externalReference r:id="rId10"/>
  </externalReferences>
  <definedNames/>
  <calcPr calcMode="manual" fullCalcOnLoad="1"/>
</workbook>
</file>

<file path=xl/sharedStrings.xml><?xml version="1.0" encoding="utf-8"?>
<sst xmlns="http://schemas.openxmlformats.org/spreadsheetml/2006/main" count="497" uniqueCount="82">
  <si>
    <t xml:space="preserve">SDG&amp;E DR 2015 Load Impact Estimates </t>
  </si>
  <si>
    <t>Expected Capacity at Coincident Peak based on Load Impact Protocols  (MW)</t>
  </si>
  <si>
    <t>Average of Hourly Ex Ante Load Impacts (MW/hour) from 2 to 6 PM If Simultaneous Events Are Called on Monthly Peak Load Days Under 1-in-2 Weather Year Conditions, Before Adjusting for Avoided Line Losses</t>
  </si>
  <si>
    <t>Program Name</t>
  </si>
  <si>
    <t>Payment$</t>
  </si>
  <si>
    <t>BIP</t>
  </si>
  <si>
    <t>PLS</t>
  </si>
  <si>
    <t>CBP - Day of</t>
  </si>
  <si>
    <t>CBP- Day ahead</t>
  </si>
  <si>
    <t>CPP-D</t>
  </si>
  <si>
    <t>1 *</t>
  </si>
  <si>
    <t>CPP-D Medium</t>
  </si>
  <si>
    <t>1*</t>
  </si>
  <si>
    <t>DBP-DA</t>
  </si>
  <si>
    <t>DBP- DO</t>
  </si>
  <si>
    <t>PTR w/o Enabling Tech</t>
  </si>
  <si>
    <t>SCTD (Small Customer Technology
Development Program)</t>
  </si>
  <si>
    <t>Summer Saver Commercial</t>
  </si>
  <si>
    <t>Summer Saver
Residential</t>
  </si>
  <si>
    <t>Total Allocated Event Based Resources</t>
  </si>
  <si>
    <t>Payment$ - if payment for this program is from bundled customers only, enter 0, if all distribution customers, enter 1</t>
  </si>
  <si>
    <t xml:space="preserve"> * CPP Implementation costs recovered from all customers, and annual over- or under-collections are recovered from only bundled customers.</t>
  </si>
  <si>
    <t xml:space="preserve"> * PTR Implementation costs recovered from all customers, bill credits paid to customers are recovered only by bundled customers</t>
  </si>
  <si>
    <t>T+D Gross Up factor per D.10-06-036 - see Definitions and Sources tab</t>
  </si>
  <si>
    <t xml:space="preserve">PG&amp;E DR 2015 Load Impact Estimates </t>
  </si>
  <si>
    <t>Local Area</t>
  </si>
  <si>
    <t>1</t>
  </si>
  <si>
    <t>Greater Bay Area</t>
  </si>
  <si>
    <t>Greater Fresno Area</t>
  </si>
  <si>
    <t>Humboldt</t>
  </si>
  <si>
    <t>Kern</t>
  </si>
  <si>
    <t>Northern Coast</t>
  </si>
  <si>
    <t>Sierra</t>
  </si>
  <si>
    <t>Stockton</t>
  </si>
  <si>
    <t>Outside LCA</t>
  </si>
  <si>
    <t>Total IOU Service Area</t>
  </si>
  <si>
    <t>Smart AC Res</t>
  </si>
  <si>
    <t>Smart AC non-Res</t>
  </si>
  <si>
    <t>AMP Day Ahead</t>
  </si>
  <si>
    <t>AMP Day Of</t>
  </si>
  <si>
    <t>DBP Day Ahead</t>
  </si>
  <si>
    <t>CBP Day Of</t>
  </si>
  <si>
    <t>CBP Day Ahead</t>
  </si>
  <si>
    <t>Total Event Based Resources (All Programs allocated)</t>
  </si>
  <si>
    <t xml:space="preserve">SCE DR 2015 Load Impact Estimates </t>
  </si>
  <si>
    <t>Agricultural and Pumping Interruptible
(API)</t>
  </si>
  <si>
    <t>LA Basin</t>
  </si>
  <si>
    <t>Big Creek/Ventura</t>
  </si>
  <si>
    <t>Base Interruptible Program
(BIP)</t>
  </si>
  <si>
    <t>Summer Discount Plan
(SDP)
Commercial</t>
  </si>
  <si>
    <t>Summer Discount Plan
(SDP)
Residential</t>
  </si>
  <si>
    <t>Demand Bidding Program
(DBP)</t>
  </si>
  <si>
    <t>Capacity Bidding Program  Day Ahead
(CBP)</t>
  </si>
  <si>
    <t>Capacity Bidding Program Day Of
(CBP)</t>
  </si>
  <si>
    <t>Demand Response Contract Day Ahead
(DRC)</t>
  </si>
  <si>
    <t>Demand Response Contract Day Of
(DRC)</t>
  </si>
  <si>
    <t>Save Power Day
(SPD)</t>
  </si>
  <si>
    <t>Critical Peak Pricing
(CPP)</t>
  </si>
  <si>
    <t>Total, Allocated Event-Based Resources</t>
  </si>
  <si>
    <t>Total Unallocated Event Based Resources</t>
  </si>
  <si>
    <t>SCE</t>
  </si>
  <si>
    <t>Demand Response Contract (AMP) Day Ahead
(DRC)</t>
  </si>
  <si>
    <t>Demand Response Contract (AMP) Day Of
(DRC)</t>
  </si>
  <si>
    <t>Average Hourly Impacts (MW/hour) from 1pm to 6pm in Apr.-Oct. and from 4pm to 9pm Jan.- Mar. and Nov.-Dec.</t>
  </si>
  <si>
    <t xml:space="preserve">Peak Day Pricing (PDP)-Non Residential </t>
  </si>
  <si>
    <t xml:space="preserve">Peak Day Pricing (PDP)- Residential (smart Rate) </t>
  </si>
  <si>
    <t xml:space="preserve">RA benefits will be in Load Forecast adjustments </t>
  </si>
  <si>
    <t>Explanation and notes for determining the Distribution Loss Factor and for grossing up Demand Response values for RA counting</t>
  </si>
  <si>
    <t>Sources for Distribution loss factors are presented as follows:</t>
  </si>
  <si>
    <t>SDG&amp;E - Phase II GRC filed in 2007, non-confidential workpapers from file titled "Chapter10-WorkpapersCapacityandEnergyLosses.xls"</t>
  </si>
  <si>
    <t>SCE - Phase II GRC filed in A.08-03-002 non-confidential workpapers in file titled "2009 RD Model_EnergyDivision.zip\MCCR.xls"</t>
  </si>
  <si>
    <t>These losses were prepared in accordance with the QC manual, as modified by ALJ ruling on July 27 (linked here:http://docs.cpuc.ca.gov/efile/RULINGS/121143.htm)</t>
  </si>
  <si>
    <t>Values used were the following:</t>
  </si>
  <si>
    <t>For SCE and SDG&amp;E, whose secondary loss factors from the GRC were cumulative, Energy Division used the ANNUAL ON PEAK DEMAND Secondary Loss Factor ( Cell G28 from SCE's report and Cell C6 from SDG&amp;E's file) and the ANNUAL ON PEAK DEMAND Transmission Loss Factor (Cell C26 from SCE's File and Cell G6 from SDG&amp;E's file).  The computations were completed as specified in the ruling.</t>
  </si>
  <si>
    <t>For PG&amp;E's marginal Distribution Loss rate, the Secondary Distribution Loss factor applicable to summer peak from line 10, Primary Distribution factor for Summer Peak from line 8, and Transmission Loss applicable to summer peak and taken from line 6 were used for the computation.  PG&amp;E assures Energy Division staff that this value was not updated in any future General Rate Cases.</t>
  </si>
  <si>
    <t>Tabs:</t>
  </si>
  <si>
    <t>Each IOU has 2 tabs, one with program totals grossed up for avoided distribution and transmission losses and the other without the gross up applied.  This is for information purposes.  The final calculated Distribution Loss Factor is included in cell C2 of each IOU tab.</t>
  </si>
  <si>
    <t>The tabs are named accordingly.</t>
  </si>
  <si>
    <t>Energy Division staff allocated Demand Response credit to LSEs based on the program totals grossed up for distribution and transmission losses, in keeping with D.10-06-036</t>
  </si>
  <si>
    <t>PG&amp;E - Phase II GRC filed in 2006 in A.06-03-005 table W-2 of Exhibit PG&amp;E-2 Chapter 2</t>
  </si>
  <si>
    <t>Total  CPP and PTR (All Programs allocated)</t>
  </si>
  <si>
    <t>Total CPP and PTR Resources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</si>
</sst>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_(* #,##0_);_(* \(#,##0\);_(* &quot;-&quot;??_);_(@_)"/>
    <numFmt numFmtId="166" formatCode="0.0"/>
    <numFmt numFmtId="167" formatCode="_(* #,##0.000_);_(* \(#,##0.000\);_(* &quot;-&quot;??_);_(@_)"/>
    <numFmt numFmtId="168" formatCode="0.000000"/>
    <numFmt numFmtId="169" formatCode="0.0000000"/>
    <numFmt numFmtId="170" formatCode="0.00000"/>
    <numFmt numFmtId="171" formatCode="0.0000"/>
    <numFmt numFmtId="172" formatCode="0.000"/>
  </numFmts>
  <fonts count="59">
    <font>
      <sz val="11"/>
      <color theme="1"/>
      <name val="Calibri"/>
      <family val="2"/>
    </font>
    <font>
      <sz val="11"/>
      <color indexed="8"/>
      <name val="Calibri"/>
      <family val="2"/>
    </font>
    <font>
      <b/>
      <sz val="10"/>
      <color indexed="8"/>
      <name val="Times New Roman"/>
      <family val="1"/>
    </font>
    <font>
      <b/>
      <sz val="10"/>
      <name val="Times New Roman"/>
      <family val="1"/>
    </font>
    <font>
      <b/>
      <sz val="16"/>
      <color indexed="8"/>
      <name val="Times New Roman"/>
      <family val="1"/>
    </font>
    <font>
      <sz val="16"/>
      <color indexed="8"/>
      <name val="Times New Roman"/>
      <family val="1"/>
    </font>
    <font>
      <sz val="14"/>
      <color indexed="8"/>
      <name val="Times New Roman"/>
      <family val="1"/>
    </font>
    <font>
      <b/>
      <sz val="11"/>
      <name val="Calibri"/>
      <family val="2"/>
    </font>
    <font>
      <b/>
      <sz val="12"/>
      <name val="Arial"/>
      <family val="2"/>
    </font>
    <font>
      <b/>
      <sz val="12"/>
      <name val="Calibri"/>
      <family val="2"/>
    </font>
    <font>
      <b/>
      <sz val="10"/>
      <name val="Arial"/>
      <family val="2"/>
    </font>
    <font>
      <b/>
      <sz val="10"/>
      <name val="Calibri"/>
      <family val="2"/>
    </font>
    <font>
      <sz val="10"/>
      <name val="Calibri"/>
      <family val="2"/>
    </font>
    <font>
      <b/>
      <sz val="11"/>
      <color indexed="8"/>
      <name val="Calibri"/>
      <family val="2"/>
    </font>
    <font>
      <b/>
      <sz val="10"/>
      <color indexed="8"/>
      <name val="Calibri"/>
      <family val="2"/>
    </font>
    <font>
      <sz val="10"/>
      <color indexed="8"/>
      <name val="Calibri"/>
      <family val="2"/>
    </font>
    <font>
      <sz val="10"/>
      <color indexed="8"/>
      <name val="Times New Roman"/>
      <family val="1"/>
    </font>
    <font>
      <sz val="11"/>
      <name val="Calibri"/>
      <family val="2"/>
    </font>
    <font>
      <sz val="11"/>
      <color indexed="8"/>
      <name val="Times New Roman"/>
      <family val="1"/>
    </font>
    <font>
      <b/>
      <sz val="12"/>
      <name val="Times New Roman"/>
      <family val="1"/>
    </font>
    <font>
      <sz val="10"/>
      <name val="Times New Roman"/>
      <family val="1"/>
    </font>
    <font>
      <u val="single"/>
      <sz val="11"/>
      <color indexed="8"/>
      <name val="Calibri"/>
      <family val="2"/>
    </font>
    <font>
      <sz val="11"/>
      <color indexed="10"/>
      <name val="Calibri"/>
      <family val="2"/>
    </font>
    <font>
      <sz val="10"/>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92D05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style="medium"/>
      <bottom style="medium"/>
    </border>
    <border>
      <left style="thick"/>
      <right style="thick"/>
      <top style="thick"/>
      <bottom style="thick"/>
    </border>
    <border>
      <left style="thick"/>
      <right style="thick"/>
      <top style="thick"/>
      <bottom/>
    </border>
    <border>
      <left style="medium"/>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style="thin"/>
      <right style="thin"/>
      <top style="medium"/>
      <bottom/>
    </border>
    <border>
      <left/>
      <right style="thin"/>
      <top style="medium"/>
      <bottom style="thin"/>
    </border>
    <border>
      <left style="thin"/>
      <right style="medium"/>
      <top style="medium"/>
      <bottom style="thin"/>
    </border>
    <border>
      <left/>
      <right style="thin"/>
      <top style="thin"/>
      <bottom style="thin"/>
    </border>
    <border>
      <left style="thin"/>
      <right style="medium"/>
      <top style="thin"/>
      <bottom style="thin"/>
    </border>
    <border>
      <left/>
      <right style="thin"/>
      <top style="thin"/>
      <bottom style="medium"/>
    </border>
    <border>
      <left style="thin"/>
      <right style="medium"/>
      <top style="thin"/>
      <bottom style="medium"/>
    </border>
    <border>
      <left/>
      <right style="thin"/>
      <top/>
      <bottom style="thin"/>
    </border>
    <border>
      <left/>
      <right style="thin"/>
      <top style="medium"/>
      <bottom/>
    </border>
    <border>
      <left style="thin"/>
      <right style="medium"/>
      <top style="medium"/>
      <bottom/>
    </border>
    <border>
      <left/>
      <right style="thin"/>
      <top/>
      <bottom style="medium"/>
    </border>
    <border>
      <left style="thin"/>
      <right style="thin"/>
      <top/>
      <bottom style="medium"/>
    </border>
    <border>
      <left style="thin"/>
      <right style="medium"/>
      <top/>
      <bottom style="medium"/>
    </border>
    <border>
      <left/>
      <right style="thin"/>
      <top/>
      <bottom/>
    </border>
    <border>
      <left/>
      <right style="thin"/>
      <top style="thin"/>
      <bottom/>
    </border>
    <border>
      <left style="thin"/>
      <right style="thin"/>
      <top style="thin"/>
      <bottom/>
    </border>
    <border>
      <left style="medium"/>
      <right style="thin"/>
      <top/>
      <bottom/>
    </border>
    <border>
      <left style="medium"/>
      <right style="thin"/>
      <top style="thin"/>
      <bottom style="medium"/>
    </border>
    <border>
      <left style="thin"/>
      <right style="thin"/>
      <top/>
      <bottom style="thin"/>
    </border>
    <border>
      <left style="thick"/>
      <right/>
      <top style="thick"/>
      <bottom/>
    </border>
    <border>
      <left/>
      <right/>
      <top style="thick"/>
      <bottom/>
    </border>
    <border>
      <left/>
      <right style="thick"/>
      <top style="thick"/>
      <bottom/>
    </border>
    <border>
      <left style="thick"/>
      <right/>
      <top style="thick"/>
      <bottom style="thick"/>
    </border>
    <border>
      <left/>
      <right/>
      <top style="thick"/>
      <bottom style="thick"/>
    </border>
    <border>
      <left/>
      <right style="thick"/>
      <top style="thick"/>
      <bottom style="thick"/>
    </border>
    <border>
      <left style="medium"/>
      <right/>
      <top style="medium"/>
      <bottom/>
    </border>
    <border>
      <left style="medium"/>
      <right/>
      <top/>
      <bottom/>
    </border>
    <border>
      <left style="medium"/>
      <right/>
      <top/>
      <bottom style="medium"/>
    </border>
    <border>
      <left style="thick"/>
      <right/>
      <top/>
      <bottom/>
    </border>
    <border>
      <left style="thick"/>
      <right/>
      <top/>
      <bottom style="thick"/>
    </border>
    <border>
      <left style="thick"/>
      <right style="thick"/>
      <top/>
      <bottom/>
    </border>
    <border>
      <left style="thick"/>
      <right style="thick"/>
      <top/>
      <bottom style="thick"/>
    </border>
    <border>
      <left style="thick"/>
      <right style="medium"/>
      <top style="thick"/>
      <bottom/>
    </border>
    <border>
      <left style="thick"/>
      <right style="medium"/>
      <top/>
      <bottom/>
    </border>
    <border>
      <left style="thick"/>
      <right style="medium"/>
      <top/>
      <bottom style="thick"/>
    </border>
    <border>
      <left style="medium"/>
      <right style="medium"/>
      <top style="medium"/>
      <bottom/>
    </border>
    <border>
      <left style="medium"/>
      <right style="medium"/>
      <top/>
      <bottom/>
    </border>
    <border>
      <left style="medium"/>
      <right style="medium"/>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3"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80">
    <xf numFmtId="0" fontId="0" fillId="0" borderId="0" xfId="0" applyFont="1" applyAlignment="1">
      <alignment/>
    </xf>
    <xf numFmtId="0" fontId="2" fillId="0" borderId="0" xfId="0" applyFont="1" applyFill="1" applyBorder="1" applyAlignment="1">
      <alignment/>
    </xf>
    <xf numFmtId="0" fontId="3" fillId="0" borderId="0" xfId="0" applyFont="1" applyFill="1" applyBorder="1" applyAlignment="1">
      <alignment/>
    </xf>
    <xf numFmtId="0" fontId="57" fillId="0" borderId="0" xfId="0" applyFont="1" applyAlignment="1">
      <alignment/>
    </xf>
    <xf numFmtId="0" fontId="4" fillId="0" borderId="0" xfId="0" applyFont="1" applyFill="1" applyBorder="1" applyAlignment="1">
      <alignment horizontal="center"/>
    </xf>
    <xf numFmtId="0" fontId="5"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57" fillId="0" borderId="0" xfId="0" applyFont="1" applyAlignment="1">
      <alignment wrapText="1"/>
    </xf>
    <xf numFmtId="0" fontId="7" fillId="0" borderId="0" xfId="0" applyFont="1" applyAlignment="1">
      <alignment/>
    </xf>
    <xf numFmtId="0" fontId="57" fillId="0" borderId="0" xfId="0" applyFont="1" applyFill="1" applyAlignment="1">
      <alignment/>
    </xf>
    <xf numFmtId="0" fontId="10" fillId="33" borderId="10" xfId="0" applyFont="1" applyFill="1" applyBorder="1" applyAlignment="1">
      <alignment horizontal="center" wrapText="1"/>
    </xf>
    <xf numFmtId="17" fontId="10" fillId="33" borderId="10" xfId="0" applyNumberFormat="1" applyFont="1" applyFill="1" applyBorder="1" applyAlignment="1">
      <alignment horizontal="center" wrapText="1"/>
    </xf>
    <xf numFmtId="2" fontId="0" fillId="14" borderId="10" xfId="0" applyNumberFormat="1" applyFont="1" applyFill="1" applyBorder="1" applyAlignment="1">
      <alignment/>
    </xf>
    <xf numFmtId="0" fontId="0" fillId="14" borderId="10" xfId="0" applyNumberFormat="1" applyFont="1" applyFill="1" applyBorder="1" applyAlignment="1">
      <alignment horizontal="center"/>
    </xf>
    <xf numFmtId="0" fontId="11" fillId="0" borderId="0" xfId="0" applyFont="1" applyFill="1" applyAlignment="1">
      <alignment/>
    </xf>
    <xf numFmtId="2" fontId="0" fillId="0" borderId="10" xfId="0" applyNumberFormat="1" applyFont="1" applyFill="1" applyBorder="1" applyAlignment="1">
      <alignment wrapText="1"/>
    </xf>
    <xf numFmtId="0" fontId="0" fillId="0" borderId="10" xfId="0" applyNumberFormat="1" applyFont="1" applyFill="1" applyBorder="1" applyAlignment="1">
      <alignment horizontal="center"/>
    </xf>
    <xf numFmtId="2" fontId="0" fillId="0" borderId="10" xfId="0" applyNumberFormat="1" applyFont="1" applyFill="1" applyBorder="1" applyAlignment="1">
      <alignment/>
    </xf>
    <xf numFmtId="0" fontId="12" fillId="0" borderId="0" xfId="0" applyFont="1" applyFill="1" applyAlignment="1">
      <alignment/>
    </xf>
    <xf numFmtId="0" fontId="0" fillId="0" borderId="0" xfId="0" applyFill="1" applyAlignment="1">
      <alignment/>
    </xf>
    <xf numFmtId="0" fontId="13" fillId="13" borderId="10" xfId="0" applyFont="1" applyFill="1" applyBorder="1" applyAlignment="1">
      <alignment wrapText="1"/>
    </xf>
    <xf numFmtId="0" fontId="7" fillId="13" borderId="10" xfId="0" applyFont="1" applyFill="1" applyBorder="1" applyAlignment="1">
      <alignment horizontal="center"/>
    </xf>
    <xf numFmtId="2" fontId="13" fillId="13" borderId="10" xfId="0" applyNumberFormat="1" applyFont="1" applyFill="1" applyBorder="1" applyAlignment="1">
      <alignment horizontal="center"/>
    </xf>
    <xf numFmtId="0" fontId="13" fillId="0" borderId="0" xfId="0" applyFont="1" applyFill="1" applyBorder="1" applyAlignment="1">
      <alignment wrapText="1"/>
    </xf>
    <xf numFmtId="0" fontId="7" fillId="0" borderId="0" xfId="0" applyFont="1" applyFill="1" applyBorder="1" applyAlignment="1">
      <alignment horizontal="center"/>
    </xf>
    <xf numFmtId="2" fontId="13" fillId="0" borderId="0" xfId="0" applyNumberFormat="1" applyFont="1" applyFill="1" applyBorder="1" applyAlignment="1">
      <alignment horizontal="center"/>
    </xf>
    <xf numFmtId="0" fontId="14" fillId="0" borderId="0" xfId="0" applyFont="1" applyAlignment="1">
      <alignment/>
    </xf>
    <xf numFmtId="0" fontId="14" fillId="0" borderId="0" xfId="0" applyFont="1" applyBorder="1" applyAlignment="1">
      <alignment/>
    </xf>
    <xf numFmtId="2" fontId="14" fillId="0" borderId="0" xfId="0" applyNumberFormat="1" applyFont="1" applyBorder="1" applyAlignment="1">
      <alignment/>
    </xf>
    <xf numFmtId="0" fontId="15" fillId="0" borderId="0" xfId="0" applyFont="1" applyFill="1" applyBorder="1" applyAlignment="1">
      <alignment/>
    </xf>
    <xf numFmtId="0" fontId="16" fillId="0" borderId="0" xfId="0" applyFont="1" applyFill="1" applyBorder="1" applyAlignment="1">
      <alignment/>
    </xf>
    <xf numFmtId="0" fontId="0" fillId="0" borderId="0" xfId="0" applyAlignment="1">
      <alignment/>
    </xf>
    <xf numFmtId="0" fontId="0" fillId="0" borderId="0" xfId="0" applyAlignment="1">
      <alignment wrapText="1"/>
    </xf>
    <xf numFmtId="0" fontId="17" fillId="0" borderId="0" xfId="0" applyFont="1" applyAlignment="1">
      <alignment/>
    </xf>
    <xf numFmtId="0" fontId="0" fillId="0" borderId="0" xfId="0" applyFont="1" applyFill="1" applyAlignment="1">
      <alignment/>
    </xf>
    <xf numFmtId="0" fontId="10" fillId="33" borderId="11" xfId="0" applyFont="1" applyFill="1" applyBorder="1" applyAlignment="1">
      <alignment horizontal="center" wrapText="1"/>
    </xf>
    <xf numFmtId="17" fontId="10" fillId="33" borderId="12" xfId="0" applyNumberFormat="1" applyFont="1" applyFill="1" applyBorder="1" applyAlignment="1">
      <alignment horizontal="center" wrapText="1"/>
    </xf>
    <xf numFmtId="0" fontId="12" fillId="0" borderId="0" xfId="0" applyFont="1" applyAlignment="1">
      <alignment/>
    </xf>
    <xf numFmtId="0" fontId="15" fillId="0" borderId="0" xfId="0" applyFont="1" applyBorder="1" applyAlignment="1">
      <alignment/>
    </xf>
    <xf numFmtId="2" fontId="15" fillId="0" borderId="0" xfId="0" applyNumberFormat="1" applyFont="1" applyBorder="1" applyAlignment="1">
      <alignment/>
    </xf>
    <xf numFmtId="0" fontId="0" fillId="0" borderId="0" xfId="0" applyFont="1" applyAlignment="1">
      <alignment wrapText="1"/>
    </xf>
    <xf numFmtId="0" fontId="0" fillId="0" borderId="0" xfId="0" applyFont="1" applyAlignment="1">
      <alignment/>
    </xf>
    <xf numFmtId="0" fontId="18" fillId="0" borderId="0" xfId="0" applyFont="1" applyAlignment="1">
      <alignment/>
    </xf>
    <xf numFmtId="0" fontId="10" fillId="34" borderId="13" xfId="0" applyFont="1" applyFill="1" applyBorder="1" applyAlignment="1">
      <alignment horizontal="center" vertical="top" wrapText="1"/>
    </xf>
    <xf numFmtId="0" fontId="10" fillId="34" borderId="14" xfId="0" applyFont="1" applyFill="1" applyBorder="1" applyAlignment="1">
      <alignment horizontal="center" vertical="top" wrapText="1"/>
    </xf>
    <xf numFmtId="17" fontId="10" fillId="34" borderId="14" xfId="0" applyNumberFormat="1" applyFont="1" applyFill="1" applyBorder="1" applyAlignment="1">
      <alignment horizontal="center" vertical="top" wrapText="1"/>
    </xf>
    <xf numFmtId="43" fontId="0" fillId="0" borderId="0" xfId="0" applyNumberFormat="1" applyFill="1" applyBorder="1" applyAlignment="1">
      <alignment/>
    </xf>
    <xf numFmtId="49" fontId="11" fillId="0" borderId="10" xfId="0" applyNumberFormat="1" applyFont="1" applyFill="1" applyBorder="1" applyAlignment="1">
      <alignment wrapText="1"/>
    </xf>
    <xf numFmtId="164" fontId="17" fillId="0" borderId="10" xfId="0" applyNumberFormat="1" applyFont="1" applyFill="1" applyBorder="1" applyAlignment="1">
      <alignment horizontal="center" vertical="top" wrapText="1"/>
    </xf>
    <xf numFmtId="0" fontId="11" fillId="0" borderId="15" xfId="0" applyFont="1" applyFill="1" applyBorder="1" applyAlignment="1">
      <alignment/>
    </xf>
    <xf numFmtId="49" fontId="11" fillId="14" borderId="10" xfId="0" applyNumberFormat="1" applyFont="1" applyFill="1" applyBorder="1" applyAlignment="1">
      <alignment wrapText="1"/>
    </xf>
    <xf numFmtId="164" fontId="0" fillId="14" borderId="10" xfId="0" applyNumberFormat="1" applyFont="1" applyFill="1" applyBorder="1" applyAlignment="1">
      <alignment/>
    </xf>
    <xf numFmtId="165" fontId="20" fillId="0" borderId="0" xfId="42" applyNumberFormat="1" applyFont="1" applyFill="1" applyBorder="1" applyAlignment="1">
      <alignment vertical="center"/>
    </xf>
    <xf numFmtId="0" fontId="0" fillId="0" borderId="0" xfId="0" applyFill="1" applyBorder="1" applyAlignment="1">
      <alignment/>
    </xf>
    <xf numFmtId="0" fontId="11" fillId="14" borderId="15" xfId="0" applyFont="1" applyFill="1" applyBorder="1" applyAlignment="1">
      <alignment/>
    </xf>
    <xf numFmtId="164" fontId="17" fillId="14" borderId="10" xfId="42" applyNumberFormat="1" applyFont="1" applyFill="1" applyBorder="1" applyAlignment="1">
      <alignment/>
    </xf>
    <xf numFmtId="164" fontId="17" fillId="14" borderId="10" xfId="58" applyNumberFormat="1" applyFont="1" applyFill="1" applyBorder="1" applyAlignment="1">
      <alignment horizontal="center"/>
      <protection/>
    </xf>
    <xf numFmtId="0" fontId="21" fillId="0" borderId="0" xfId="0" applyFont="1" applyFill="1" applyBorder="1" applyAlignment="1">
      <alignment/>
    </xf>
    <xf numFmtId="164" fontId="17" fillId="0" borderId="10" xfId="0" applyNumberFormat="1" applyFont="1" applyFill="1" applyBorder="1" applyAlignment="1">
      <alignment/>
    </xf>
    <xf numFmtId="164" fontId="17" fillId="0" borderId="10" xfId="42" applyNumberFormat="1" applyFont="1" applyFill="1" applyBorder="1" applyAlignment="1">
      <alignment/>
    </xf>
    <xf numFmtId="43" fontId="22" fillId="0" borderId="0" xfId="0" applyNumberFormat="1" applyFont="1" applyFill="1" applyBorder="1" applyAlignment="1">
      <alignment/>
    </xf>
    <xf numFmtId="164" fontId="17" fillId="0" borderId="10" xfId="42" applyNumberFormat="1" applyFont="1" applyFill="1" applyBorder="1" applyAlignment="1">
      <alignment vertical="center"/>
    </xf>
    <xf numFmtId="164" fontId="17" fillId="14" borderId="10" xfId="0" applyNumberFormat="1" applyFont="1" applyFill="1" applyBorder="1" applyAlignment="1">
      <alignment/>
    </xf>
    <xf numFmtId="164" fontId="0" fillId="0" borderId="0" xfId="0" applyNumberFormat="1" applyFill="1" applyBorder="1" applyAlignment="1">
      <alignment/>
    </xf>
    <xf numFmtId="2" fontId="0" fillId="0" borderId="0" xfId="0" applyNumberFormat="1" applyFill="1" applyBorder="1" applyAlignment="1">
      <alignment/>
    </xf>
    <xf numFmtId="166" fontId="23" fillId="0" borderId="0" xfId="58" applyNumberFormat="1" applyFont="1" applyFill="1" applyBorder="1" applyAlignment="1">
      <alignment horizontal="center"/>
      <protection/>
    </xf>
    <xf numFmtId="0" fontId="22" fillId="0" borderId="0" xfId="0" applyFont="1" applyFill="1" applyBorder="1" applyAlignment="1">
      <alignment/>
    </xf>
    <xf numFmtId="166" fontId="0" fillId="0" borderId="0" xfId="0" applyNumberFormat="1" applyFill="1" applyBorder="1" applyAlignment="1">
      <alignment/>
    </xf>
    <xf numFmtId="166" fontId="24" fillId="0" borderId="0" xfId="57" applyNumberFormat="1" applyFont="1" applyFill="1" applyBorder="1" applyAlignment="1">
      <alignment horizontal="center"/>
      <protection/>
    </xf>
    <xf numFmtId="164" fontId="17" fillId="0" borderId="10" xfId="0" applyNumberFormat="1" applyFont="1" applyBorder="1" applyAlignment="1">
      <alignment/>
    </xf>
    <xf numFmtId="43" fontId="17" fillId="0" borderId="0" xfId="0" applyNumberFormat="1" applyFont="1" applyFill="1" applyBorder="1" applyAlignment="1">
      <alignment/>
    </xf>
    <xf numFmtId="0" fontId="17" fillId="0" borderId="0" xfId="0" applyFont="1" applyFill="1" applyBorder="1" applyAlignment="1">
      <alignment/>
    </xf>
    <xf numFmtId="0" fontId="11" fillId="35" borderId="15" xfId="0" applyFont="1" applyFill="1" applyBorder="1" applyAlignment="1">
      <alignment/>
    </xf>
    <xf numFmtId="164" fontId="17" fillId="0" borderId="10" xfId="42" applyNumberFormat="1" applyFont="1" applyBorder="1" applyAlignment="1">
      <alignment/>
    </xf>
    <xf numFmtId="165" fontId="12" fillId="0" borderId="0" xfId="42" applyNumberFormat="1" applyFont="1" applyFill="1" applyBorder="1" applyAlignment="1">
      <alignment/>
    </xf>
    <xf numFmtId="49" fontId="12" fillId="14" borderId="10" xfId="0" applyNumberFormat="1" applyFont="1" applyFill="1" applyBorder="1" applyAlignment="1">
      <alignment wrapText="1"/>
    </xf>
    <xf numFmtId="167" fontId="20" fillId="0" borderId="0" xfId="42" applyNumberFormat="1" applyFont="1" applyFill="1" applyBorder="1" applyAlignment="1">
      <alignment vertical="center"/>
    </xf>
    <xf numFmtId="167" fontId="12" fillId="0" borderId="0" xfId="42" applyNumberFormat="1" applyFont="1" applyFill="1" applyBorder="1" applyAlignment="1">
      <alignment/>
    </xf>
    <xf numFmtId="0" fontId="12" fillId="0" borderId="0" xfId="0" applyFont="1" applyFill="1" applyAlignment="1">
      <alignment/>
    </xf>
    <xf numFmtId="2" fontId="17" fillId="0" borderId="0" xfId="42" applyNumberFormat="1" applyFont="1" applyFill="1" applyAlignment="1">
      <alignment/>
    </xf>
    <xf numFmtId="49" fontId="11" fillId="13" borderId="16" xfId="0" applyNumberFormat="1" applyFont="1" applyFill="1" applyBorder="1" applyAlignment="1">
      <alignment horizontal="left" wrapText="1"/>
    </xf>
    <xf numFmtId="2" fontId="7" fillId="13" borderId="16" xfId="42" applyNumberFormat="1" applyFont="1" applyFill="1" applyBorder="1" applyAlignment="1">
      <alignment/>
    </xf>
    <xf numFmtId="49" fontId="11" fillId="13" borderId="10" xfId="0" applyNumberFormat="1" applyFont="1" applyFill="1" applyBorder="1" applyAlignment="1">
      <alignment horizontal="left" wrapText="1"/>
    </xf>
    <xf numFmtId="0" fontId="11" fillId="13" borderId="10" xfId="0" applyFont="1" applyFill="1" applyBorder="1" applyAlignment="1">
      <alignment horizontal="left" wrapText="1"/>
    </xf>
    <xf numFmtId="49" fontId="11" fillId="13" borderId="17" xfId="0" applyNumberFormat="1" applyFont="1" applyFill="1" applyBorder="1" applyAlignment="1">
      <alignment horizontal="left" wrapText="1"/>
    </xf>
    <xf numFmtId="2" fontId="12" fillId="0" borderId="0" xfId="42" applyNumberFormat="1" applyFont="1" applyFill="1" applyAlignment="1">
      <alignment/>
    </xf>
    <xf numFmtId="2" fontId="0" fillId="0" borderId="0" xfId="0" applyNumberFormat="1" applyAlignment="1">
      <alignment/>
    </xf>
    <xf numFmtId="0" fontId="0" fillId="0" borderId="0" xfId="0" applyBorder="1" applyAlignment="1">
      <alignment/>
    </xf>
    <xf numFmtId="0" fontId="17" fillId="0" borderId="0" xfId="0" applyFont="1" applyBorder="1" applyAlignment="1">
      <alignment/>
    </xf>
    <xf numFmtId="0" fontId="10" fillId="33" borderId="18" xfId="0" applyFont="1" applyFill="1" applyBorder="1" applyAlignment="1">
      <alignment horizontal="center" wrapText="1"/>
    </xf>
    <xf numFmtId="17" fontId="10" fillId="33" borderId="19" xfId="0" applyNumberFormat="1" applyFont="1" applyFill="1" applyBorder="1" applyAlignment="1">
      <alignment horizontal="center" wrapText="1"/>
    </xf>
    <xf numFmtId="0" fontId="13" fillId="35" borderId="15" xfId="0" applyFont="1" applyFill="1" applyBorder="1" applyAlignment="1">
      <alignment/>
    </xf>
    <xf numFmtId="2" fontId="1" fillId="35" borderId="20" xfId="0" applyNumberFormat="1" applyFont="1" applyFill="1" applyBorder="1" applyAlignment="1">
      <alignment horizontal="center"/>
    </xf>
    <xf numFmtId="2" fontId="1" fillId="35" borderId="16" xfId="0" applyNumberFormat="1" applyFont="1" applyFill="1" applyBorder="1" applyAlignment="1">
      <alignment horizontal="center"/>
    </xf>
    <xf numFmtId="2" fontId="1" fillId="35" borderId="21" xfId="0" applyNumberFormat="1" applyFont="1" applyFill="1" applyBorder="1" applyAlignment="1">
      <alignment horizontal="center"/>
    </xf>
    <xf numFmtId="0" fontId="7" fillId="0" borderId="15" xfId="0" applyFont="1" applyFill="1" applyBorder="1" applyAlignment="1">
      <alignment/>
    </xf>
    <xf numFmtId="2" fontId="1" fillId="35" borderId="22" xfId="0" applyNumberFormat="1" applyFont="1" applyFill="1" applyBorder="1" applyAlignment="1">
      <alignment horizontal="center"/>
    </xf>
    <xf numFmtId="2" fontId="1" fillId="35" borderId="10" xfId="0" applyNumberFormat="1" applyFont="1" applyFill="1" applyBorder="1" applyAlignment="1">
      <alignment horizontal="center"/>
    </xf>
    <xf numFmtId="2" fontId="1" fillId="35" borderId="23" xfId="0" applyNumberFormat="1" applyFont="1" applyFill="1" applyBorder="1" applyAlignment="1">
      <alignment horizontal="center"/>
    </xf>
    <xf numFmtId="2" fontId="1" fillId="35" borderId="24" xfId="0" applyNumberFormat="1" applyFont="1" applyFill="1" applyBorder="1" applyAlignment="1">
      <alignment horizontal="center"/>
    </xf>
    <xf numFmtId="2" fontId="1" fillId="35" borderId="17" xfId="0" applyNumberFormat="1" applyFont="1" applyFill="1" applyBorder="1" applyAlignment="1">
      <alignment horizontal="center"/>
    </xf>
    <xf numFmtId="2" fontId="1" fillId="35" borderId="25" xfId="0" applyNumberFormat="1" applyFont="1" applyFill="1" applyBorder="1" applyAlignment="1">
      <alignment horizontal="center"/>
    </xf>
    <xf numFmtId="2" fontId="1" fillId="35" borderId="26" xfId="0" applyNumberFormat="1" applyFont="1" applyFill="1" applyBorder="1" applyAlignment="1">
      <alignment horizontal="center"/>
    </xf>
    <xf numFmtId="2" fontId="17" fillId="35" borderId="26" xfId="0" applyNumberFormat="1" applyFont="1" applyFill="1" applyBorder="1" applyAlignment="1">
      <alignment horizontal="center"/>
    </xf>
    <xf numFmtId="0" fontId="7" fillId="14" borderId="15" xfId="0" applyFont="1" applyFill="1" applyBorder="1" applyAlignment="1">
      <alignment/>
    </xf>
    <xf numFmtId="2" fontId="1" fillId="14" borderId="10" xfId="0" applyNumberFormat="1" applyFont="1" applyFill="1" applyBorder="1" applyAlignment="1">
      <alignment horizontal="center"/>
    </xf>
    <xf numFmtId="2" fontId="1" fillId="14" borderId="17" xfId="0" applyNumberFormat="1" applyFont="1" applyFill="1" applyBorder="1" applyAlignment="1">
      <alignment horizontal="center"/>
    </xf>
    <xf numFmtId="0" fontId="13" fillId="14" borderId="15" xfId="0" applyFont="1" applyFill="1" applyBorder="1" applyAlignment="1">
      <alignment/>
    </xf>
    <xf numFmtId="2" fontId="1" fillId="14" borderId="26" xfId="0" applyNumberFormat="1" applyFont="1" applyFill="1" applyBorder="1" applyAlignment="1">
      <alignment horizontal="center"/>
    </xf>
    <xf numFmtId="2" fontId="17" fillId="14" borderId="26" xfId="0" applyNumberFormat="1" applyFont="1" applyFill="1" applyBorder="1" applyAlignment="1">
      <alignment horizontal="center"/>
    </xf>
    <xf numFmtId="0" fontId="7" fillId="35" borderId="15" xfId="0" applyFont="1" applyFill="1" applyBorder="1" applyAlignment="1">
      <alignment/>
    </xf>
    <xf numFmtId="2" fontId="17" fillId="35" borderId="27" xfId="0" applyNumberFormat="1" applyFont="1" applyFill="1" applyBorder="1" applyAlignment="1">
      <alignment horizontal="center"/>
    </xf>
    <xf numFmtId="2" fontId="17" fillId="35" borderId="19" xfId="0" applyNumberFormat="1" applyFont="1" applyFill="1" applyBorder="1" applyAlignment="1">
      <alignment horizontal="center"/>
    </xf>
    <xf numFmtId="2" fontId="1" fillId="35" borderId="19" xfId="0" applyNumberFormat="1" applyFont="1" applyFill="1" applyBorder="1" applyAlignment="1">
      <alignment horizontal="center"/>
    </xf>
    <xf numFmtId="2" fontId="17" fillId="35" borderId="28" xfId="0" applyNumberFormat="1" applyFont="1" applyFill="1" applyBorder="1" applyAlignment="1">
      <alignment horizontal="center"/>
    </xf>
    <xf numFmtId="2" fontId="17" fillId="35" borderId="22" xfId="0" applyNumberFormat="1" applyFont="1" applyFill="1" applyBorder="1" applyAlignment="1">
      <alignment horizontal="center"/>
    </xf>
    <xf numFmtId="2" fontId="17" fillId="35" borderId="10" xfId="0" applyNumberFormat="1" applyFont="1" applyFill="1" applyBorder="1" applyAlignment="1">
      <alignment horizontal="center"/>
    </xf>
    <xf numFmtId="2" fontId="17" fillId="35" borderId="29" xfId="0" applyNumberFormat="1" applyFont="1" applyFill="1" applyBorder="1" applyAlignment="1">
      <alignment horizontal="center"/>
    </xf>
    <xf numFmtId="2" fontId="17" fillId="35" borderId="30" xfId="0" applyNumberFormat="1" applyFont="1" applyFill="1" applyBorder="1" applyAlignment="1">
      <alignment horizontal="center"/>
    </xf>
    <xf numFmtId="2" fontId="1" fillId="35" borderId="30" xfId="0" applyNumberFormat="1" applyFont="1" applyFill="1" applyBorder="1" applyAlignment="1">
      <alignment horizontal="center"/>
    </xf>
    <xf numFmtId="2" fontId="17" fillId="35" borderId="31" xfId="0" applyNumberFormat="1" applyFont="1" applyFill="1" applyBorder="1" applyAlignment="1">
      <alignment horizontal="center"/>
    </xf>
    <xf numFmtId="2" fontId="1" fillId="35" borderId="32" xfId="0" applyNumberFormat="1" applyFont="1" applyFill="1" applyBorder="1" applyAlignment="1">
      <alignment horizontal="center"/>
    </xf>
    <xf numFmtId="2" fontId="17" fillId="14" borderId="27" xfId="0" applyNumberFormat="1" applyFont="1" applyFill="1" applyBorder="1" applyAlignment="1">
      <alignment horizontal="center"/>
    </xf>
    <xf numFmtId="2" fontId="17" fillId="14" borderId="19" xfId="0" applyNumberFormat="1" applyFont="1" applyFill="1" applyBorder="1" applyAlignment="1">
      <alignment horizontal="center"/>
    </xf>
    <xf numFmtId="2" fontId="1" fillId="14" borderId="19" xfId="0" applyNumberFormat="1" applyFont="1" applyFill="1" applyBorder="1" applyAlignment="1">
      <alignment horizontal="center"/>
    </xf>
    <xf numFmtId="2" fontId="17" fillId="14" borderId="28" xfId="0" applyNumberFormat="1" applyFont="1" applyFill="1" applyBorder="1" applyAlignment="1">
      <alignment horizontal="center"/>
    </xf>
    <xf numFmtId="2" fontId="17" fillId="14" borderId="22" xfId="0" applyNumberFormat="1" applyFont="1" applyFill="1" applyBorder="1" applyAlignment="1">
      <alignment horizontal="center"/>
    </xf>
    <xf numFmtId="2" fontId="17" fillId="14" borderId="10" xfId="0" applyNumberFormat="1" applyFont="1" applyFill="1" applyBorder="1" applyAlignment="1">
      <alignment horizontal="center"/>
    </xf>
    <xf numFmtId="2" fontId="17" fillId="14" borderId="29" xfId="0" applyNumberFormat="1" applyFont="1" applyFill="1" applyBorder="1" applyAlignment="1">
      <alignment horizontal="center"/>
    </xf>
    <xf numFmtId="2" fontId="17" fillId="14" borderId="30" xfId="0" applyNumberFormat="1" applyFont="1" applyFill="1" applyBorder="1" applyAlignment="1">
      <alignment horizontal="center"/>
    </xf>
    <xf numFmtId="2" fontId="1" fillId="14" borderId="30" xfId="0" applyNumberFormat="1" applyFont="1" applyFill="1" applyBorder="1" applyAlignment="1">
      <alignment horizontal="center"/>
    </xf>
    <xf numFmtId="2" fontId="17" fillId="14" borderId="31" xfId="0" applyNumberFormat="1" applyFont="1" applyFill="1" applyBorder="1" applyAlignment="1">
      <alignment horizontal="center"/>
    </xf>
    <xf numFmtId="2" fontId="1" fillId="14" borderId="32" xfId="0" applyNumberFormat="1" applyFont="1" applyFill="1" applyBorder="1" applyAlignment="1">
      <alignment horizontal="center"/>
    </xf>
    <xf numFmtId="2" fontId="17" fillId="14" borderId="32" xfId="0" applyNumberFormat="1" applyFont="1" applyFill="1" applyBorder="1" applyAlignment="1">
      <alignment horizontal="center"/>
    </xf>
    <xf numFmtId="2" fontId="1" fillId="35" borderId="33" xfId="0" applyNumberFormat="1" applyFont="1" applyFill="1" applyBorder="1" applyAlignment="1">
      <alignment horizontal="center"/>
    </xf>
    <xf numFmtId="2" fontId="1" fillId="35" borderId="34" xfId="0" applyNumberFormat="1" applyFont="1" applyFill="1" applyBorder="1" applyAlignment="1">
      <alignment horizontal="center"/>
    </xf>
    <xf numFmtId="0" fontId="13" fillId="35" borderId="35" xfId="0" applyFont="1" applyFill="1" applyBorder="1" applyAlignment="1">
      <alignment/>
    </xf>
    <xf numFmtId="2" fontId="17" fillId="35" borderId="32" xfId="0" applyNumberFormat="1" applyFont="1" applyFill="1" applyBorder="1" applyAlignment="1">
      <alignment horizontal="center"/>
    </xf>
    <xf numFmtId="2" fontId="1" fillId="14" borderId="22" xfId="0" applyNumberFormat="1" applyFont="1" applyFill="1" applyBorder="1" applyAlignment="1">
      <alignment horizontal="center"/>
    </xf>
    <xf numFmtId="2" fontId="1" fillId="14" borderId="33" xfId="0" applyNumberFormat="1" applyFont="1" applyFill="1" applyBorder="1" applyAlignment="1">
      <alignment horizontal="center"/>
    </xf>
    <xf numFmtId="2" fontId="1" fillId="14" borderId="34" xfId="0" applyNumberFormat="1" applyFont="1" applyFill="1" applyBorder="1" applyAlignment="1">
      <alignment horizontal="center"/>
    </xf>
    <xf numFmtId="2" fontId="1" fillId="14" borderId="24" xfId="0" applyNumberFormat="1" applyFont="1" applyFill="1" applyBorder="1" applyAlignment="1">
      <alignment horizontal="center"/>
    </xf>
    <xf numFmtId="2" fontId="1" fillId="14" borderId="10" xfId="0" applyNumberFormat="1" applyFont="1" applyFill="1" applyBorder="1" applyAlignment="1">
      <alignment vertical="center"/>
    </xf>
    <xf numFmtId="2" fontId="1" fillId="14" borderId="17" xfId="0" applyNumberFormat="1" applyFont="1" applyFill="1" applyBorder="1" applyAlignment="1">
      <alignment vertical="center"/>
    </xf>
    <xf numFmtId="2" fontId="1" fillId="35" borderId="10" xfId="0" applyNumberFormat="1" applyFont="1" applyFill="1" applyBorder="1" applyAlignment="1">
      <alignment vertical="center"/>
    </xf>
    <xf numFmtId="2" fontId="1" fillId="35" borderId="17" xfId="0" applyNumberFormat="1" applyFont="1" applyFill="1" applyBorder="1" applyAlignment="1">
      <alignment vertical="center"/>
    </xf>
    <xf numFmtId="0" fontId="57" fillId="0" borderId="0" xfId="0" applyFont="1" applyBorder="1" applyAlignment="1">
      <alignment wrapText="1"/>
    </xf>
    <xf numFmtId="0" fontId="57" fillId="0" borderId="0" xfId="0" applyFont="1" applyBorder="1" applyAlignment="1">
      <alignment/>
    </xf>
    <xf numFmtId="0" fontId="57" fillId="0" borderId="32" xfId="0" applyFont="1" applyBorder="1" applyAlignment="1" quotePrefix="1">
      <alignment/>
    </xf>
    <xf numFmtId="2" fontId="0" fillId="0" borderId="0" xfId="0" applyNumberFormat="1" applyFont="1" applyBorder="1" applyAlignment="1">
      <alignment/>
    </xf>
    <xf numFmtId="0" fontId="7" fillId="13" borderId="20" xfId="0" applyFont="1" applyFill="1" applyBorder="1" applyAlignment="1">
      <alignment/>
    </xf>
    <xf numFmtId="2" fontId="13" fillId="13" borderId="20" xfId="0" applyNumberFormat="1" applyFont="1" applyFill="1" applyBorder="1" applyAlignment="1">
      <alignment horizontal="center"/>
    </xf>
    <xf numFmtId="0" fontId="7" fillId="13" borderId="15" xfId="0" applyFont="1" applyFill="1" applyBorder="1" applyAlignment="1">
      <alignment/>
    </xf>
    <xf numFmtId="0" fontId="13" fillId="13" borderId="35" xfId="0" applyFont="1" applyFill="1" applyBorder="1" applyAlignment="1">
      <alignment/>
    </xf>
    <xf numFmtId="0" fontId="13" fillId="13" borderId="36" xfId="0" applyFont="1" applyFill="1" applyBorder="1" applyAlignment="1">
      <alignment/>
    </xf>
    <xf numFmtId="0" fontId="7" fillId="13" borderId="18" xfId="0" applyFont="1" applyFill="1" applyBorder="1" applyAlignment="1">
      <alignment/>
    </xf>
    <xf numFmtId="49" fontId="3" fillId="0" borderId="0" xfId="0" applyNumberFormat="1" applyFont="1" applyBorder="1" applyAlignment="1">
      <alignment horizontal="center" vertical="center" wrapText="1"/>
    </xf>
    <xf numFmtId="2" fontId="57" fillId="0" borderId="0" xfId="0" applyNumberFormat="1" applyFont="1" applyAlignment="1">
      <alignment/>
    </xf>
    <xf numFmtId="2" fontId="2" fillId="0" borderId="0" xfId="0" applyNumberFormat="1" applyFont="1" applyFill="1" applyBorder="1" applyAlignment="1">
      <alignment/>
    </xf>
    <xf numFmtId="0" fontId="13"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0" fontId="0" fillId="0" borderId="32" xfId="0" applyFont="1" applyBorder="1" applyAlignment="1" quotePrefix="1">
      <alignment/>
    </xf>
    <xf numFmtId="2" fontId="16" fillId="0" borderId="0" xfId="0" applyNumberFormat="1" applyFont="1" applyFill="1" applyBorder="1" applyAlignment="1">
      <alignment/>
    </xf>
    <xf numFmtId="2" fontId="0" fillId="36" borderId="10" xfId="0" applyNumberFormat="1" applyFont="1" applyFill="1" applyBorder="1" applyAlignment="1">
      <alignment/>
    </xf>
    <xf numFmtId="0" fontId="0" fillId="36" borderId="10" xfId="0" applyNumberFormat="1" applyFont="1" applyFill="1" applyBorder="1" applyAlignment="1">
      <alignment horizontal="center"/>
    </xf>
    <xf numFmtId="2" fontId="0" fillId="36" borderId="10" xfId="0" applyNumberFormat="1" applyFont="1" applyFill="1" applyBorder="1" applyAlignment="1">
      <alignment wrapText="1"/>
    </xf>
    <xf numFmtId="49" fontId="11" fillId="36" borderId="10" xfId="0" applyNumberFormat="1" applyFont="1" applyFill="1" applyBorder="1" applyAlignment="1">
      <alignment wrapText="1"/>
    </xf>
    <xf numFmtId="0" fontId="11" fillId="36" borderId="15" xfId="0" applyFont="1" applyFill="1" applyBorder="1" applyAlignment="1">
      <alignment/>
    </xf>
    <xf numFmtId="164" fontId="17" fillId="36" borderId="10" xfId="42" applyNumberFormat="1" applyFont="1" applyFill="1" applyBorder="1" applyAlignment="1">
      <alignment/>
    </xf>
    <xf numFmtId="164" fontId="17" fillId="36" borderId="10" xfId="0" applyNumberFormat="1" applyFont="1" applyFill="1" applyBorder="1" applyAlignment="1">
      <alignment/>
    </xf>
    <xf numFmtId="0" fontId="13" fillId="36" borderId="15" xfId="0" applyFont="1" applyFill="1" applyBorder="1" applyAlignment="1">
      <alignment/>
    </xf>
    <xf numFmtId="2" fontId="1" fillId="36" borderId="10" xfId="0" applyNumberFormat="1" applyFont="1" applyFill="1" applyBorder="1" applyAlignment="1">
      <alignment vertical="center"/>
    </xf>
    <xf numFmtId="0" fontId="7" fillId="36" borderId="15" xfId="0" applyFont="1" applyFill="1" applyBorder="1" applyAlignment="1">
      <alignment/>
    </xf>
    <xf numFmtId="2" fontId="1" fillId="36" borderId="17" xfId="0" applyNumberFormat="1" applyFont="1" applyFill="1" applyBorder="1" applyAlignment="1">
      <alignment vertical="center"/>
    </xf>
    <xf numFmtId="2" fontId="1" fillId="36" borderId="32" xfId="0" applyNumberFormat="1" applyFont="1" applyFill="1" applyBorder="1" applyAlignment="1">
      <alignment horizontal="center"/>
    </xf>
    <xf numFmtId="2" fontId="1" fillId="36" borderId="37" xfId="0" applyNumberFormat="1" applyFont="1" applyFill="1" applyBorder="1" applyAlignment="1">
      <alignment horizontal="center"/>
    </xf>
    <xf numFmtId="0" fontId="57" fillId="0" borderId="10" xfId="0" applyFont="1" applyFill="1" applyBorder="1" applyAlignment="1">
      <alignment/>
    </xf>
    <xf numFmtId="2" fontId="7" fillId="0" borderId="0" xfId="42" applyNumberFormat="1" applyFont="1" applyFill="1" applyBorder="1" applyAlignment="1">
      <alignment/>
    </xf>
    <xf numFmtId="0" fontId="57" fillId="36" borderId="0" xfId="0" applyFont="1" applyFill="1" applyAlignment="1">
      <alignment/>
    </xf>
    <xf numFmtId="15" fontId="57" fillId="0" borderId="0" xfId="0" applyNumberFormat="1" applyFont="1" applyAlignment="1">
      <alignment/>
    </xf>
    <xf numFmtId="2" fontId="57" fillId="0" borderId="0" xfId="0" applyNumberFormat="1" applyFont="1" applyFill="1" applyAlignment="1">
      <alignment/>
    </xf>
    <xf numFmtId="2" fontId="0" fillId="0" borderId="0" xfId="0" applyNumberFormat="1" applyFill="1" applyAlignment="1">
      <alignment/>
    </xf>
    <xf numFmtId="2" fontId="0" fillId="0" borderId="0" xfId="0" applyNumberFormat="1" applyFont="1" applyFill="1" applyBorder="1" applyAlignment="1">
      <alignment/>
    </xf>
    <xf numFmtId="166" fontId="0" fillId="36" borderId="10" xfId="0" applyNumberFormat="1" applyFont="1" applyFill="1" applyBorder="1" applyAlignment="1">
      <alignment horizontal="center"/>
    </xf>
    <xf numFmtId="2" fontId="0" fillId="36" borderId="10" xfId="0" applyNumberFormat="1" applyFill="1" applyBorder="1" applyAlignment="1">
      <alignment/>
    </xf>
    <xf numFmtId="2" fontId="16" fillId="36" borderId="0" xfId="0" applyNumberFormat="1" applyFont="1" applyFill="1" applyBorder="1" applyAlignment="1">
      <alignment/>
    </xf>
    <xf numFmtId="0" fontId="7" fillId="0" borderId="0" xfId="0" applyFont="1" applyFill="1" applyBorder="1" applyAlignment="1">
      <alignment/>
    </xf>
    <xf numFmtId="2" fontId="13" fillId="0" borderId="0" xfId="0" applyNumberFormat="1" applyFont="1" applyFill="1" applyBorder="1" applyAlignment="1">
      <alignment horizontal="center"/>
    </xf>
    <xf numFmtId="0" fontId="13" fillId="0" borderId="0" xfId="0" applyFont="1" applyFill="1" applyBorder="1" applyAlignment="1">
      <alignment/>
    </xf>
    <xf numFmtId="0" fontId="1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2" fontId="13" fillId="13" borderId="36" xfId="0" applyNumberFormat="1" applyFont="1" applyFill="1" applyBorder="1" applyAlignment="1">
      <alignment/>
    </xf>
    <xf numFmtId="2" fontId="0" fillId="13" borderId="10" xfId="0" applyNumberFormat="1" applyFill="1" applyBorder="1" applyAlignment="1">
      <alignment/>
    </xf>
    <xf numFmtId="49" fontId="7" fillId="0" borderId="0"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2" fillId="0" borderId="37" xfId="0" applyNumberFormat="1" applyFont="1" applyFill="1" applyBorder="1" applyAlignment="1">
      <alignment wrapText="1"/>
    </xf>
    <xf numFmtId="164" fontId="17" fillId="0" borderId="37" xfId="42" applyNumberFormat="1" applyFont="1" applyFill="1" applyBorder="1" applyAlignment="1">
      <alignment/>
    </xf>
    <xf numFmtId="2" fontId="15" fillId="0" borderId="0" xfId="0" applyNumberFormat="1" applyFont="1" applyFill="1" applyBorder="1" applyAlignment="1">
      <alignment/>
    </xf>
    <xf numFmtId="0" fontId="57" fillId="0" borderId="0" xfId="0" applyFont="1" applyAlignment="1">
      <alignment horizontal="left" vertical="top"/>
    </xf>
    <xf numFmtId="0" fontId="5"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0" fillId="0" borderId="0" xfId="0" applyAlignment="1">
      <alignment/>
    </xf>
    <xf numFmtId="0" fontId="8" fillId="0" borderId="19" xfId="0" applyFont="1" applyBorder="1" applyAlignment="1">
      <alignment horizontal="center"/>
    </xf>
    <xf numFmtId="49" fontId="9" fillId="0" borderId="38" xfId="0" applyNumberFormat="1" applyFont="1" applyFill="1" applyBorder="1" applyAlignment="1">
      <alignment horizontal="center" wrapText="1"/>
    </xf>
    <xf numFmtId="49" fontId="9" fillId="0" borderId="39" xfId="0" applyNumberFormat="1" applyFont="1" applyFill="1" applyBorder="1" applyAlignment="1">
      <alignment horizontal="center" wrapText="1"/>
    </xf>
    <xf numFmtId="49" fontId="9" fillId="0" borderId="40" xfId="0" applyNumberFormat="1" applyFont="1" applyFill="1" applyBorder="1" applyAlignment="1">
      <alignment horizontal="center" wrapText="1"/>
    </xf>
    <xf numFmtId="0" fontId="14" fillId="0" borderId="0" xfId="0" applyFont="1" applyFill="1" applyBorder="1" applyAlignment="1">
      <alignment/>
    </xf>
    <xf numFmtId="49" fontId="9" fillId="0" borderId="41" xfId="0" applyNumberFormat="1" applyFont="1" applyFill="1" applyBorder="1" applyAlignment="1">
      <alignment horizontal="center" wrapText="1"/>
    </xf>
    <xf numFmtId="49" fontId="9" fillId="0" borderId="42" xfId="0" applyNumberFormat="1" applyFont="1" applyFill="1" applyBorder="1" applyAlignment="1">
      <alignment horizontal="center" wrapText="1"/>
    </xf>
    <xf numFmtId="49" fontId="9" fillId="0" borderId="43" xfId="0" applyNumberFormat="1" applyFont="1" applyFill="1" applyBorder="1" applyAlignment="1">
      <alignment horizontal="center" wrapText="1"/>
    </xf>
    <xf numFmtId="49" fontId="11" fillId="13" borderId="44"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45" xfId="0" applyBorder="1" applyAlignment="1">
      <alignment horizontal="center" vertical="center" wrapText="1"/>
    </xf>
    <xf numFmtId="0" fontId="0" fillId="0" borderId="32" xfId="0" applyBorder="1" applyAlignment="1">
      <alignment horizontal="center" vertical="center" wrapText="1"/>
    </xf>
    <xf numFmtId="0" fontId="0" fillId="0" borderId="46" xfId="0" applyBorder="1" applyAlignment="1">
      <alignment horizontal="center" vertical="center" wrapText="1"/>
    </xf>
    <xf numFmtId="0" fontId="0" fillId="0" borderId="29" xfId="0" applyBorder="1" applyAlignment="1">
      <alignment horizontal="center" vertical="center" wrapText="1"/>
    </xf>
    <xf numFmtId="49" fontId="7" fillId="14" borderId="38" xfId="0" applyNumberFormat="1" applyFont="1" applyFill="1" applyBorder="1" applyAlignment="1">
      <alignment horizontal="center" vertical="center" wrapText="1"/>
    </xf>
    <xf numFmtId="49" fontId="7" fillId="14" borderId="47" xfId="0" applyNumberFormat="1" applyFont="1" applyFill="1" applyBorder="1" applyAlignment="1">
      <alignment horizontal="center" vertical="center" wrapText="1"/>
    </xf>
    <xf numFmtId="49" fontId="7" fillId="14" borderId="48" xfId="0" applyNumberFormat="1" applyFont="1" applyFill="1" applyBorder="1" applyAlignment="1">
      <alignment horizontal="center" vertical="center" wrapText="1"/>
    </xf>
    <xf numFmtId="49" fontId="17" fillId="14" borderId="47" xfId="0" applyNumberFormat="1" applyFont="1" applyFill="1" applyBorder="1" applyAlignment="1">
      <alignment horizontal="center" vertical="center" wrapText="1"/>
    </xf>
    <xf numFmtId="49" fontId="17" fillId="14" borderId="48" xfId="0" applyNumberFormat="1" applyFont="1" applyFill="1" applyBorder="1" applyAlignment="1">
      <alignment horizontal="center" vertical="center" wrapText="1"/>
    </xf>
    <xf numFmtId="49" fontId="7" fillId="36" borderId="38" xfId="0" applyNumberFormat="1" applyFont="1" applyFill="1" applyBorder="1" applyAlignment="1">
      <alignment horizontal="center" vertical="center" wrapText="1"/>
    </xf>
    <xf numFmtId="49" fontId="7" fillId="36" borderId="47" xfId="0" applyNumberFormat="1" applyFont="1" applyFill="1" applyBorder="1" applyAlignment="1">
      <alignment horizontal="center" vertical="center" wrapText="1"/>
    </xf>
    <xf numFmtId="49" fontId="7" fillId="36" borderId="48" xfId="0" applyNumberFormat="1" applyFont="1" applyFill="1" applyBorder="1" applyAlignment="1">
      <alignment horizontal="center" vertical="center" wrapText="1"/>
    </xf>
    <xf numFmtId="49" fontId="17" fillId="36" borderId="47" xfId="0" applyNumberFormat="1" applyFont="1" applyFill="1" applyBorder="1" applyAlignment="1">
      <alignment horizontal="center" vertical="center" wrapText="1"/>
    </xf>
    <xf numFmtId="49" fontId="17" fillId="36" borderId="48" xfId="0" applyNumberFormat="1"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49" fontId="7" fillId="0" borderId="47" xfId="0" applyNumberFormat="1" applyFont="1" applyFill="1" applyBorder="1" applyAlignment="1">
      <alignment horizontal="center" vertical="center" wrapText="1"/>
    </xf>
    <xf numFmtId="49" fontId="7" fillId="0" borderId="48" xfId="0" applyNumberFormat="1" applyFont="1" applyFill="1" applyBorder="1" applyAlignment="1">
      <alignment horizontal="center" vertical="center" wrapText="1"/>
    </xf>
    <xf numFmtId="49" fontId="17" fillId="0" borderId="47" xfId="0" applyNumberFormat="1" applyFont="1" applyFill="1" applyBorder="1" applyAlignment="1">
      <alignment horizontal="center" vertical="center" wrapText="1"/>
    </xf>
    <xf numFmtId="49" fontId="17" fillId="0" borderId="48"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49"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14" borderId="14" xfId="0" applyNumberFormat="1" applyFont="1" applyFill="1" applyBorder="1" applyAlignment="1">
      <alignment horizontal="center" vertical="center" wrapText="1"/>
    </xf>
    <xf numFmtId="49" fontId="7" fillId="14" borderId="49" xfId="0" applyNumberFormat="1" applyFont="1" applyFill="1" applyBorder="1" applyAlignment="1">
      <alignment horizontal="center" vertical="center" wrapText="1"/>
    </xf>
    <xf numFmtId="49" fontId="7" fillId="14" borderId="50" xfId="0" applyNumberFormat="1" applyFont="1" applyFill="1" applyBorder="1" applyAlignment="1">
      <alignment horizontal="center" vertical="center" wrapText="1"/>
    </xf>
    <xf numFmtId="0" fontId="19" fillId="0" borderId="19" xfId="0" applyFont="1" applyBorder="1" applyAlignment="1">
      <alignment horizontal="center"/>
    </xf>
    <xf numFmtId="49" fontId="10" fillId="0" borderId="51"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49" fontId="10" fillId="0" borderId="53" xfId="0" applyNumberFormat="1" applyFont="1" applyFill="1" applyBorder="1" applyAlignment="1">
      <alignment horizontal="center" vertical="center" wrapText="1"/>
    </xf>
    <xf numFmtId="49" fontId="10" fillId="0" borderId="44" xfId="0" applyNumberFormat="1" applyFont="1" applyFill="1" applyBorder="1" applyAlignment="1">
      <alignment horizontal="center" vertical="center" wrapText="1"/>
    </xf>
    <xf numFmtId="49" fontId="10" fillId="0" borderId="45"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0" fontId="13" fillId="36" borderId="54" xfId="0" applyFont="1" applyFill="1" applyBorder="1" applyAlignment="1">
      <alignment horizontal="center" vertical="center" wrapText="1"/>
    </xf>
    <xf numFmtId="0" fontId="13" fillId="36" borderId="55" xfId="0" applyFont="1" applyFill="1" applyBorder="1" applyAlignment="1">
      <alignment horizontal="center" vertical="center" wrapText="1"/>
    </xf>
    <xf numFmtId="0" fontId="13" fillId="36" borderId="56" xfId="0" applyFont="1" applyFill="1" applyBorder="1" applyAlignment="1">
      <alignment horizontal="center" vertical="center" wrapText="1"/>
    </xf>
    <xf numFmtId="0" fontId="13" fillId="36" borderId="54" xfId="0" applyFont="1" applyFill="1" applyBorder="1" applyAlignment="1">
      <alignment horizontal="center" vertical="center"/>
    </xf>
    <xf numFmtId="0" fontId="13" fillId="36" borderId="55" xfId="0" applyFont="1" applyFill="1" applyBorder="1" applyAlignment="1">
      <alignment horizontal="center" vertical="center"/>
    </xf>
    <xf numFmtId="0" fontId="13" fillId="36" borderId="56" xfId="0" applyFont="1" applyFill="1" applyBorder="1" applyAlignment="1">
      <alignment horizontal="center" vertical="center"/>
    </xf>
    <xf numFmtId="49" fontId="7" fillId="13" borderId="11" xfId="0" applyNumberFormat="1" applyFont="1" applyFill="1" applyBorder="1" applyAlignment="1">
      <alignment horizontal="center" vertical="center" wrapText="1"/>
    </xf>
    <xf numFmtId="0" fontId="57" fillId="0" borderId="11" xfId="0" applyFont="1" applyBorder="1" applyAlignment="1">
      <alignment/>
    </xf>
    <xf numFmtId="0" fontId="13" fillId="13" borderId="11" xfId="0" applyFont="1" applyFill="1" applyBorder="1" applyAlignment="1">
      <alignment horizontal="center" vertical="center" wrapText="1"/>
    </xf>
    <xf numFmtId="0" fontId="57" fillId="0" borderId="11" xfId="0" applyFont="1" applyBorder="1" applyAlignment="1">
      <alignment horizontal="center" vertical="center" wrapText="1"/>
    </xf>
    <xf numFmtId="0" fontId="7" fillId="14" borderId="54" xfId="0" applyFont="1" applyFill="1" applyBorder="1" applyAlignment="1">
      <alignment horizontal="center" vertical="center" wrapText="1"/>
    </xf>
    <xf numFmtId="0" fontId="7" fillId="14" borderId="55" xfId="0" applyFont="1" applyFill="1" applyBorder="1" applyAlignment="1">
      <alignment horizontal="center" vertical="center" wrapText="1"/>
    </xf>
    <xf numFmtId="0" fontId="7" fillId="14" borderId="56" xfId="0" applyFont="1" applyFill="1" applyBorder="1" applyAlignment="1">
      <alignment horizontal="center" vertical="center" wrapText="1"/>
    </xf>
    <xf numFmtId="0" fontId="13" fillId="14" borderId="54" xfId="0" applyFont="1" applyFill="1" applyBorder="1" applyAlignment="1">
      <alignment horizontal="center" vertical="center"/>
    </xf>
    <xf numFmtId="0" fontId="13" fillId="14" borderId="55" xfId="0" applyFont="1" applyFill="1" applyBorder="1" applyAlignment="1">
      <alignment horizontal="center" vertical="center"/>
    </xf>
    <xf numFmtId="0" fontId="13" fillId="14" borderId="56" xfId="0" applyFont="1" applyFill="1" applyBorder="1" applyAlignment="1">
      <alignment horizontal="center" vertical="center"/>
    </xf>
    <xf numFmtId="0" fontId="7" fillId="35" borderId="54" xfId="0" applyFont="1" applyFill="1" applyBorder="1" applyAlignment="1">
      <alignment horizontal="center" vertical="center" wrapText="1"/>
    </xf>
    <xf numFmtId="0" fontId="7" fillId="35" borderId="55" xfId="0" applyFont="1" applyFill="1" applyBorder="1" applyAlignment="1">
      <alignment horizontal="center" vertical="center" wrapText="1"/>
    </xf>
    <xf numFmtId="0" fontId="7" fillId="35" borderId="56" xfId="0" applyFont="1" applyFill="1" applyBorder="1" applyAlignment="1">
      <alignment horizontal="center" vertical="center" wrapText="1"/>
    </xf>
    <xf numFmtId="0" fontId="13" fillId="35" borderId="54" xfId="0" applyFont="1" applyFill="1" applyBorder="1" applyAlignment="1">
      <alignment horizontal="center" vertical="center"/>
    </xf>
    <xf numFmtId="0" fontId="13" fillId="35" borderId="55" xfId="0" applyFont="1" applyFill="1" applyBorder="1" applyAlignment="1">
      <alignment horizontal="center" vertical="center"/>
    </xf>
    <xf numFmtId="0" fontId="13" fillId="35" borderId="56" xfId="0" applyFont="1" applyFill="1" applyBorder="1" applyAlignment="1">
      <alignment horizontal="center" vertical="center"/>
    </xf>
    <xf numFmtId="0" fontId="13" fillId="35" borderId="54" xfId="0" applyFont="1" applyFill="1" applyBorder="1" applyAlignment="1">
      <alignment horizontal="center" vertical="center" wrapText="1"/>
    </xf>
    <xf numFmtId="0" fontId="13" fillId="35" borderId="55"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13" fillId="14" borderId="54" xfId="0" applyFont="1" applyFill="1" applyBorder="1" applyAlignment="1">
      <alignment horizontal="center" vertical="center" wrapText="1"/>
    </xf>
    <xf numFmtId="0" fontId="13" fillId="14" borderId="55" xfId="0" applyFont="1" applyFill="1" applyBorder="1" applyAlignment="1">
      <alignment horizontal="center" vertical="center" wrapText="1"/>
    </xf>
    <xf numFmtId="0" fontId="13" fillId="14" borderId="56" xfId="0" applyFont="1" applyFill="1" applyBorder="1" applyAlignment="1">
      <alignment horizontal="center" vertical="center" wrapText="1"/>
    </xf>
    <xf numFmtId="0" fontId="7" fillId="35" borderId="54" xfId="0" applyFont="1" applyFill="1" applyBorder="1" applyAlignment="1">
      <alignment horizontal="center" vertical="center"/>
    </xf>
    <xf numFmtId="0" fontId="7" fillId="35" borderId="55" xfId="0" applyFont="1" applyFill="1" applyBorder="1" applyAlignment="1">
      <alignment horizontal="center" vertical="center"/>
    </xf>
    <xf numFmtId="0" fontId="7" fillId="35" borderId="56" xfId="0" applyFont="1" applyFill="1" applyBorder="1" applyAlignment="1">
      <alignment horizontal="center" vertical="center"/>
    </xf>
    <xf numFmtId="0" fontId="7" fillId="14" borderId="54" xfId="0" applyFont="1" applyFill="1" applyBorder="1" applyAlignment="1">
      <alignment horizontal="center" vertical="center"/>
    </xf>
    <xf numFmtId="0" fontId="7" fillId="14" borderId="55" xfId="0" applyFont="1" applyFill="1" applyBorder="1" applyAlignment="1">
      <alignment horizontal="center" vertical="center"/>
    </xf>
    <xf numFmtId="0" fontId="7" fillId="14" borderId="56" xfId="0" applyFont="1" applyFill="1" applyBorder="1" applyAlignment="1">
      <alignment horizontal="center" vertical="center"/>
    </xf>
    <xf numFmtId="0" fontId="0" fillId="0" borderId="11"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6"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puc.ca.gov/NR/rdonlyres/E59A6017-B2F8-427F-80DD-7BE795AC7773/0/IOU%20filled%20templates\SDGE%202015IOUDRProgramTota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DG&amp;E Program Totals"/>
      <sheetName val="SDG&amp;E Program Totals w.DLF"/>
      <sheetName val="Sheet3"/>
    </sheetNames>
    <sheetDataSet>
      <sheetData sheetId="0">
        <row r="9">
          <cell r="C9">
            <v>0.1</v>
          </cell>
          <cell r="D9">
            <v>0.2</v>
          </cell>
          <cell r="E9">
            <v>0.3</v>
          </cell>
          <cell r="F9">
            <v>0.9</v>
          </cell>
          <cell r="G9">
            <v>1.1</v>
          </cell>
          <cell r="H9">
            <v>1.1</v>
          </cell>
          <cell r="I9">
            <v>1</v>
          </cell>
          <cell r="J9">
            <v>1.8</v>
          </cell>
          <cell r="K9">
            <v>1.3</v>
          </cell>
          <cell r="L9">
            <v>0.6</v>
          </cell>
          <cell r="M9">
            <v>0.4</v>
          </cell>
          <cell r="N9">
            <v>0.1</v>
          </cell>
        </row>
        <row r="10">
          <cell r="F10">
            <v>0.5</v>
          </cell>
          <cell r="G10">
            <v>0.4</v>
          </cell>
          <cell r="H10">
            <v>0.4</v>
          </cell>
          <cell r="I10">
            <v>0.6</v>
          </cell>
          <cell r="J10">
            <v>0.5</v>
          </cell>
          <cell r="K10">
            <v>0.6</v>
          </cell>
          <cell r="L10">
            <v>0.6</v>
          </cell>
        </row>
        <row r="11">
          <cell r="G11">
            <v>9.4</v>
          </cell>
          <cell r="H11">
            <v>9.4</v>
          </cell>
          <cell r="I11">
            <v>10.3</v>
          </cell>
          <cell r="J11">
            <v>10.2</v>
          </cell>
          <cell r="K11">
            <v>10.3</v>
          </cell>
          <cell r="L11">
            <v>9.7</v>
          </cell>
        </row>
        <row r="12">
          <cell r="G12">
            <v>9.4</v>
          </cell>
          <cell r="H12">
            <v>9.4</v>
          </cell>
          <cell r="I12">
            <v>9.5</v>
          </cell>
          <cell r="J12">
            <v>9.5</v>
          </cell>
          <cell r="K12">
            <v>9.3</v>
          </cell>
          <cell r="L12">
            <v>9.4</v>
          </cell>
        </row>
        <row r="15">
          <cell r="C15">
            <v>5</v>
          </cell>
          <cell r="D15">
            <v>3.1</v>
          </cell>
          <cell r="E15">
            <v>3.7</v>
          </cell>
          <cell r="F15">
            <v>6.1</v>
          </cell>
          <cell r="G15">
            <v>5.2</v>
          </cell>
          <cell r="H15">
            <v>6.1</v>
          </cell>
          <cell r="I15">
            <v>5.9</v>
          </cell>
          <cell r="J15">
            <v>6</v>
          </cell>
          <cell r="K15">
            <v>5.8</v>
          </cell>
          <cell r="L15">
            <v>5.6</v>
          </cell>
          <cell r="M15">
            <v>5.5</v>
          </cell>
          <cell r="N15">
            <v>5</v>
          </cell>
        </row>
        <row r="16">
          <cell r="C16">
            <v>1.1</v>
          </cell>
          <cell r="D16">
            <v>1.4</v>
          </cell>
          <cell r="E16">
            <v>0.8</v>
          </cell>
          <cell r="F16">
            <v>2.8</v>
          </cell>
          <cell r="G16">
            <v>2.1</v>
          </cell>
          <cell r="H16">
            <v>1.8</v>
          </cell>
          <cell r="I16">
            <v>2.8</v>
          </cell>
          <cell r="J16">
            <v>2.8</v>
          </cell>
          <cell r="K16">
            <v>3.8</v>
          </cell>
          <cell r="L16">
            <v>3</v>
          </cell>
          <cell r="M16">
            <v>2.8</v>
          </cell>
          <cell r="N16">
            <v>1.2</v>
          </cell>
        </row>
        <row r="18">
          <cell r="G18">
            <v>2</v>
          </cell>
          <cell r="H18">
            <v>2.2</v>
          </cell>
          <cell r="I18">
            <v>4.9</v>
          </cell>
          <cell r="J18">
            <v>4.7</v>
          </cell>
          <cell r="K18">
            <v>6.7</v>
          </cell>
          <cell r="L18">
            <v>3.7</v>
          </cell>
        </row>
        <row r="19">
          <cell r="G19">
            <v>1.8</v>
          </cell>
          <cell r="H19">
            <v>1.8</v>
          </cell>
          <cell r="I19">
            <v>3.3</v>
          </cell>
          <cell r="J19">
            <v>3.2</v>
          </cell>
          <cell r="K19">
            <v>4</v>
          </cell>
          <cell r="L19">
            <v>2.5</v>
          </cell>
        </row>
        <row r="20">
          <cell r="G20">
            <v>3.6</v>
          </cell>
          <cell r="H20">
            <v>4</v>
          </cell>
          <cell r="I20">
            <v>13.2</v>
          </cell>
          <cell r="J20">
            <v>12.6</v>
          </cell>
          <cell r="K20">
            <v>17.6</v>
          </cell>
          <cell r="L20">
            <v>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2"/>
  <sheetViews>
    <sheetView zoomScalePageLayoutView="0" workbookViewId="0" topLeftCell="A1">
      <selection activeCell="A8" sqref="A8"/>
    </sheetView>
  </sheetViews>
  <sheetFormatPr defaultColWidth="8.8515625" defaultRowHeight="15"/>
  <sheetData>
    <row r="1" ht="15">
      <c r="A1" s="180">
        <v>41821</v>
      </c>
    </row>
    <row r="2" ht="15">
      <c r="A2" s="3" t="s">
        <v>67</v>
      </c>
    </row>
    <row r="4" ht="15">
      <c r="A4" s="3" t="s">
        <v>68</v>
      </c>
    </row>
    <row r="6" ht="15">
      <c r="A6" s="19" t="s">
        <v>69</v>
      </c>
    </row>
    <row r="7" ht="15">
      <c r="A7" s="19" t="s">
        <v>70</v>
      </c>
    </row>
    <row r="8" ht="15">
      <c r="A8" s="19" t="s">
        <v>79</v>
      </c>
    </row>
    <row r="10" ht="15">
      <c r="A10" t="s">
        <v>71</v>
      </c>
    </row>
    <row r="12" ht="15">
      <c r="A12" s="3" t="s">
        <v>72</v>
      </c>
    </row>
    <row r="14" ht="15">
      <c r="A14" t="s">
        <v>73</v>
      </c>
    </row>
    <row r="16" ht="15">
      <c r="A16" t="s">
        <v>74</v>
      </c>
    </row>
    <row r="18" ht="15">
      <c r="A18" s="3" t="s">
        <v>75</v>
      </c>
    </row>
    <row r="20" ht="15">
      <c r="A20" t="s">
        <v>76</v>
      </c>
    </row>
    <row r="21" ht="15">
      <c r="A21" t="s">
        <v>77</v>
      </c>
    </row>
    <row r="22" ht="15">
      <c r="A22" t="s">
        <v>78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38"/>
  <sheetViews>
    <sheetView tabSelected="1" zoomScalePageLayoutView="0" workbookViewId="0" topLeftCell="A1">
      <selection activeCell="B38" sqref="B38"/>
    </sheetView>
  </sheetViews>
  <sheetFormatPr defaultColWidth="8.8515625" defaultRowHeight="15"/>
  <cols>
    <col min="1" max="1" width="22.8515625" style="3" customWidth="1"/>
    <col min="2" max="2" width="15.28125" style="3" customWidth="1"/>
    <col min="3" max="13" width="8.8515625" style="3" customWidth="1"/>
    <col min="14" max="14" width="12.421875" style="3" customWidth="1"/>
    <col min="15" max="16384" width="8.8515625" style="3" customWidth="1"/>
  </cols>
  <sheetData>
    <row r="1" spans="1:15" ht="15">
      <c r="A1" s="1"/>
      <c r="B1" s="2"/>
      <c r="C1" s="1"/>
      <c r="D1" s="1"/>
      <c r="E1" s="1"/>
      <c r="F1" s="1"/>
      <c r="G1" s="1"/>
      <c r="H1" s="1"/>
      <c r="I1" s="1"/>
      <c r="J1" s="1"/>
      <c r="K1" s="1"/>
      <c r="L1" s="1"/>
      <c r="M1" s="1"/>
      <c r="N1" s="1"/>
      <c r="O1" s="1"/>
    </row>
    <row r="2" spans="1:15" ht="15">
      <c r="A2" s="1"/>
      <c r="B2" s="2"/>
      <c r="C2" s="1"/>
      <c r="D2" s="1"/>
      <c r="E2" s="1"/>
      <c r="F2" s="1"/>
      <c r="G2" s="1"/>
      <c r="H2" s="1"/>
      <c r="I2" s="1"/>
      <c r="J2" s="1"/>
      <c r="K2" s="1"/>
      <c r="L2" s="1"/>
      <c r="M2" s="1"/>
      <c r="N2" s="1"/>
      <c r="O2" s="1"/>
    </row>
    <row r="3" spans="1:15" ht="20.25">
      <c r="A3" s="1"/>
      <c r="O3" s="4"/>
    </row>
    <row r="4" spans="1:15" ht="20.25">
      <c r="A4" s="1"/>
      <c r="B4" s="200" t="s">
        <v>0</v>
      </c>
      <c r="C4" s="200"/>
      <c r="D4" s="200"/>
      <c r="E4" s="200"/>
      <c r="F4" s="200"/>
      <c r="G4" s="200"/>
      <c r="H4" s="200"/>
      <c r="I4" s="200"/>
      <c r="J4" s="200"/>
      <c r="K4" s="200"/>
      <c r="L4" s="200"/>
      <c r="M4" s="200"/>
      <c r="N4" s="200"/>
      <c r="O4" s="4"/>
    </row>
    <row r="5" spans="1:15" ht="19.5" thickBot="1">
      <c r="A5" s="1"/>
      <c r="B5" s="201" t="s">
        <v>63</v>
      </c>
      <c r="C5" s="202"/>
      <c r="D5" s="202"/>
      <c r="E5" s="202"/>
      <c r="F5" s="202"/>
      <c r="G5" s="202"/>
      <c r="H5" s="202"/>
      <c r="I5" s="202"/>
      <c r="J5" s="202"/>
      <c r="K5" s="202"/>
      <c r="L5" s="202"/>
      <c r="M5" s="202"/>
      <c r="N5" s="202"/>
      <c r="O5" s="6"/>
    </row>
    <row r="6" spans="1:15" ht="16.5" thickBot="1">
      <c r="A6" s="7"/>
      <c r="B6" s="8"/>
      <c r="C6" s="203" t="s">
        <v>1</v>
      </c>
      <c r="D6" s="203"/>
      <c r="E6" s="203"/>
      <c r="F6" s="203"/>
      <c r="G6" s="203"/>
      <c r="H6" s="203"/>
      <c r="I6" s="203"/>
      <c r="J6" s="203"/>
      <c r="K6" s="203"/>
      <c r="L6" s="203"/>
      <c r="M6" s="203"/>
      <c r="N6" s="203"/>
      <c r="O6" s="1"/>
    </row>
    <row r="7" spans="1:14" ht="16.5" customHeight="1" thickTop="1">
      <c r="A7" s="9"/>
      <c r="B7" s="9"/>
      <c r="C7" s="204" t="s">
        <v>2</v>
      </c>
      <c r="D7" s="205"/>
      <c r="E7" s="205"/>
      <c r="F7" s="205"/>
      <c r="G7" s="205"/>
      <c r="H7" s="205"/>
      <c r="I7" s="205"/>
      <c r="J7" s="205"/>
      <c r="K7" s="205"/>
      <c r="L7" s="205"/>
      <c r="M7" s="205"/>
      <c r="N7" s="206"/>
    </row>
    <row r="8" spans="1:14" ht="15">
      <c r="A8" s="10" t="s">
        <v>3</v>
      </c>
      <c r="B8" s="10" t="s">
        <v>4</v>
      </c>
      <c r="C8" s="11">
        <v>42005</v>
      </c>
      <c r="D8" s="11">
        <v>42036</v>
      </c>
      <c r="E8" s="11">
        <v>42064</v>
      </c>
      <c r="F8" s="11">
        <v>42095</v>
      </c>
      <c r="G8" s="11">
        <v>42125</v>
      </c>
      <c r="H8" s="11">
        <v>42156</v>
      </c>
      <c r="I8" s="11">
        <v>42186</v>
      </c>
      <c r="J8" s="11">
        <v>42217</v>
      </c>
      <c r="K8" s="11">
        <v>42248</v>
      </c>
      <c r="L8" s="11">
        <v>42278</v>
      </c>
      <c r="M8" s="11">
        <v>42309</v>
      </c>
      <c r="N8" s="11">
        <v>42339</v>
      </c>
    </row>
    <row r="9" spans="1:15" s="9" customFormat="1" ht="24.75" customHeight="1">
      <c r="A9" s="12" t="s">
        <v>5</v>
      </c>
      <c r="B9" s="13">
        <v>1</v>
      </c>
      <c r="C9" s="12">
        <v>0.1</v>
      </c>
      <c r="D9" s="12">
        <v>0.2</v>
      </c>
      <c r="E9" s="12">
        <v>0.3</v>
      </c>
      <c r="F9" s="12">
        <v>0.9</v>
      </c>
      <c r="G9" s="12">
        <v>1.1</v>
      </c>
      <c r="H9" s="12">
        <v>1.1</v>
      </c>
      <c r="I9" s="12">
        <v>1</v>
      </c>
      <c r="J9" s="12">
        <v>1.8</v>
      </c>
      <c r="K9" s="12">
        <v>1.3</v>
      </c>
      <c r="L9" s="12">
        <v>0.6</v>
      </c>
      <c r="M9" s="12">
        <v>0.4</v>
      </c>
      <c r="N9" s="12">
        <v>0.1</v>
      </c>
      <c r="O9" s="14"/>
    </row>
    <row r="10" spans="1:15" s="19" customFormat="1" ht="15">
      <c r="A10" s="15" t="s">
        <v>6</v>
      </c>
      <c r="B10" s="16">
        <v>1</v>
      </c>
      <c r="C10" s="17"/>
      <c r="D10" s="17"/>
      <c r="E10" s="17"/>
      <c r="F10" s="17">
        <v>0.5</v>
      </c>
      <c r="G10" s="17">
        <v>0.4</v>
      </c>
      <c r="H10" s="17">
        <v>0.4</v>
      </c>
      <c r="I10" s="17">
        <v>0.6</v>
      </c>
      <c r="J10" s="17">
        <v>0.5</v>
      </c>
      <c r="K10" s="17">
        <v>0.6</v>
      </c>
      <c r="L10" s="17">
        <v>0.6</v>
      </c>
      <c r="M10" s="17"/>
      <c r="N10" s="17"/>
      <c r="O10" s="18"/>
    </row>
    <row r="11" spans="1:15" s="9" customFormat="1" ht="26.25" customHeight="1">
      <c r="A11" s="12" t="s">
        <v>7</v>
      </c>
      <c r="B11" s="13">
        <v>1</v>
      </c>
      <c r="C11" s="12"/>
      <c r="D11" s="12"/>
      <c r="E11" s="12"/>
      <c r="F11" s="12"/>
      <c r="G11" s="12">
        <v>9.4</v>
      </c>
      <c r="H11" s="12">
        <v>9.4</v>
      </c>
      <c r="I11" s="12">
        <v>10.3</v>
      </c>
      <c r="J11" s="12">
        <v>10.2</v>
      </c>
      <c r="K11" s="12">
        <v>10.3</v>
      </c>
      <c r="L11" s="12">
        <v>9.7</v>
      </c>
      <c r="M11" s="12"/>
      <c r="N11" s="12"/>
      <c r="O11" s="14"/>
    </row>
    <row r="12" spans="1:15" s="9" customFormat="1" ht="15">
      <c r="A12" s="15" t="s">
        <v>8</v>
      </c>
      <c r="B12" s="16">
        <v>1</v>
      </c>
      <c r="C12" s="17"/>
      <c r="D12" s="17"/>
      <c r="E12" s="17"/>
      <c r="F12" s="17"/>
      <c r="G12" s="17">
        <v>9.4</v>
      </c>
      <c r="H12" s="17">
        <v>9.4</v>
      </c>
      <c r="I12" s="17">
        <v>9.5</v>
      </c>
      <c r="J12" s="17">
        <v>9.5</v>
      </c>
      <c r="K12" s="17">
        <v>9.3</v>
      </c>
      <c r="L12" s="17">
        <v>9.4</v>
      </c>
      <c r="M12" s="17"/>
      <c r="N12" s="17"/>
      <c r="O12" s="14"/>
    </row>
    <row r="13" spans="1:15" s="9" customFormat="1" ht="14.25" customHeight="1">
      <c r="A13" s="12" t="s">
        <v>13</v>
      </c>
      <c r="B13" s="13">
        <v>1</v>
      </c>
      <c r="C13" s="12">
        <v>5</v>
      </c>
      <c r="D13" s="12">
        <v>3.1</v>
      </c>
      <c r="E13" s="12">
        <v>3.7</v>
      </c>
      <c r="F13" s="12">
        <v>6.1</v>
      </c>
      <c r="G13" s="12">
        <v>5.2</v>
      </c>
      <c r="H13" s="12">
        <v>6.1</v>
      </c>
      <c r="I13" s="12">
        <v>5.9</v>
      </c>
      <c r="J13" s="12">
        <v>6</v>
      </c>
      <c r="K13" s="12">
        <v>5.8</v>
      </c>
      <c r="L13" s="12">
        <v>5.6</v>
      </c>
      <c r="M13" s="12">
        <v>5.5</v>
      </c>
      <c r="N13" s="12">
        <v>5</v>
      </c>
      <c r="O13" s="14"/>
    </row>
    <row r="14" spans="1:15" ht="17.25" customHeight="1">
      <c r="A14" s="15" t="s">
        <v>14</v>
      </c>
      <c r="B14" s="16">
        <v>1</v>
      </c>
      <c r="C14" s="17">
        <v>1.1</v>
      </c>
      <c r="D14" s="17">
        <v>1.4</v>
      </c>
      <c r="E14" s="17">
        <v>0.8</v>
      </c>
      <c r="F14" s="17">
        <v>2.8</v>
      </c>
      <c r="G14" s="17">
        <v>2.1</v>
      </c>
      <c r="H14" s="17">
        <v>1.8</v>
      </c>
      <c r="I14" s="17">
        <v>2.8</v>
      </c>
      <c r="J14" s="17">
        <v>2.8</v>
      </c>
      <c r="K14" s="17">
        <v>3.8</v>
      </c>
      <c r="L14" s="17">
        <v>3</v>
      </c>
      <c r="M14" s="17">
        <v>2.8</v>
      </c>
      <c r="N14" s="17">
        <v>1.2</v>
      </c>
      <c r="O14" s="18"/>
    </row>
    <row r="15" spans="1:15" ht="33.75" customHeight="1">
      <c r="A15" s="15" t="s">
        <v>16</v>
      </c>
      <c r="B15" s="16">
        <v>1</v>
      </c>
      <c r="C15" s="17"/>
      <c r="D15" s="17"/>
      <c r="E15" s="17"/>
      <c r="F15" s="17"/>
      <c r="G15" s="17">
        <v>2</v>
      </c>
      <c r="H15" s="17">
        <v>2.2</v>
      </c>
      <c r="I15" s="17">
        <v>4.9</v>
      </c>
      <c r="J15" s="17">
        <v>4.7</v>
      </c>
      <c r="K15" s="17">
        <v>6.7</v>
      </c>
      <c r="L15" s="17">
        <v>3.7</v>
      </c>
      <c r="M15" s="17"/>
      <c r="N15" s="17"/>
      <c r="O15" s="18"/>
    </row>
    <row r="16" spans="1:15" s="9" customFormat="1" ht="14.25" customHeight="1">
      <c r="A16" s="12" t="s">
        <v>17</v>
      </c>
      <c r="B16" s="13">
        <v>1</v>
      </c>
      <c r="C16" s="12"/>
      <c r="D16" s="12"/>
      <c r="E16" s="12"/>
      <c r="F16" s="12"/>
      <c r="G16" s="12">
        <v>1.8</v>
      </c>
      <c r="H16" s="12">
        <v>1.8</v>
      </c>
      <c r="I16" s="12">
        <v>3.3</v>
      </c>
      <c r="J16" s="12">
        <v>3.2</v>
      </c>
      <c r="K16" s="12">
        <v>4</v>
      </c>
      <c r="L16" s="12">
        <v>2.5</v>
      </c>
      <c r="M16" s="12"/>
      <c r="N16" s="12"/>
      <c r="O16" s="14"/>
    </row>
    <row r="17" spans="1:15" ht="30">
      <c r="A17" s="15" t="s">
        <v>18</v>
      </c>
      <c r="B17" s="16">
        <v>1</v>
      </c>
      <c r="C17" s="17"/>
      <c r="D17" s="17"/>
      <c r="E17" s="17"/>
      <c r="F17" s="17"/>
      <c r="G17" s="17">
        <v>3.6</v>
      </c>
      <c r="H17" s="17">
        <v>4</v>
      </c>
      <c r="I17" s="17">
        <v>13.2</v>
      </c>
      <c r="J17" s="17">
        <v>12.6</v>
      </c>
      <c r="K17" s="17">
        <v>17.6</v>
      </c>
      <c r="L17" s="17">
        <v>8.8</v>
      </c>
      <c r="M17" s="17"/>
      <c r="N17" s="17"/>
      <c r="O17" s="18"/>
    </row>
    <row r="18" spans="1:14" ht="30">
      <c r="A18" s="20" t="s">
        <v>19</v>
      </c>
      <c r="B18" s="21"/>
      <c r="C18" s="22">
        <f>SUM(C9:C17)</f>
        <v>6.199999999999999</v>
      </c>
      <c r="D18" s="22">
        <f aca="true" t="shared" si="0" ref="D18:N18">SUM(D9:D17)</f>
        <v>4.7</v>
      </c>
      <c r="E18" s="22">
        <f t="shared" si="0"/>
        <v>4.8</v>
      </c>
      <c r="F18" s="22">
        <f t="shared" si="0"/>
        <v>10.3</v>
      </c>
      <c r="G18" s="22">
        <f t="shared" si="0"/>
        <v>35</v>
      </c>
      <c r="H18" s="22">
        <f t="shared" si="0"/>
        <v>36.199999999999996</v>
      </c>
      <c r="I18" s="22">
        <f t="shared" si="0"/>
        <v>51.5</v>
      </c>
      <c r="J18" s="22">
        <f t="shared" si="0"/>
        <v>51.300000000000004</v>
      </c>
      <c r="K18" s="22">
        <f t="shared" si="0"/>
        <v>59.400000000000006</v>
      </c>
      <c r="L18" s="22">
        <f t="shared" si="0"/>
        <v>43.900000000000006</v>
      </c>
      <c r="M18" s="22">
        <f t="shared" si="0"/>
        <v>8.7</v>
      </c>
      <c r="N18" s="22">
        <f t="shared" si="0"/>
        <v>6.3</v>
      </c>
    </row>
    <row r="19" spans="1:14" s="9" customFormat="1" ht="15">
      <c r="A19" s="23"/>
      <c r="B19" s="24"/>
      <c r="C19" s="25"/>
      <c r="D19" s="25"/>
      <c r="E19" s="25"/>
      <c r="F19" s="25"/>
      <c r="G19" s="25"/>
      <c r="H19" s="25"/>
      <c r="I19" s="25"/>
      <c r="J19" s="25"/>
      <c r="K19" s="25"/>
      <c r="L19" s="25"/>
      <c r="M19" s="25"/>
      <c r="N19" s="25"/>
    </row>
    <row r="20" spans="1:14" ht="15">
      <c r="A20" s="199" t="s">
        <v>20</v>
      </c>
      <c r="B20" s="199"/>
      <c r="C20" s="199"/>
      <c r="D20" s="199"/>
      <c r="E20" s="199"/>
      <c r="F20" s="199"/>
      <c r="G20" s="199"/>
      <c r="H20" s="199"/>
      <c r="I20" s="199"/>
      <c r="J20" s="199"/>
      <c r="K20" s="199"/>
      <c r="L20" s="199"/>
      <c r="M20" s="199"/>
      <c r="N20" s="199"/>
    </row>
    <row r="21" spans="1:14" ht="15">
      <c r="A21" s="199" t="s">
        <v>21</v>
      </c>
      <c r="B21" s="199"/>
      <c r="C21" s="199"/>
      <c r="D21" s="199"/>
      <c r="E21" s="199"/>
      <c r="F21" s="199"/>
      <c r="G21" s="199"/>
      <c r="H21" s="199"/>
      <c r="I21" s="199"/>
      <c r="J21" s="199"/>
      <c r="K21" s="199"/>
      <c r="L21" s="199"/>
      <c r="M21" s="199"/>
      <c r="N21" s="199"/>
    </row>
    <row r="22" spans="1:14" ht="15">
      <c r="A22" s="199" t="s">
        <v>22</v>
      </c>
      <c r="B22" s="199"/>
      <c r="C22" s="199"/>
      <c r="D22" s="199"/>
      <c r="E22" s="199"/>
      <c r="F22" s="199"/>
      <c r="G22" s="199"/>
      <c r="H22" s="199"/>
      <c r="I22" s="199"/>
      <c r="J22" s="199"/>
      <c r="K22" s="199"/>
      <c r="L22" s="199"/>
      <c r="M22" s="199"/>
      <c r="N22" s="199"/>
    </row>
    <row r="23" spans="1:14" ht="15">
      <c r="A23" s="179" t="s">
        <v>66</v>
      </c>
      <c r="B23" s="26"/>
      <c r="C23" s="27"/>
      <c r="D23" s="27"/>
      <c r="E23" s="27"/>
      <c r="F23" s="27"/>
      <c r="G23" s="28"/>
      <c r="H23" s="27"/>
      <c r="I23" s="28"/>
      <c r="J23" s="27"/>
      <c r="K23" s="28"/>
      <c r="L23" s="27"/>
      <c r="M23" s="27"/>
      <c r="N23" s="27"/>
    </row>
    <row r="24" spans="3:14" ht="15">
      <c r="C24" s="27"/>
      <c r="D24" s="27"/>
      <c r="E24" s="27"/>
      <c r="F24" s="27"/>
      <c r="G24" s="27"/>
      <c r="H24" s="27"/>
      <c r="I24" s="27"/>
      <c r="J24" s="27"/>
      <c r="K24" s="27"/>
      <c r="L24" s="27"/>
      <c r="M24" s="27"/>
      <c r="N24" s="27"/>
    </row>
    <row r="25" spans="3:14" ht="15">
      <c r="C25" s="27"/>
      <c r="D25" s="27"/>
      <c r="E25" s="27"/>
      <c r="F25" s="27"/>
      <c r="G25" s="28"/>
      <c r="H25" s="27"/>
      <c r="I25" s="28"/>
      <c r="J25" s="27"/>
      <c r="K25" s="28"/>
      <c r="L25" s="27"/>
      <c r="M25" s="27"/>
      <c r="N25" s="27"/>
    </row>
    <row r="26" s="9" customFormat="1" ht="14.25" customHeight="1">
      <c r="O26" s="14"/>
    </row>
    <row r="27" s="9" customFormat="1" ht="14.25" customHeight="1">
      <c r="O27" s="14"/>
    </row>
    <row r="28" spans="15:16" s="9" customFormat="1" ht="14.25" customHeight="1">
      <c r="O28" s="14"/>
      <c r="P28" s="181"/>
    </row>
    <row r="29" spans="1:14" ht="15">
      <c r="A29" s="164" t="s">
        <v>9</v>
      </c>
      <c r="B29" s="165" t="s">
        <v>10</v>
      </c>
      <c r="C29" s="164">
        <v>5.3</v>
      </c>
      <c r="D29" s="164">
        <v>5.2</v>
      </c>
      <c r="E29" s="164">
        <v>5.5</v>
      </c>
      <c r="F29" s="164">
        <v>5.9</v>
      </c>
      <c r="G29" s="164">
        <v>11.9</v>
      </c>
      <c r="H29" s="164">
        <v>11.8</v>
      </c>
      <c r="I29" s="164">
        <v>14.9</v>
      </c>
      <c r="J29" s="164">
        <v>14.6</v>
      </c>
      <c r="K29" s="164">
        <v>17.9</v>
      </c>
      <c r="L29" s="164">
        <v>12.8</v>
      </c>
      <c r="M29" s="164">
        <v>6.2</v>
      </c>
      <c r="N29" s="164">
        <v>5</v>
      </c>
    </row>
    <row r="30" spans="1:14" ht="15">
      <c r="A30" s="166" t="s">
        <v>11</v>
      </c>
      <c r="B30" s="165" t="s">
        <v>12</v>
      </c>
      <c r="C30" s="164"/>
      <c r="D30" s="164"/>
      <c r="E30" s="164"/>
      <c r="F30" s="164"/>
      <c r="G30" s="164">
        <v>11.9</v>
      </c>
      <c r="H30" s="164">
        <v>12</v>
      </c>
      <c r="I30" s="164">
        <v>17.3</v>
      </c>
      <c r="J30" s="164">
        <v>16.7</v>
      </c>
      <c r="K30" s="164">
        <v>20.1</v>
      </c>
      <c r="L30" s="164">
        <v>14.1</v>
      </c>
      <c r="M30" s="164">
        <v>8.8</v>
      </c>
      <c r="N30" s="164">
        <v>8</v>
      </c>
    </row>
    <row r="31" spans="1:14" ht="15">
      <c r="A31" s="164" t="s">
        <v>15</v>
      </c>
      <c r="B31" s="165" t="s">
        <v>12</v>
      </c>
      <c r="C31" s="164">
        <v>1.5</v>
      </c>
      <c r="D31" s="164">
        <v>1.5</v>
      </c>
      <c r="E31" s="164">
        <v>1.5</v>
      </c>
      <c r="F31" s="164">
        <v>4.3</v>
      </c>
      <c r="G31" s="164">
        <v>4.9</v>
      </c>
      <c r="H31" s="164">
        <v>5.1</v>
      </c>
      <c r="I31" s="164">
        <v>8.1</v>
      </c>
      <c r="J31" s="164">
        <v>7.8</v>
      </c>
      <c r="K31" s="164">
        <v>9.4</v>
      </c>
      <c r="L31" s="164">
        <v>6.5</v>
      </c>
      <c r="M31" s="164">
        <v>2.3</v>
      </c>
      <c r="N31" s="164">
        <v>1.5</v>
      </c>
    </row>
    <row r="32" spans="1:14" ht="30">
      <c r="A32" s="20" t="s">
        <v>81</v>
      </c>
      <c r="B32" s="21"/>
      <c r="C32" s="22">
        <f>SUM(C29:C31)</f>
        <v>6.8</v>
      </c>
      <c r="D32" s="22">
        <f aca="true" t="shared" si="1" ref="D32:N32">SUM(D29:D31)</f>
        <v>6.7</v>
      </c>
      <c r="E32" s="22">
        <f t="shared" si="1"/>
        <v>7</v>
      </c>
      <c r="F32" s="22">
        <f t="shared" si="1"/>
        <v>10.2</v>
      </c>
      <c r="G32" s="22">
        <f t="shared" si="1"/>
        <v>28.700000000000003</v>
      </c>
      <c r="H32" s="22">
        <f t="shared" si="1"/>
        <v>28.9</v>
      </c>
      <c r="I32" s="22">
        <f t="shared" si="1"/>
        <v>40.300000000000004</v>
      </c>
      <c r="J32" s="22">
        <f t="shared" si="1"/>
        <v>39.099999999999994</v>
      </c>
      <c r="K32" s="22">
        <f t="shared" si="1"/>
        <v>47.4</v>
      </c>
      <c r="L32" s="22">
        <f t="shared" si="1"/>
        <v>33.4</v>
      </c>
      <c r="M32" s="22">
        <f t="shared" si="1"/>
        <v>17.3</v>
      </c>
      <c r="N32" s="22">
        <f t="shared" si="1"/>
        <v>14.5</v>
      </c>
    </row>
    <row r="33" spans="3:14" ht="15">
      <c r="C33" s="27"/>
      <c r="D33" s="27"/>
      <c r="E33" s="27"/>
      <c r="F33" s="27"/>
      <c r="G33" s="27"/>
      <c r="H33" s="27"/>
      <c r="I33" s="27"/>
      <c r="J33" s="27"/>
      <c r="K33" s="27"/>
      <c r="L33" s="27"/>
      <c r="M33" s="27"/>
      <c r="N33" s="27"/>
    </row>
    <row r="34" spans="3:14" ht="15">
      <c r="C34" s="27"/>
      <c r="D34" s="27"/>
      <c r="E34" s="27"/>
      <c r="F34" s="27"/>
      <c r="G34" s="27"/>
      <c r="H34" s="27"/>
      <c r="I34" s="27"/>
      <c r="J34" s="27"/>
      <c r="K34" s="27"/>
      <c r="L34" s="27"/>
      <c r="M34" s="27"/>
      <c r="N34" s="27"/>
    </row>
    <row r="35" spans="3:14" ht="15">
      <c r="C35" s="27"/>
      <c r="D35" s="27"/>
      <c r="E35" s="27"/>
      <c r="F35" s="27"/>
      <c r="G35" s="27"/>
      <c r="H35" s="27"/>
      <c r="I35" s="27"/>
      <c r="J35" s="27"/>
      <c r="K35" s="27"/>
      <c r="L35" s="27"/>
      <c r="M35" s="27"/>
      <c r="N35" s="27"/>
    </row>
    <row r="36" spans="3:14" ht="15">
      <c r="C36" s="27"/>
      <c r="D36" s="27"/>
      <c r="E36" s="27"/>
      <c r="F36" s="27"/>
      <c r="G36" s="27"/>
      <c r="H36" s="27"/>
      <c r="I36" s="27"/>
      <c r="J36" s="27"/>
      <c r="K36" s="27"/>
      <c r="L36" s="27"/>
      <c r="M36" s="27"/>
      <c r="N36" s="27"/>
    </row>
    <row r="37" spans="3:14" ht="15">
      <c r="C37" s="27"/>
      <c r="D37" s="27"/>
      <c r="E37" s="27"/>
      <c r="F37" s="27"/>
      <c r="G37" s="27"/>
      <c r="H37" s="27"/>
      <c r="I37" s="27"/>
      <c r="J37" s="27"/>
      <c r="K37" s="27"/>
      <c r="L37" s="27"/>
      <c r="M37" s="27"/>
      <c r="N37" s="27"/>
    </row>
    <row r="38" spans="3:14" ht="15">
      <c r="C38" s="27"/>
      <c r="D38" s="27"/>
      <c r="E38" s="27"/>
      <c r="F38" s="27"/>
      <c r="G38" s="27"/>
      <c r="H38" s="27"/>
      <c r="I38" s="27"/>
      <c r="J38" s="27"/>
      <c r="K38" s="27"/>
      <c r="L38" s="27"/>
      <c r="M38" s="27"/>
      <c r="N38" s="27"/>
    </row>
  </sheetData>
  <sheetProtection/>
  <mergeCells count="7">
    <mergeCell ref="A22:N22"/>
    <mergeCell ref="B4:N4"/>
    <mergeCell ref="B5:N5"/>
    <mergeCell ref="C6:N6"/>
    <mergeCell ref="C7:N7"/>
    <mergeCell ref="A20:N20"/>
    <mergeCell ref="A21:N2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B37"/>
  <sheetViews>
    <sheetView zoomScalePageLayoutView="0" workbookViewId="0" topLeftCell="A10">
      <selection activeCell="C32" sqref="C32:N32"/>
    </sheetView>
  </sheetViews>
  <sheetFormatPr defaultColWidth="8.8515625" defaultRowHeight="15"/>
  <cols>
    <col min="1" max="1" width="22.8515625" style="0" customWidth="1"/>
    <col min="2" max="2" width="15.28125" style="0" customWidth="1"/>
    <col min="3" max="6" width="10.421875" style="0" bestFit="1" customWidth="1"/>
    <col min="7" max="7" width="10.7109375" style="0" bestFit="1" customWidth="1"/>
    <col min="8" max="8" width="10.421875" style="0" bestFit="1" customWidth="1"/>
    <col min="9" max="10" width="10.7109375" style="0" bestFit="1" customWidth="1"/>
    <col min="11" max="11" width="11.421875" style="0" bestFit="1" customWidth="1"/>
    <col min="12" max="12" width="11.28125" style="0" bestFit="1" customWidth="1"/>
    <col min="13" max="13" width="10.7109375" style="0" bestFit="1" customWidth="1"/>
    <col min="14" max="14" width="10.421875" style="0" bestFit="1" customWidth="1"/>
  </cols>
  <sheetData>
    <row r="1" spans="1:15" ht="15">
      <c r="A1" s="29"/>
      <c r="B1" s="207" t="s">
        <v>23</v>
      </c>
      <c r="C1" s="202"/>
      <c r="D1" s="202"/>
      <c r="E1" s="202"/>
      <c r="F1" s="202"/>
      <c r="G1" s="202"/>
      <c r="H1" s="202"/>
      <c r="I1" s="202"/>
      <c r="J1" s="202"/>
      <c r="K1" s="202"/>
      <c r="L1" s="202"/>
      <c r="M1" s="202"/>
      <c r="N1" s="202"/>
      <c r="O1" s="202"/>
    </row>
    <row r="2" spans="1:15" ht="15">
      <c r="A2" s="29"/>
      <c r="B2" s="29"/>
      <c r="C2" s="30">
        <v>1.066405</v>
      </c>
      <c r="D2" s="30"/>
      <c r="E2" s="30"/>
      <c r="F2" s="30"/>
      <c r="G2" s="30"/>
      <c r="H2" s="30"/>
      <c r="I2" s="30"/>
      <c r="J2" s="30"/>
      <c r="K2" s="30"/>
      <c r="L2" s="30"/>
      <c r="M2" s="30"/>
      <c r="N2" s="30"/>
      <c r="O2" s="30"/>
    </row>
    <row r="3" spans="1:15" ht="20.25">
      <c r="A3" s="30"/>
      <c r="O3" s="5"/>
    </row>
    <row r="4" spans="1:15" ht="20.25">
      <c r="A4" s="30"/>
      <c r="B4" s="200" t="s">
        <v>0</v>
      </c>
      <c r="C4" s="202"/>
      <c r="D4" s="202"/>
      <c r="E4" s="202"/>
      <c r="F4" s="202"/>
      <c r="G4" s="202"/>
      <c r="H4" s="202"/>
      <c r="I4" s="202"/>
      <c r="J4" s="202"/>
      <c r="K4" s="202"/>
      <c r="L4" s="202"/>
      <c r="M4" s="202"/>
      <c r="N4" s="202"/>
      <c r="O4" s="5"/>
    </row>
    <row r="5" spans="1:15" ht="19.5" thickBot="1">
      <c r="A5" s="30"/>
      <c r="B5" s="201" t="s">
        <v>63</v>
      </c>
      <c r="C5" s="202"/>
      <c r="D5" s="202"/>
      <c r="E5" s="202"/>
      <c r="F5" s="202"/>
      <c r="G5" s="202"/>
      <c r="H5" s="202"/>
      <c r="I5" s="202"/>
      <c r="J5" s="202"/>
      <c r="K5" s="202"/>
      <c r="L5" s="202"/>
      <c r="M5" s="202"/>
      <c r="N5" s="202"/>
      <c r="O5" s="31"/>
    </row>
    <row r="6" spans="1:15" ht="16.5" thickBot="1">
      <c r="A6" s="32"/>
      <c r="B6" s="33"/>
      <c r="C6" s="203" t="s">
        <v>1</v>
      </c>
      <c r="D6" s="203"/>
      <c r="E6" s="203"/>
      <c r="F6" s="203"/>
      <c r="G6" s="203"/>
      <c r="H6" s="203"/>
      <c r="I6" s="203"/>
      <c r="J6" s="203"/>
      <c r="K6" s="203"/>
      <c r="L6" s="203"/>
      <c r="M6" s="203"/>
      <c r="N6" s="203"/>
      <c r="O6" s="30"/>
    </row>
    <row r="7" spans="1:14" ht="17.25" thickBot="1" thickTop="1">
      <c r="A7" s="34"/>
      <c r="B7" s="34"/>
      <c r="C7" s="208" t="s">
        <v>2</v>
      </c>
      <c r="D7" s="209"/>
      <c r="E7" s="209"/>
      <c r="F7" s="209"/>
      <c r="G7" s="209"/>
      <c r="H7" s="209"/>
      <c r="I7" s="209"/>
      <c r="J7" s="209"/>
      <c r="K7" s="209"/>
      <c r="L7" s="209"/>
      <c r="M7" s="209"/>
      <c r="N7" s="210"/>
    </row>
    <row r="8" spans="1:14" ht="27" customHeight="1" thickBot="1" thickTop="1">
      <c r="A8" s="35" t="s">
        <v>3</v>
      </c>
      <c r="B8" s="35" t="s">
        <v>4</v>
      </c>
      <c r="C8" s="36">
        <v>42005</v>
      </c>
      <c r="D8" s="36">
        <v>42036</v>
      </c>
      <c r="E8" s="36">
        <v>42064</v>
      </c>
      <c r="F8" s="36">
        <v>42095</v>
      </c>
      <c r="G8" s="36">
        <v>42125</v>
      </c>
      <c r="H8" s="36">
        <v>42156</v>
      </c>
      <c r="I8" s="36">
        <v>42186</v>
      </c>
      <c r="J8" s="36">
        <v>42217</v>
      </c>
      <c r="K8" s="36">
        <v>42248</v>
      </c>
      <c r="L8" s="36">
        <v>42278</v>
      </c>
      <c r="M8" s="36">
        <v>42309</v>
      </c>
      <c r="N8" s="36">
        <v>42339</v>
      </c>
    </row>
    <row r="9" spans="1:15" ht="24.75" customHeight="1">
      <c r="A9" s="12" t="s">
        <v>5</v>
      </c>
      <c r="B9" s="13">
        <v>1</v>
      </c>
      <c r="C9" s="12">
        <f>'[1]SDG&amp;E Program Totals'!C9*$C$2</f>
        <v>0.10664050000000001</v>
      </c>
      <c r="D9" s="12">
        <f>'[1]SDG&amp;E Program Totals'!D9*$C$2</f>
        <v>0.21328100000000003</v>
      </c>
      <c r="E9" s="12">
        <f>'[1]SDG&amp;E Program Totals'!E9*$C$2</f>
        <v>0.3199215</v>
      </c>
      <c r="F9" s="12">
        <f>'[1]SDG&amp;E Program Totals'!F9*$C$2</f>
        <v>0.9597645</v>
      </c>
      <c r="G9" s="12">
        <f>'[1]SDG&amp;E Program Totals'!G9*$C$2</f>
        <v>1.1730455000000002</v>
      </c>
      <c r="H9" s="12">
        <f>'[1]SDG&amp;E Program Totals'!H9*$C$2</f>
        <v>1.1730455000000002</v>
      </c>
      <c r="I9" s="12">
        <f>'[1]SDG&amp;E Program Totals'!I9*$C$2</f>
        <v>1.066405</v>
      </c>
      <c r="J9" s="12">
        <f>'[1]SDG&amp;E Program Totals'!J9*$C$2</f>
        <v>1.919529</v>
      </c>
      <c r="K9" s="12">
        <f>'[1]SDG&amp;E Program Totals'!K9*$C$2</f>
        <v>1.3863265</v>
      </c>
      <c r="L9" s="12">
        <f>'[1]SDG&amp;E Program Totals'!L9*$C$2</f>
        <v>0.639843</v>
      </c>
      <c r="M9" s="12">
        <f>'[1]SDG&amp;E Program Totals'!M9*$C$2</f>
        <v>0.42656200000000005</v>
      </c>
      <c r="N9" s="12">
        <f>'[1]SDG&amp;E Program Totals'!N9*$C$2</f>
        <v>0.10664050000000001</v>
      </c>
      <c r="O9" s="37"/>
    </row>
    <row r="10" spans="1:15" s="19" customFormat="1" ht="24.75" customHeight="1">
      <c r="A10" s="15" t="s">
        <v>6</v>
      </c>
      <c r="B10" s="16"/>
      <c r="C10" s="17">
        <f>'[1]SDG&amp;E Program Totals'!C10*$C$2</f>
        <v>0</v>
      </c>
      <c r="D10" s="17">
        <f>'[1]SDG&amp;E Program Totals'!D10*$C$2</f>
        <v>0</v>
      </c>
      <c r="E10" s="17">
        <f>'[1]SDG&amp;E Program Totals'!E10*$C$2</f>
        <v>0</v>
      </c>
      <c r="F10" s="17">
        <f>'[1]SDG&amp;E Program Totals'!F10*$C$2</f>
        <v>0.5332025</v>
      </c>
      <c r="G10" s="17">
        <f>'[1]SDG&amp;E Program Totals'!G10*$C$2</f>
        <v>0.42656200000000005</v>
      </c>
      <c r="H10" s="17">
        <f>'[1]SDG&amp;E Program Totals'!H10*$C$2</f>
        <v>0.42656200000000005</v>
      </c>
      <c r="I10" s="17">
        <f>'[1]SDG&amp;E Program Totals'!I10*$C$2</f>
        <v>0.639843</v>
      </c>
      <c r="J10" s="17">
        <f>'[1]SDG&amp;E Program Totals'!J10*$C$2</f>
        <v>0.5332025</v>
      </c>
      <c r="K10" s="17">
        <f>'[1]SDG&amp;E Program Totals'!K10*$C$2</f>
        <v>0.639843</v>
      </c>
      <c r="L10" s="17">
        <f>'[1]SDG&amp;E Program Totals'!L10*$C$2</f>
        <v>0.639843</v>
      </c>
      <c r="M10" s="17">
        <f>'[1]SDG&amp;E Program Totals'!M10*$C$2</f>
        <v>0</v>
      </c>
      <c r="N10" s="17">
        <f>'[1]SDG&amp;E Program Totals'!N10*$C$2</f>
        <v>0</v>
      </c>
      <c r="O10" s="18"/>
    </row>
    <row r="11" spans="1:15" ht="54" customHeight="1">
      <c r="A11" s="12" t="s">
        <v>7</v>
      </c>
      <c r="B11" s="13">
        <v>1</v>
      </c>
      <c r="C11" s="12">
        <f>'[1]SDG&amp;E Program Totals'!C11*$C$2</f>
        <v>0</v>
      </c>
      <c r="D11" s="12">
        <f>'[1]SDG&amp;E Program Totals'!D11*$C$2</f>
        <v>0</v>
      </c>
      <c r="E11" s="12">
        <f>'[1]SDG&amp;E Program Totals'!E11*$C$2</f>
        <v>0</v>
      </c>
      <c r="F11" s="12">
        <f>'[1]SDG&amp;E Program Totals'!F11*$C$2</f>
        <v>0</v>
      </c>
      <c r="G11" s="12">
        <f>'[1]SDG&amp;E Program Totals'!G11*$C$2</f>
        <v>10.024207</v>
      </c>
      <c r="H11" s="12">
        <f>'[1]SDG&amp;E Program Totals'!H11*$C$2</f>
        <v>10.024207</v>
      </c>
      <c r="I11" s="12">
        <f>'[1]SDG&amp;E Program Totals'!I11*$C$2</f>
        <v>10.9839715</v>
      </c>
      <c r="J11" s="12">
        <f>'[1]SDG&amp;E Program Totals'!J11*$C$2</f>
        <v>10.877331</v>
      </c>
      <c r="K11" s="12">
        <f>'[1]SDG&amp;E Program Totals'!K11*$C$2</f>
        <v>10.9839715</v>
      </c>
      <c r="L11" s="12">
        <f>'[1]SDG&amp;E Program Totals'!L11*$C$2</f>
        <v>10.3441285</v>
      </c>
      <c r="M11" s="12">
        <f>'[1]SDG&amp;E Program Totals'!M11*$C$2</f>
        <v>0</v>
      </c>
      <c r="N11" s="12">
        <f>'[1]SDG&amp;E Program Totals'!N11*$C$2</f>
        <v>0</v>
      </c>
      <c r="O11" s="37"/>
    </row>
    <row r="12" spans="1:15" ht="26.25" customHeight="1">
      <c r="A12" s="15" t="s">
        <v>8</v>
      </c>
      <c r="B12" s="16">
        <v>1</v>
      </c>
      <c r="C12" s="17">
        <f>'[1]SDG&amp;E Program Totals'!C12*$C$2</f>
        <v>0</v>
      </c>
      <c r="D12" s="17">
        <f>'[1]SDG&amp;E Program Totals'!D12*$C$2</f>
        <v>0</v>
      </c>
      <c r="E12" s="17">
        <f>'[1]SDG&amp;E Program Totals'!E12*$C$2</f>
        <v>0</v>
      </c>
      <c r="F12" s="17">
        <f>'[1]SDG&amp;E Program Totals'!F12*$C$2</f>
        <v>0</v>
      </c>
      <c r="G12" s="17">
        <f>'[1]SDG&amp;E Program Totals'!G12*$C$2</f>
        <v>10.024207</v>
      </c>
      <c r="H12" s="17">
        <f>'[1]SDG&amp;E Program Totals'!H12*$C$2</f>
        <v>10.024207</v>
      </c>
      <c r="I12" s="17">
        <f>'[1]SDG&amp;E Program Totals'!I12*$C$2</f>
        <v>10.1308475</v>
      </c>
      <c r="J12" s="17">
        <f>'[1]SDG&amp;E Program Totals'!J12*$C$2</f>
        <v>10.1308475</v>
      </c>
      <c r="K12" s="17">
        <f>'[1]SDG&amp;E Program Totals'!K12*$C$2</f>
        <v>9.917566500000001</v>
      </c>
      <c r="L12" s="17">
        <f>'[1]SDG&amp;E Program Totals'!L12*$C$2</f>
        <v>10.024207</v>
      </c>
      <c r="M12" s="17">
        <f>'[1]SDG&amp;E Program Totals'!M12*$C$2</f>
        <v>0</v>
      </c>
      <c r="N12" s="17">
        <f>'[1]SDG&amp;E Program Totals'!N12*$C$2</f>
        <v>0</v>
      </c>
      <c r="O12" s="37"/>
    </row>
    <row r="13" spans="1:28" ht="15">
      <c r="A13" s="12" t="s">
        <v>13</v>
      </c>
      <c r="B13" s="13">
        <v>1</v>
      </c>
      <c r="C13" s="12">
        <f>'[1]SDG&amp;E Program Totals'!C15*$C$2</f>
        <v>5.332025</v>
      </c>
      <c r="D13" s="12">
        <f>'[1]SDG&amp;E Program Totals'!D15*$C$2</f>
        <v>3.3058555000000003</v>
      </c>
      <c r="E13" s="12">
        <f>'[1]SDG&amp;E Program Totals'!E15*$C$2</f>
        <v>3.9456985</v>
      </c>
      <c r="F13" s="12">
        <f>'[1]SDG&amp;E Program Totals'!F15*$C$2</f>
        <v>6.5050704999999995</v>
      </c>
      <c r="G13" s="12">
        <f>'[1]SDG&amp;E Program Totals'!G15*$C$2</f>
        <v>5.545306</v>
      </c>
      <c r="H13" s="12">
        <f>'[1]SDG&amp;E Program Totals'!H15*$C$2</f>
        <v>6.5050704999999995</v>
      </c>
      <c r="I13" s="12">
        <f>'[1]SDG&amp;E Program Totals'!I15*$C$2</f>
        <v>6.291789500000001</v>
      </c>
      <c r="J13" s="12">
        <f>'[1]SDG&amp;E Program Totals'!J15*$C$2</f>
        <v>6.39843</v>
      </c>
      <c r="K13" s="12">
        <f>'[1]SDG&amp;E Program Totals'!K15*$C$2</f>
        <v>6.185149</v>
      </c>
      <c r="L13" s="12">
        <f>'[1]SDG&amp;E Program Totals'!L15*$C$2</f>
        <v>5.971868</v>
      </c>
      <c r="M13" s="12">
        <f>'[1]SDG&amp;E Program Totals'!M15*$C$2</f>
        <v>5.8652275000000005</v>
      </c>
      <c r="N13" s="12">
        <f>'[1]SDG&amp;E Program Totals'!N15*$C$2</f>
        <v>5.332025</v>
      </c>
      <c r="O13" s="18"/>
      <c r="Q13" s="86"/>
      <c r="R13" s="86"/>
      <c r="S13" s="86"/>
      <c r="T13" s="86"/>
      <c r="U13" s="86"/>
      <c r="V13" s="86"/>
      <c r="W13" s="86"/>
      <c r="X13" s="86"/>
      <c r="Y13" s="86"/>
      <c r="Z13" s="86"/>
      <c r="AA13" s="86"/>
      <c r="AB13" s="86"/>
    </row>
    <row r="14" spans="1:15" ht="15">
      <c r="A14" s="15" t="s">
        <v>14</v>
      </c>
      <c r="B14" s="16">
        <v>1</v>
      </c>
      <c r="C14" s="17">
        <f>'[1]SDG&amp;E Program Totals'!C16*$C$2</f>
        <v>1.1730455000000002</v>
      </c>
      <c r="D14" s="17">
        <f>'[1]SDG&amp;E Program Totals'!D16*$C$2</f>
        <v>1.492967</v>
      </c>
      <c r="E14" s="17">
        <f>'[1]SDG&amp;E Program Totals'!E16*$C$2</f>
        <v>0.8531240000000001</v>
      </c>
      <c r="F14" s="17">
        <f>'[1]SDG&amp;E Program Totals'!F16*$C$2</f>
        <v>2.985934</v>
      </c>
      <c r="G14" s="17">
        <f>'[1]SDG&amp;E Program Totals'!G16*$C$2</f>
        <v>2.2394505000000002</v>
      </c>
      <c r="H14" s="17">
        <f>'[1]SDG&amp;E Program Totals'!H16*$C$2</f>
        <v>1.919529</v>
      </c>
      <c r="I14" s="17">
        <f>'[1]SDG&amp;E Program Totals'!I16*$C$2</f>
        <v>2.985934</v>
      </c>
      <c r="J14" s="17">
        <f>'[1]SDG&amp;E Program Totals'!J16*$C$2</f>
        <v>2.985934</v>
      </c>
      <c r="K14" s="17">
        <f>'[1]SDG&amp;E Program Totals'!K16*$C$2</f>
        <v>4.052339</v>
      </c>
      <c r="L14" s="17">
        <f>'[1]SDG&amp;E Program Totals'!L16*$C$2</f>
        <v>3.199215</v>
      </c>
      <c r="M14" s="17">
        <f>'[1]SDG&amp;E Program Totals'!M16*$C$2</f>
        <v>2.985934</v>
      </c>
      <c r="N14" s="17">
        <f>'[1]SDG&amp;E Program Totals'!N16*$C$2</f>
        <v>1.279686</v>
      </c>
      <c r="O14" s="18"/>
    </row>
    <row r="15" spans="1:28" ht="45">
      <c r="A15" s="15" t="s">
        <v>16</v>
      </c>
      <c r="B15" s="16">
        <v>1</v>
      </c>
      <c r="C15" s="17">
        <f>'[1]SDG&amp;E Program Totals'!C18*$C$2</f>
        <v>0</v>
      </c>
      <c r="D15" s="17">
        <f>'[1]SDG&amp;E Program Totals'!D18*$C$2</f>
        <v>0</v>
      </c>
      <c r="E15" s="17">
        <f>'[1]SDG&amp;E Program Totals'!E18*$C$2</f>
        <v>0</v>
      </c>
      <c r="F15" s="17">
        <f>'[1]SDG&amp;E Program Totals'!F18*$C$2</f>
        <v>0</v>
      </c>
      <c r="G15" s="17">
        <f>'[1]SDG&amp;E Program Totals'!G18*$C$2</f>
        <v>2.13281</v>
      </c>
      <c r="H15" s="17">
        <f>'[1]SDG&amp;E Program Totals'!H18*$C$2</f>
        <v>2.3460910000000004</v>
      </c>
      <c r="I15" s="17">
        <f>'[1]SDG&amp;E Program Totals'!I18*$C$2</f>
        <v>5.2253845000000005</v>
      </c>
      <c r="J15" s="17">
        <f>'[1]SDG&amp;E Program Totals'!J18*$C$2</f>
        <v>5.0121035</v>
      </c>
      <c r="K15" s="17">
        <f>'[1]SDG&amp;E Program Totals'!K18*$C$2</f>
        <v>7.1449135</v>
      </c>
      <c r="L15" s="17">
        <f>'[1]SDG&amp;E Program Totals'!L18*$C$2</f>
        <v>3.9456985</v>
      </c>
      <c r="M15" s="17">
        <f>'[1]SDG&amp;E Program Totals'!M18*$C$2</f>
        <v>0</v>
      </c>
      <c r="N15" s="17">
        <f>'[1]SDG&amp;E Program Totals'!N18*$C$2</f>
        <v>0</v>
      </c>
      <c r="O15" s="18"/>
      <c r="Q15" s="86"/>
      <c r="R15" s="86"/>
      <c r="S15" s="86"/>
      <c r="T15" s="86"/>
      <c r="U15" s="86"/>
      <c r="V15" s="86"/>
      <c r="W15" s="86"/>
      <c r="X15" s="86"/>
      <c r="Y15" s="86"/>
      <c r="Z15" s="86"/>
      <c r="AA15" s="86"/>
      <c r="AB15" s="86"/>
    </row>
    <row r="16" spans="1:15" ht="15">
      <c r="A16" s="12" t="s">
        <v>17</v>
      </c>
      <c r="B16" s="13">
        <v>1</v>
      </c>
      <c r="C16" s="12">
        <f>'[1]SDG&amp;E Program Totals'!C19*$C$2</f>
        <v>0</v>
      </c>
      <c r="D16" s="12">
        <f>'[1]SDG&amp;E Program Totals'!D19*$C$2</f>
        <v>0</v>
      </c>
      <c r="E16" s="12">
        <f>'[1]SDG&amp;E Program Totals'!E19*$C$2</f>
        <v>0</v>
      </c>
      <c r="F16" s="12">
        <f>'[1]SDG&amp;E Program Totals'!F19*$C$2</f>
        <v>0</v>
      </c>
      <c r="G16" s="12">
        <f>'[1]SDG&amp;E Program Totals'!G19*$C$2</f>
        <v>1.919529</v>
      </c>
      <c r="H16" s="12">
        <f>'[1]SDG&amp;E Program Totals'!H19*$C$2</f>
        <v>1.919529</v>
      </c>
      <c r="I16" s="12">
        <f>'[1]SDG&amp;E Program Totals'!I19*$C$2</f>
        <v>3.5191365</v>
      </c>
      <c r="J16" s="12">
        <f>'[1]SDG&amp;E Program Totals'!J19*$C$2</f>
        <v>3.4124960000000004</v>
      </c>
      <c r="K16" s="12">
        <f>'[1]SDG&amp;E Program Totals'!K19*$C$2</f>
        <v>4.26562</v>
      </c>
      <c r="L16" s="12">
        <f>'[1]SDG&amp;E Program Totals'!L19*$C$2</f>
        <v>2.6660125</v>
      </c>
      <c r="M16" s="12">
        <f>'[1]SDG&amp;E Program Totals'!M19*$C$2</f>
        <v>0</v>
      </c>
      <c r="N16" s="12">
        <f>'[1]SDG&amp;E Program Totals'!N19*$C$2</f>
        <v>0</v>
      </c>
      <c r="O16" s="18"/>
    </row>
    <row r="17" spans="1:15" ht="30">
      <c r="A17" s="15" t="s">
        <v>18</v>
      </c>
      <c r="B17" s="16">
        <v>1</v>
      </c>
      <c r="C17" s="17">
        <f>'[1]SDG&amp;E Program Totals'!C20*$C$2</f>
        <v>0</v>
      </c>
      <c r="D17" s="17">
        <f>'[1]SDG&amp;E Program Totals'!D20*$C$2</f>
        <v>0</v>
      </c>
      <c r="E17" s="17">
        <f>'[1]SDG&amp;E Program Totals'!E20*$C$2</f>
        <v>0</v>
      </c>
      <c r="F17" s="17">
        <f>'[1]SDG&amp;E Program Totals'!F20*$C$2</f>
        <v>0</v>
      </c>
      <c r="G17" s="17">
        <f>'[1]SDG&amp;E Program Totals'!G20*$C$2</f>
        <v>3.839058</v>
      </c>
      <c r="H17" s="17">
        <f>'[1]SDG&amp;E Program Totals'!H20*$C$2</f>
        <v>4.26562</v>
      </c>
      <c r="I17" s="17">
        <f>'[1]SDG&amp;E Program Totals'!I20*$C$2</f>
        <v>14.076546</v>
      </c>
      <c r="J17" s="17">
        <f>'[1]SDG&amp;E Program Totals'!J20*$C$2</f>
        <v>13.436703</v>
      </c>
      <c r="K17" s="17">
        <f>'[1]SDG&amp;E Program Totals'!K20*$C$2</f>
        <v>18.768728000000003</v>
      </c>
      <c r="L17" s="17">
        <f>'[1]SDG&amp;E Program Totals'!L20*$C$2</f>
        <v>9.384364000000001</v>
      </c>
      <c r="M17" s="17">
        <f>'[1]SDG&amp;E Program Totals'!M20*$C$2</f>
        <v>0</v>
      </c>
      <c r="N17" s="17">
        <f>'[1]SDG&amp;E Program Totals'!N20*$C$2</f>
        <v>0</v>
      </c>
      <c r="O17" s="18"/>
    </row>
    <row r="18" spans="1:28" s="19" customFormat="1" ht="30">
      <c r="A18" s="20" t="s">
        <v>19</v>
      </c>
      <c r="B18" s="21"/>
      <c r="C18" s="22">
        <f aca="true" t="shared" si="0" ref="C18:N18">SUM(C9:C17)</f>
        <v>6.611711</v>
      </c>
      <c r="D18" s="22">
        <f t="shared" si="0"/>
        <v>5.0121035</v>
      </c>
      <c r="E18" s="22">
        <f t="shared" si="0"/>
        <v>5.118744</v>
      </c>
      <c r="F18" s="22">
        <f t="shared" si="0"/>
        <v>10.983971499999999</v>
      </c>
      <c r="G18" s="22">
        <f t="shared" si="0"/>
        <v>37.324175000000004</v>
      </c>
      <c r="H18" s="22">
        <f t="shared" si="0"/>
        <v>38.603860999999995</v>
      </c>
      <c r="I18" s="22">
        <f t="shared" si="0"/>
        <v>54.9198575</v>
      </c>
      <c r="J18" s="22">
        <f t="shared" si="0"/>
        <v>54.7065765</v>
      </c>
      <c r="K18" s="22">
        <f t="shared" si="0"/>
        <v>63.344457000000006</v>
      </c>
      <c r="L18" s="22">
        <f t="shared" si="0"/>
        <v>46.8151795</v>
      </c>
      <c r="M18" s="22">
        <f t="shared" si="0"/>
        <v>9.2777235</v>
      </c>
      <c r="N18" s="22">
        <f t="shared" si="0"/>
        <v>6.7183515</v>
      </c>
      <c r="O18" s="18"/>
      <c r="Q18" s="182"/>
      <c r="R18" s="182"/>
      <c r="S18" s="182"/>
      <c r="T18" s="182"/>
      <c r="U18" s="182"/>
      <c r="V18" s="182"/>
      <c r="W18" s="182"/>
      <c r="X18" s="182"/>
      <c r="Y18" s="182"/>
      <c r="Z18" s="182"/>
      <c r="AA18" s="182"/>
      <c r="AB18" s="182"/>
    </row>
    <row r="19" spans="1:15" s="19" customFormat="1" ht="15">
      <c r="A19" s="23"/>
      <c r="B19" s="24"/>
      <c r="C19" s="25"/>
      <c r="D19" s="25"/>
      <c r="E19" s="25"/>
      <c r="F19" s="25"/>
      <c r="G19" s="25"/>
      <c r="H19" s="25"/>
      <c r="I19" s="25"/>
      <c r="J19" s="25"/>
      <c r="K19" s="25"/>
      <c r="L19" s="25"/>
      <c r="M19" s="25"/>
      <c r="N19" s="25"/>
      <c r="O19" s="18"/>
    </row>
    <row r="20" spans="1:14" ht="15">
      <c r="A20" s="199" t="s">
        <v>20</v>
      </c>
      <c r="B20" s="199"/>
      <c r="C20" s="199"/>
      <c r="D20" s="199"/>
      <c r="E20" s="199"/>
      <c r="F20" s="199"/>
      <c r="G20" s="199"/>
      <c r="H20" s="199"/>
      <c r="I20" s="199"/>
      <c r="J20" s="199"/>
      <c r="K20" s="199"/>
      <c r="L20" s="199"/>
      <c r="M20" s="199"/>
      <c r="N20" s="199"/>
    </row>
    <row r="21" spans="1:14" ht="15">
      <c r="A21" s="199" t="s">
        <v>21</v>
      </c>
      <c r="B21" s="199"/>
      <c r="C21" s="199"/>
      <c r="D21" s="199"/>
      <c r="E21" s="199"/>
      <c r="F21" s="199"/>
      <c r="G21" s="199"/>
      <c r="H21" s="199"/>
      <c r="I21" s="199"/>
      <c r="J21" s="199"/>
      <c r="K21" s="199"/>
      <c r="L21" s="199"/>
      <c r="M21" s="199"/>
      <c r="N21" s="199"/>
    </row>
    <row r="22" spans="1:14" s="3" customFormat="1" ht="15">
      <c r="A22" s="199" t="s">
        <v>22</v>
      </c>
      <c r="B22" s="199"/>
      <c r="C22" s="199"/>
      <c r="D22" s="199"/>
      <c r="E22" s="199"/>
      <c r="F22" s="199"/>
      <c r="G22" s="199"/>
      <c r="H22" s="199"/>
      <c r="I22" s="199"/>
      <c r="J22" s="199"/>
      <c r="K22" s="199"/>
      <c r="L22" s="199"/>
      <c r="M22" s="199"/>
      <c r="N22" s="199"/>
    </row>
    <row r="23" spans="1:14" s="3" customFormat="1" ht="15">
      <c r="A23" s="179" t="s">
        <v>66</v>
      </c>
      <c r="B23"/>
      <c r="C23" s="39"/>
      <c r="D23" s="39"/>
      <c r="E23" s="39"/>
      <c r="F23" s="39"/>
      <c r="G23" s="39"/>
      <c r="H23" s="39"/>
      <c r="I23" s="39"/>
      <c r="J23" s="39"/>
      <c r="K23" s="39"/>
      <c r="L23" s="39"/>
      <c r="M23" s="39"/>
      <c r="N23" s="39"/>
    </row>
    <row r="24" spans="2:14" ht="15">
      <c r="B24" s="38"/>
      <c r="C24" s="28"/>
      <c r="D24" s="28"/>
      <c r="E24" s="28"/>
      <c r="F24" s="28"/>
      <c r="G24" s="28"/>
      <c r="H24" s="28"/>
      <c r="I24" s="28"/>
      <c r="J24" s="28"/>
      <c r="K24" s="28"/>
      <c r="L24" s="28"/>
      <c r="M24" s="28"/>
      <c r="N24" s="28"/>
    </row>
    <row r="25" ht="15">
      <c r="B25" s="39"/>
    </row>
    <row r="26" spans="1:15" ht="15">
      <c r="A26" s="164" t="s">
        <v>9</v>
      </c>
      <c r="B26" s="165" t="s">
        <v>10</v>
      </c>
      <c r="C26" s="165">
        <f>'SDG&amp;E Program Totals'!C29*'SDG&amp;E Program Totals w.DLF'!$C$2</f>
        <v>5.6519465</v>
      </c>
      <c r="D26" s="184">
        <f>'SDG&amp;E Program Totals'!D29*'SDG&amp;E Program Totals w.DLF'!$C$2</f>
        <v>5.545306</v>
      </c>
      <c r="E26" s="184">
        <f>'SDG&amp;E Program Totals'!E29*'SDG&amp;E Program Totals w.DLF'!$C$2</f>
        <v>5.8652275000000005</v>
      </c>
      <c r="F26" s="184">
        <f>'SDG&amp;E Program Totals'!F29*'SDG&amp;E Program Totals w.DLF'!$C$2</f>
        <v>6.291789500000001</v>
      </c>
      <c r="G26" s="184">
        <f>'SDG&amp;E Program Totals'!G29*'SDG&amp;E Program Totals w.DLF'!$C$2</f>
        <v>12.690219500000001</v>
      </c>
      <c r="H26" s="184">
        <f>'SDG&amp;E Program Totals'!H29*'SDG&amp;E Program Totals w.DLF'!$C$2</f>
        <v>12.583579000000002</v>
      </c>
      <c r="I26" s="184">
        <f>'SDG&amp;E Program Totals'!I29*'SDG&amp;E Program Totals w.DLF'!$C$2</f>
        <v>15.889434500000002</v>
      </c>
      <c r="J26" s="184">
        <f>'SDG&amp;E Program Totals'!J29*'SDG&amp;E Program Totals w.DLF'!$C$2</f>
        <v>15.569513</v>
      </c>
      <c r="K26" s="184">
        <f>'SDG&amp;E Program Totals'!K29*'SDG&amp;E Program Totals w.DLF'!$C$2</f>
        <v>19.0886495</v>
      </c>
      <c r="L26" s="184">
        <f>'SDG&amp;E Program Totals'!L29*'SDG&amp;E Program Totals w.DLF'!$C$2</f>
        <v>13.649984000000002</v>
      </c>
      <c r="M26" s="184">
        <f>'SDG&amp;E Program Totals'!M29*'SDG&amp;E Program Totals w.DLF'!$C$2</f>
        <v>6.611711000000001</v>
      </c>
      <c r="N26" s="184">
        <f>'SDG&amp;E Program Totals'!N29*'SDG&amp;E Program Totals w.DLF'!$C$2</f>
        <v>5.332025</v>
      </c>
      <c r="O26" s="183"/>
    </row>
    <row r="27" spans="1:15" ht="15">
      <c r="A27" s="166" t="s">
        <v>11</v>
      </c>
      <c r="B27" s="165" t="s">
        <v>12</v>
      </c>
      <c r="C27" s="165">
        <f>'SDG&amp;E Program Totals'!C30*'SDG&amp;E Program Totals w.DLF'!$C$2</f>
        <v>0</v>
      </c>
      <c r="D27" s="184">
        <f>'SDG&amp;E Program Totals'!D30*'SDG&amp;E Program Totals w.DLF'!$C$2</f>
        <v>0</v>
      </c>
      <c r="E27" s="184">
        <f>'SDG&amp;E Program Totals'!E30*'SDG&amp;E Program Totals w.DLF'!$C$2</f>
        <v>0</v>
      </c>
      <c r="F27" s="184">
        <f>'SDG&amp;E Program Totals'!F30*'SDG&amp;E Program Totals w.DLF'!$C$2</f>
        <v>0</v>
      </c>
      <c r="G27" s="184">
        <f>'SDG&amp;E Program Totals'!G30*'SDG&amp;E Program Totals w.DLF'!$C$2</f>
        <v>12.690219500000001</v>
      </c>
      <c r="H27" s="184">
        <f>'SDG&amp;E Program Totals'!H30*'SDG&amp;E Program Totals w.DLF'!$C$2</f>
        <v>12.79686</v>
      </c>
      <c r="I27" s="184">
        <f>'SDG&amp;E Program Totals'!I30*'SDG&amp;E Program Totals w.DLF'!$C$2</f>
        <v>18.4488065</v>
      </c>
      <c r="J27" s="184">
        <f>'SDG&amp;E Program Totals'!J30*'SDG&amp;E Program Totals w.DLF'!$C$2</f>
        <v>17.8089635</v>
      </c>
      <c r="K27" s="184">
        <f>'SDG&amp;E Program Totals'!K30*'SDG&amp;E Program Totals w.DLF'!$C$2</f>
        <v>21.434740500000004</v>
      </c>
      <c r="L27" s="184">
        <f>'SDG&amp;E Program Totals'!L30*'SDG&amp;E Program Totals w.DLF'!$C$2</f>
        <v>15.0363105</v>
      </c>
      <c r="M27" s="184">
        <f>'SDG&amp;E Program Totals'!M30*'SDG&amp;E Program Totals w.DLF'!$C$2</f>
        <v>9.384364000000001</v>
      </c>
      <c r="N27" s="184">
        <f>'SDG&amp;E Program Totals'!N30*'SDG&amp;E Program Totals w.DLF'!$C$2</f>
        <v>8.53124</v>
      </c>
      <c r="O27" s="183"/>
    </row>
    <row r="28" spans="1:15" ht="15">
      <c r="A28" s="164" t="s">
        <v>15</v>
      </c>
      <c r="B28" s="165" t="s">
        <v>12</v>
      </c>
      <c r="C28" s="165">
        <f>'SDG&amp;E Program Totals'!C31*'SDG&amp;E Program Totals w.DLF'!$C$2</f>
        <v>1.5996075</v>
      </c>
      <c r="D28" s="184">
        <f>'SDG&amp;E Program Totals'!D31*'SDG&amp;E Program Totals w.DLF'!$C$2</f>
        <v>1.5996075</v>
      </c>
      <c r="E28" s="184">
        <f>'SDG&amp;E Program Totals'!E31*'SDG&amp;E Program Totals w.DLF'!$C$2</f>
        <v>1.5996075</v>
      </c>
      <c r="F28" s="184">
        <f>'SDG&amp;E Program Totals'!F31*'SDG&amp;E Program Totals w.DLF'!$C$2</f>
        <v>4.5855415</v>
      </c>
      <c r="G28" s="184">
        <f>'SDG&amp;E Program Totals'!G31*'SDG&amp;E Program Totals w.DLF'!$C$2</f>
        <v>5.2253845000000005</v>
      </c>
      <c r="H28" s="184">
        <f>'SDG&amp;E Program Totals'!H31*'SDG&amp;E Program Totals w.DLF'!$C$2</f>
        <v>5.4386655</v>
      </c>
      <c r="I28" s="184">
        <f>'SDG&amp;E Program Totals'!I31*'SDG&amp;E Program Totals w.DLF'!$C$2</f>
        <v>8.6378805</v>
      </c>
      <c r="J28" s="184">
        <f>'SDG&amp;E Program Totals'!J31*'SDG&amp;E Program Totals w.DLF'!$C$2</f>
        <v>8.317959</v>
      </c>
      <c r="K28" s="184">
        <f>'SDG&amp;E Program Totals'!K31*'SDG&amp;E Program Totals w.DLF'!$C$2</f>
        <v>10.024207</v>
      </c>
      <c r="L28" s="184">
        <f>'SDG&amp;E Program Totals'!L31*'SDG&amp;E Program Totals w.DLF'!$C$2</f>
        <v>6.9316325</v>
      </c>
      <c r="M28" s="184">
        <f>'SDG&amp;E Program Totals'!M31*'SDG&amp;E Program Totals w.DLF'!$C$2</f>
        <v>2.4527315</v>
      </c>
      <c r="N28" s="184">
        <f>'SDG&amp;E Program Totals'!N31*'SDG&amp;E Program Totals w.DLF'!$C$2</f>
        <v>1.5996075</v>
      </c>
      <c r="O28" s="183"/>
    </row>
    <row r="29" spans="1:15" ht="30">
      <c r="A29" s="20" t="s">
        <v>81</v>
      </c>
      <c r="B29" s="21"/>
      <c r="C29" s="22">
        <f>SUM(C26:C28)</f>
        <v>7.2515540000000005</v>
      </c>
      <c r="D29" s="22">
        <f aca="true" t="shared" si="1" ref="D29:M29">SUM(D26:D28)</f>
        <v>7.1449135</v>
      </c>
      <c r="E29" s="22">
        <f t="shared" si="1"/>
        <v>7.464835000000001</v>
      </c>
      <c r="F29" s="22">
        <f t="shared" si="1"/>
        <v>10.877331000000002</v>
      </c>
      <c r="G29" s="22">
        <f t="shared" si="1"/>
        <v>30.605823500000003</v>
      </c>
      <c r="H29" s="22">
        <f t="shared" si="1"/>
        <v>30.8191045</v>
      </c>
      <c r="I29" s="22">
        <f t="shared" si="1"/>
        <v>42.976121500000005</v>
      </c>
      <c r="J29" s="22">
        <f t="shared" si="1"/>
        <v>41.69643550000001</v>
      </c>
      <c r="K29" s="22">
        <f t="shared" si="1"/>
        <v>50.54759700000001</v>
      </c>
      <c r="L29" s="22">
        <f t="shared" si="1"/>
        <v>35.617927</v>
      </c>
      <c r="M29" s="22">
        <f t="shared" si="1"/>
        <v>18.4488065</v>
      </c>
      <c r="N29" s="22">
        <f>SUM(N26:N28)</f>
        <v>15.4628725</v>
      </c>
      <c r="O29" s="183"/>
    </row>
    <row r="30" spans="2:15" ht="15">
      <c r="B30" s="53"/>
      <c r="C30" s="198"/>
      <c r="D30" s="198"/>
      <c r="E30" s="198"/>
      <c r="F30" s="198"/>
      <c r="G30" s="198"/>
      <c r="H30" s="198"/>
      <c r="I30" s="198"/>
      <c r="J30" s="198"/>
      <c r="K30" s="198"/>
      <c r="L30" s="198"/>
      <c r="M30" s="198"/>
      <c r="N30" s="198"/>
      <c r="O30" s="53"/>
    </row>
    <row r="32" spans="3:14" ht="15">
      <c r="C32" s="86"/>
      <c r="D32" s="86"/>
      <c r="E32" s="86"/>
      <c r="F32" s="86"/>
      <c r="G32" s="86"/>
      <c r="H32" s="86"/>
      <c r="I32" s="86"/>
      <c r="J32" s="86"/>
      <c r="K32" s="86"/>
      <c r="L32" s="86"/>
      <c r="M32" s="86"/>
      <c r="N32" s="86"/>
    </row>
    <row r="33" spans="2:13" ht="15">
      <c r="B33" s="38"/>
      <c r="C33" s="38"/>
      <c r="D33" s="38"/>
      <c r="E33" s="38"/>
      <c r="F33" s="38"/>
      <c r="G33" s="38"/>
      <c r="H33" s="38"/>
      <c r="I33" s="38"/>
      <c r="J33" s="38"/>
      <c r="K33" s="38"/>
      <c r="L33" s="38"/>
      <c r="M33" s="38"/>
    </row>
    <row r="34" spans="3:14" ht="15">
      <c r="C34" s="39"/>
      <c r="D34" s="39"/>
      <c r="E34" s="39"/>
      <c r="F34" s="39"/>
      <c r="G34" s="39"/>
      <c r="H34" s="39"/>
      <c r="I34" s="39"/>
      <c r="J34" s="39"/>
      <c r="K34" s="39"/>
      <c r="L34" s="39"/>
      <c r="M34" s="39"/>
      <c r="N34" s="39"/>
    </row>
    <row r="35" spans="3:14" ht="15">
      <c r="C35" s="39"/>
      <c r="D35" s="39"/>
      <c r="E35" s="39"/>
      <c r="F35" s="39"/>
      <c r="G35" s="39"/>
      <c r="H35" s="39"/>
      <c r="I35" s="39"/>
      <c r="J35" s="39"/>
      <c r="K35" s="39"/>
      <c r="L35" s="39"/>
      <c r="M35" s="39"/>
      <c r="N35" s="39"/>
    </row>
    <row r="36" spans="3:14" ht="15">
      <c r="C36" s="38"/>
      <c r="D36" s="38"/>
      <c r="E36" s="38"/>
      <c r="F36" s="38"/>
      <c r="G36" s="38"/>
      <c r="H36" s="38"/>
      <c r="I36" s="38"/>
      <c r="J36" s="38"/>
      <c r="K36" s="38"/>
      <c r="L36" s="38"/>
      <c r="M36" s="38"/>
      <c r="N36" s="38"/>
    </row>
    <row r="37" spans="3:14" ht="15">
      <c r="C37" s="38"/>
      <c r="D37" s="38"/>
      <c r="E37" s="38"/>
      <c r="F37" s="38"/>
      <c r="G37" s="38"/>
      <c r="H37" s="38"/>
      <c r="I37" s="38"/>
      <c r="J37" s="38"/>
      <c r="K37" s="38"/>
      <c r="L37" s="38"/>
      <c r="M37" s="38"/>
      <c r="N37" s="38"/>
    </row>
  </sheetData>
  <sheetProtection/>
  <mergeCells count="8">
    <mergeCell ref="A21:N21"/>
    <mergeCell ref="A22:N22"/>
    <mergeCell ref="B1:O1"/>
    <mergeCell ref="B4:N4"/>
    <mergeCell ref="B5:N5"/>
    <mergeCell ref="C6:N6"/>
    <mergeCell ref="C7:N7"/>
    <mergeCell ref="A20:N2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P127"/>
  <sheetViews>
    <sheetView zoomScalePageLayoutView="0" workbookViewId="0" topLeftCell="A95">
      <selection activeCell="G86" sqref="G86"/>
    </sheetView>
  </sheetViews>
  <sheetFormatPr defaultColWidth="9.140625" defaultRowHeight="15"/>
  <cols>
    <col min="1" max="1" width="13.57421875" style="0" customWidth="1"/>
    <col min="3" max="3" width="11.140625" style="0" customWidth="1"/>
    <col min="27" max="41" width="9.140625" style="87" customWidth="1"/>
  </cols>
  <sheetData>
    <row r="1" spans="1:15" ht="15">
      <c r="A1" s="29"/>
      <c r="B1" s="29"/>
      <c r="C1" s="29"/>
      <c r="D1" s="29"/>
      <c r="E1" s="29"/>
      <c r="F1" s="29"/>
      <c r="G1" s="29"/>
      <c r="H1" s="29"/>
      <c r="I1" s="29"/>
      <c r="J1" s="29"/>
      <c r="K1" s="29"/>
      <c r="L1" s="29"/>
      <c r="M1" s="29"/>
      <c r="N1" s="29"/>
      <c r="O1" s="29"/>
    </row>
    <row r="2" spans="1:15" ht="15">
      <c r="A2" s="29"/>
      <c r="B2" s="29"/>
      <c r="C2" s="30"/>
      <c r="D2" s="30"/>
      <c r="E2" s="30"/>
      <c r="F2" s="30"/>
      <c r="G2" s="30"/>
      <c r="H2" s="30"/>
      <c r="I2" s="30"/>
      <c r="J2" s="30"/>
      <c r="K2" s="30"/>
      <c r="L2" s="30"/>
      <c r="M2" s="30"/>
      <c r="N2" s="30"/>
      <c r="O2" s="30"/>
    </row>
    <row r="3" spans="1:2" ht="15">
      <c r="A3" s="29"/>
      <c r="B3" s="29"/>
    </row>
    <row r="4" spans="1:15" ht="20.25">
      <c r="A4" s="29"/>
      <c r="B4" s="29"/>
      <c r="C4" s="200" t="s">
        <v>24</v>
      </c>
      <c r="D4" s="200"/>
      <c r="E4" s="200"/>
      <c r="F4" s="200"/>
      <c r="G4" s="200"/>
      <c r="H4" s="200"/>
      <c r="I4" s="200"/>
      <c r="J4" s="200"/>
      <c r="K4" s="200"/>
      <c r="L4" s="200"/>
      <c r="M4" s="200"/>
      <c r="N4" s="200"/>
      <c r="O4" s="200"/>
    </row>
    <row r="5" spans="1:15" ht="19.5" thickBot="1">
      <c r="A5" s="29"/>
      <c r="B5" s="29"/>
      <c r="C5" s="201" t="s">
        <v>63</v>
      </c>
      <c r="D5" s="201"/>
      <c r="E5" s="201"/>
      <c r="F5" s="201"/>
      <c r="G5" s="201"/>
      <c r="H5" s="201"/>
      <c r="I5" s="201"/>
      <c r="J5" s="201"/>
      <c r="K5" s="201"/>
      <c r="L5" s="201"/>
      <c r="M5" s="201"/>
      <c r="N5" s="201"/>
      <c r="O5" s="201"/>
    </row>
    <row r="6" spans="1:15" ht="16.5" thickBot="1">
      <c r="A6" s="40"/>
      <c r="B6" s="41"/>
      <c r="C6" s="42"/>
      <c r="D6" s="238" t="s">
        <v>1</v>
      </c>
      <c r="E6" s="238"/>
      <c r="F6" s="238"/>
      <c r="G6" s="238"/>
      <c r="H6" s="238"/>
      <c r="I6" s="238"/>
      <c r="J6" s="238"/>
      <c r="K6" s="238"/>
      <c r="L6" s="238"/>
      <c r="M6" s="238"/>
      <c r="N6" s="238"/>
      <c r="O6" s="238"/>
    </row>
    <row r="7" spans="1:15" ht="33" customHeight="1" thickBot="1" thickTop="1">
      <c r="A7" s="34"/>
      <c r="B7" s="34"/>
      <c r="C7" s="34"/>
      <c r="D7" s="208" t="s">
        <v>2</v>
      </c>
      <c r="E7" s="209"/>
      <c r="F7" s="209"/>
      <c r="G7" s="209"/>
      <c r="H7" s="209"/>
      <c r="I7" s="209"/>
      <c r="J7" s="209"/>
      <c r="K7" s="209"/>
      <c r="L7" s="209"/>
      <c r="M7" s="209"/>
      <c r="N7" s="209"/>
      <c r="O7" s="210"/>
    </row>
    <row r="8" spans="1:26" ht="27" thickBot="1" thickTop="1">
      <c r="A8" s="43" t="s">
        <v>3</v>
      </c>
      <c r="B8" s="44" t="s">
        <v>4</v>
      </c>
      <c r="C8" s="44" t="s">
        <v>25</v>
      </c>
      <c r="D8" s="45">
        <v>42005</v>
      </c>
      <c r="E8" s="45">
        <v>42036</v>
      </c>
      <c r="F8" s="45">
        <v>42064</v>
      </c>
      <c r="G8" s="45">
        <v>42095</v>
      </c>
      <c r="H8" s="45">
        <v>42125</v>
      </c>
      <c r="I8" s="45">
        <v>42156</v>
      </c>
      <c r="J8" s="45">
        <v>42186</v>
      </c>
      <c r="K8" s="45">
        <v>42217</v>
      </c>
      <c r="L8" s="45">
        <v>42248</v>
      </c>
      <c r="M8" s="45">
        <v>42278</v>
      </c>
      <c r="N8" s="45">
        <v>42309</v>
      </c>
      <c r="O8" s="45">
        <v>42339</v>
      </c>
      <c r="P8" s="46"/>
      <c r="Q8" s="46"/>
      <c r="R8" s="46"/>
      <c r="S8" s="46"/>
      <c r="T8" s="46"/>
      <c r="U8" s="46"/>
      <c r="V8" s="46"/>
      <c r="W8" s="46"/>
      <c r="X8" s="46"/>
      <c r="Y8" s="46"/>
      <c r="Z8" s="46"/>
    </row>
    <row r="9" spans="1:26" ht="27" thickTop="1">
      <c r="A9" s="239" t="s">
        <v>5</v>
      </c>
      <c r="B9" s="242" t="s">
        <v>26</v>
      </c>
      <c r="C9" s="47" t="s">
        <v>27</v>
      </c>
      <c r="D9" s="48">
        <v>11.88519</v>
      </c>
      <c r="E9" s="48">
        <v>11.04521</v>
      </c>
      <c r="F9" s="48">
        <v>10.88382</v>
      </c>
      <c r="G9" s="48">
        <v>14.75896</v>
      </c>
      <c r="H9" s="48">
        <v>13.60182</v>
      </c>
      <c r="I9" s="48">
        <v>17.38263</v>
      </c>
      <c r="J9" s="48">
        <v>15.70354</v>
      </c>
      <c r="K9" s="48">
        <v>17.88508</v>
      </c>
      <c r="L9" s="48">
        <v>17.64716</v>
      </c>
      <c r="M9" s="48">
        <v>17.92887</v>
      </c>
      <c r="N9" s="48">
        <v>13.40531</v>
      </c>
      <c r="O9" s="48">
        <v>11.79682</v>
      </c>
      <c r="P9" s="46"/>
      <c r="Q9" s="46"/>
      <c r="R9" s="46"/>
      <c r="S9" s="46"/>
      <c r="T9" s="46"/>
      <c r="U9" s="46"/>
      <c r="V9" s="46"/>
      <c r="W9" s="46"/>
      <c r="X9" s="46"/>
      <c r="Y9" s="46"/>
      <c r="Z9" s="46"/>
    </row>
    <row r="10" spans="1:26" ht="26.25">
      <c r="A10" s="240"/>
      <c r="B10" s="243"/>
      <c r="C10" s="47" t="s">
        <v>28</v>
      </c>
      <c r="D10" s="48">
        <v>2.494787</v>
      </c>
      <c r="E10" s="48">
        <v>2.436711</v>
      </c>
      <c r="F10" s="48">
        <v>2.527577</v>
      </c>
      <c r="G10" s="48">
        <v>2.754621</v>
      </c>
      <c r="H10" s="48">
        <v>2.668831</v>
      </c>
      <c r="I10" s="48">
        <v>3.20462</v>
      </c>
      <c r="J10" s="48">
        <v>4.257075</v>
      </c>
      <c r="K10" s="48">
        <v>4.623847</v>
      </c>
      <c r="L10" s="48">
        <v>4.249621</v>
      </c>
      <c r="M10" s="48">
        <v>3.25595</v>
      </c>
      <c r="N10" s="48">
        <v>2.596368</v>
      </c>
      <c r="O10" s="48">
        <v>2.381869</v>
      </c>
      <c r="P10" s="46"/>
      <c r="Q10" s="46"/>
      <c r="R10" s="46"/>
      <c r="S10" s="46"/>
      <c r="T10" s="46"/>
      <c r="U10" s="46"/>
      <c r="V10" s="46"/>
      <c r="W10" s="46"/>
      <c r="X10" s="46"/>
      <c r="Y10" s="46"/>
      <c r="Z10" s="46"/>
    </row>
    <row r="11" spans="1:26" ht="15">
      <c r="A11" s="240"/>
      <c r="B11" s="243"/>
      <c r="C11" s="47" t="s">
        <v>29</v>
      </c>
      <c r="D11" s="48">
        <v>3.588344</v>
      </c>
      <c r="E11" s="48">
        <v>3.801566</v>
      </c>
      <c r="F11" s="48">
        <v>3.706022</v>
      </c>
      <c r="G11" s="48">
        <v>4.688902</v>
      </c>
      <c r="H11" s="48">
        <v>4.457616</v>
      </c>
      <c r="I11" s="48">
        <v>4.599432</v>
      </c>
      <c r="J11" s="48">
        <v>4.056505</v>
      </c>
      <c r="K11" s="48">
        <v>3.978192</v>
      </c>
      <c r="L11" s="48">
        <v>3.945217</v>
      </c>
      <c r="M11" s="48">
        <v>3.91217</v>
      </c>
      <c r="N11" s="48">
        <v>3.186488</v>
      </c>
      <c r="O11" s="48">
        <v>3.360701</v>
      </c>
      <c r="P11" s="46"/>
      <c r="Q11" s="46"/>
      <c r="R11" s="46"/>
      <c r="S11" s="46"/>
      <c r="T11" s="46"/>
      <c r="U11" s="46"/>
      <c r="V11" s="46"/>
      <c r="W11" s="46"/>
      <c r="X11" s="46"/>
      <c r="Y11" s="46"/>
      <c r="Z11" s="46"/>
    </row>
    <row r="12" spans="1:26" ht="15">
      <c r="A12" s="240"/>
      <c r="B12" s="243"/>
      <c r="C12" s="47" t="s">
        <v>30</v>
      </c>
      <c r="D12" s="48">
        <v>13.2803</v>
      </c>
      <c r="E12" s="48">
        <v>13.30866</v>
      </c>
      <c r="F12" s="48">
        <v>12.98192</v>
      </c>
      <c r="G12" s="48">
        <v>13.19613</v>
      </c>
      <c r="H12" s="48">
        <v>12.83042</v>
      </c>
      <c r="I12" s="48">
        <v>13.64753</v>
      </c>
      <c r="J12" s="48">
        <v>13.29256</v>
      </c>
      <c r="K12" s="48">
        <v>12.90082</v>
      </c>
      <c r="L12" s="48">
        <v>12.65889</v>
      </c>
      <c r="M12" s="48">
        <v>14.45984</v>
      </c>
      <c r="N12" s="48">
        <v>13.77332</v>
      </c>
      <c r="O12" s="48">
        <v>13.25203</v>
      </c>
      <c r="P12" s="46"/>
      <c r="Q12" s="46"/>
      <c r="R12" s="46"/>
      <c r="S12" s="46"/>
      <c r="T12" s="46"/>
      <c r="U12" s="46"/>
      <c r="V12" s="46"/>
      <c r="W12" s="46"/>
      <c r="X12" s="46"/>
      <c r="Y12" s="46"/>
      <c r="Z12" s="46"/>
    </row>
    <row r="13" spans="1:26" ht="26.25">
      <c r="A13" s="240"/>
      <c r="B13" s="243"/>
      <c r="C13" s="47" t="s">
        <v>31</v>
      </c>
      <c r="D13" s="48">
        <v>2.78457</v>
      </c>
      <c r="E13" s="48">
        <v>2.627893</v>
      </c>
      <c r="F13" s="48">
        <v>2.526726</v>
      </c>
      <c r="G13" s="48">
        <v>3.920543</v>
      </c>
      <c r="H13" s="48">
        <v>2.080832</v>
      </c>
      <c r="I13" s="48">
        <v>3.846678</v>
      </c>
      <c r="J13" s="48">
        <v>4.10157</v>
      </c>
      <c r="K13" s="48">
        <v>4.021072</v>
      </c>
      <c r="L13" s="48">
        <v>3.803036</v>
      </c>
      <c r="M13" s="48">
        <v>2.994063</v>
      </c>
      <c r="N13" s="48">
        <v>2.68314</v>
      </c>
      <c r="O13" s="48">
        <v>2.278552</v>
      </c>
      <c r="P13" s="46"/>
      <c r="Q13" s="46"/>
      <c r="R13" s="46"/>
      <c r="S13" s="46"/>
      <c r="T13" s="46"/>
      <c r="U13" s="46"/>
      <c r="V13" s="46"/>
      <c r="W13" s="46"/>
      <c r="X13" s="46"/>
      <c r="Y13" s="46"/>
      <c r="Z13" s="46"/>
    </row>
    <row r="14" spans="1:26" ht="15">
      <c r="A14" s="240"/>
      <c r="B14" s="243"/>
      <c r="C14" s="47" t="s">
        <v>32</v>
      </c>
      <c r="D14" s="48">
        <v>4.432868</v>
      </c>
      <c r="E14" s="48">
        <v>4.442168</v>
      </c>
      <c r="F14" s="48">
        <v>4.543345</v>
      </c>
      <c r="G14" s="48">
        <v>5.544124</v>
      </c>
      <c r="H14" s="48">
        <v>6.416776</v>
      </c>
      <c r="I14" s="48">
        <v>6.205142</v>
      </c>
      <c r="J14" s="48">
        <v>6.584128</v>
      </c>
      <c r="K14" s="48">
        <v>6.196579</v>
      </c>
      <c r="L14" s="48">
        <v>6.323855</v>
      </c>
      <c r="M14" s="48">
        <v>5.769391</v>
      </c>
      <c r="N14" s="48">
        <v>4.630877</v>
      </c>
      <c r="O14" s="48">
        <v>4.532453</v>
      </c>
      <c r="P14" s="46"/>
      <c r="Q14" s="46"/>
      <c r="R14" s="46"/>
      <c r="S14" s="46"/>
      <c r="T14" s="46"/>
      <c r="U14" s="46"/>
      <c r="V14" s="46"/>
      <c r="W14" s="46"/>
      <c r="X14" s="46"/>
      <c r="Y14" s="46"/>
      <c r="Z14" s="46"/>
    </row>
    <row r="15" spans="1:26" ht="15">
      <c r="A15" s="240"/>
      <c r="B15" s="243"/>
      <c r="C15" s="47" t="s">
        <v>33</v>
      </c>
      <c r="D15" s="48">
        <v>6.971998</v>
      </c>
      <c r="E15" s="48">
        <v>7.108646</v>
      </c>
      <c r="F15" s="48">
        <v>6.968831</v>
      </c>
      <c r="G15" s="48">
        <v>8.463097</v>
      </c>
      <c r="H15" s="48">
        <v>8.273303</v>
      </c>
      <c r="I15" s="48">
        <v>8.864652</v>
      </c>
      <c r="J15" s="48">
        <v>8.652237</v>
      </c>
      <c r="K15" s="48">
        <v>8.787164</v>
      </c>
      <c r="L15" s="48">
        <v>8.732684</v>
      </c>
      <c r="M15" s="48">
        <v>8.058878</v>
      </c>
      <c r="N15" s="48">
        <v>6.690261</v>
      </c>
      <c r="O15" s="48">
        <v>5.811257</v>
      </c>
      <c r="P15" s="46"/>
      <c r="Q15" s="46"/>
      <c r="R15" s="46"/>
      <c r="S15" s="46"/>
      <c r="T15" s="46"/>
      <c r="U15" s="46"/>
      <c r="V15" s="46"/>
      <c r="W15" s="46"/>
      <c r="X15" s="46"/>
      <c r="Y15" s="46"/>
      <c r="Z15" s="46"/>
    </row>
    <row r="16" spans="1:26" ht="15">
      <c r="A16" s="240"/>
      <c r="B16" s="243"/>
      <c r="C16" s="49" t="s">
        <v>34</v>
      </c>
      <c r="D16" s="48">
        <v>137.8705</v>
      </c>
      <c r="E16" s="48">
        <v>150.2699</v>
      </c>
      <c r="F16" s="48">
        <v>152.843</v>
      </c>
      <c r="G16" s="48">
        <v>173.5183</v>
      </c>
      <c r="H16" s="48">
        <v>168.9733</v>
      </c>
      <c r="I16" s="48">
        <v>170.6439</v>
      </c>
      <c r="J16" s="48">
        <v>176.1895</v>
      </c>
      <c r="K16" s="48">
        <v>185.2373</v>
      </c>
      <c r="L16" s="48">
        <v>172.7011</v>
      </c>
      <c r="M16" s="48">
        <v>154.7474</v>
      </c>
      <c r="N16" s="48">
        <v>155.1387</v>
      </c>
      <c r="O16" s="48">
        <v>142.8816</v>
      </c>
      <c r="P16" s="46"/>
      <c r="Q16" s="46"/>
      <c r="R16" s="46"/>
      <c r="S16" s="46"/>
      <c r="T16" s="46"/>
      <c r="U16" s="46"/>
      <c r="V16" s="46"/>
      <c r="W16" s="46"/>
      <c r="X16" s="46"/>
      <c r="Y16" s="46"/>
      <c r="Z16" s="46"/>
    </row>
    <row r="17" spans="1:26" ht="27" thickBot="1">
      <c r="A17" s="241"/>
      <c r="B17" s="244"/>
      <c r="C17" s="47" t="s">
        <v>35</v>
      </c>
      <c r="D17" s="48">
        <f>SUM(D9:D16)</f>
        <v>183.308557</v>
      </c>
      <c r="E17" s="48">
        <f aca="true" t="shared" si="0" ref="E17:O17">SUM(E9:E16)</f>
        <v>195.040754</v>
      </c>
      <c r="F17" s="48">
        <f t="shared" si="0"/>
        <v>196.98124099999998</v>
      </c>
      <c r="G17" s="48">
        <f t="shared" si="0"/>
        <v>226.84467700000002</v>
      </c>
      <c r="H17" s="48">
        <f t="shared" si="0"/>
        <v>219.302898</v>
      </c>
      <c r="I17" s="48">
        <f t="shared" si="0"/>
        <v>228.394584</v>
      </c>
      <c r="J17" s="48">
        <f t="shared" si="0"/>
        <v>232.837115</v>
      </c>
      <c r="K17" s="48">
        <f t="shared" si="0"/>
        <v>243.63005400000003</v>
      </c>
      <c r="L17" s="48">
        <f t="shared" si="0"/>
        <v>230.061563</v>
      </c>
      <c r="M17" s="48">
        <f t="shared" si="0"/>
        <v>211.12656199999998</v>
      </c>
      <c r="N17" s="48">
        <f t="shared" si="0"/>
        <v>202.104464</v>
      </c>
      <c r="O17" s="48">
        <f t="shared" si="0"/>
        <v>186.295282</v>
      </c>
      <c r="P17" s="46"/>
      <c r="Q17" s="46"/>
      <c r="R17" s="46"/>
      <c r="S17" s="46"/>
      <c r="T17" s="46"/>
      <c r="U17" s="46"/>
      <c r="V17" s="46"/>
      <c r="W17" s="46"/>
      <c r="X17" s="46"/>
      <c r="Y17" s="46"/>
      <c r="Z17" s="46"/>
    </row>
    <row r="18" spans="1:30" ht="27" thickTop="1">
      <c r="A18" s="235" t="s">
        <v>36</v>
      </c>
      <c r="B18" s="218" t="s">
        <v>26</v>
      </c>
      <c r="C18" s="50" t="s">
        <v>27</v>
      </c>
      <c r="D18" s="51">
        <v>0</v>
      </c>
      <c r="E18" s="51">
        <v>0</v>
      </c>
      <c r="F18" s="51">
        <v>0</v>
      </c>
      <c r="G18" s="51">
        <v>0</v>
      </c>
      <c r="H18" s="51">
        <v>7.613489</v>
      </c>
      <c r="I18" s="51">
        <v>18.59339</v>
      </c>
      <c r="J18" s="51">
        <v>26.83809</v>
      </c>
      <c r="K18" s="51">
        <v>20.01956</v>
      </c>
      <c r="L18" s="51">
        <v>18.38237</v>
      </c>
      <c r="M18" s="51">
        <v>12.25479</v>
      </c>
      <c r="N18" s="51">
        <v>0</v>
      </c>
      <c r="O18" s="51">
        <v>0</v>
      </c>
      <c r="P18" s="52"/>
      <c r="Q18" s="52"/>
      <c r="R18" s="52"/>
      <c r="S18" s="52"/>
      <c r="T18" s="52"/>
      <c r="U18" s="52"/>
      <c r="V18" s="52"/>
      <c r="W18" s="52"/>
      <c r="X18" s="52"/>
      <c r="Y18" s="52"/>
      <c r="Z18" s="53"/>
      <c r="AA18" s="53"/>
      <c r="AB18" s="53"/>
      <c r="AC18" s="53"/>
      <c r="AD18" s="53"/>
    </row>
    <row r="19" spans="1:30" ht="26.25">
      <c r="A19" s="236"/>
      <c r="B19" s="218"/>
      <c r="C19" s="50" t="s">
        <v>28</v>
      </c>
      <c r="D19" s="51">
        <v>0</v>
      </c>
      <c r="E19" s="51">
        <v>0</v>
      </c>
      <c r="F19" s="51">
        <v>0</v>
      </c>
      <c r="G19" s="51">
        <v>0</v>
      </c>
      <c r="H19" s="51">
        <v>9.927225</v>
      </c>
      <c r="I19" s="51">
        <v>8.064775</v>
      </c>
      <c r="J19" s="51">
        <v>13.09785</v>
      </c>
      <c r="K19" s="51">
        <v>10.01647</v>
      </c>
      <c r="L19" s="51">
        <v>11.49965</v>
      </c>
      <c r="M19" s="51">
        <v>4.906143</v>
      </c>
      <c r="N19" s="51">
        <v>0</v>
      </c>
      <c r="O19" s="51">
        <v>0</v>
      </c>
      <c r="P19" s="46"/>
      <c r="Q19" s="46"/>
      <c r="R19" s="46"/>
      <c r="S19" s="46"/>
      <c r="T19" s="46"/>
      <c r="U19" s="46"/>
      <c r="V19" s="46"/>
      <c r="W19" s="46"/>
      <c r="X19" s="46"/>
      <c r="Y19" s="46"/>
      <c r="Z19" s="53"/>
      <c r="AA19" s="53"/>
      <c r="AB19" s="53"/>
      <c r="AC19" s="53"/>
      <c r="AD19" s="53"/>
    </row>
    <row r="20" spans="1:30" ht="15">
      <c r="A20" s="236"/>
      <c r="B20" s="218"/>
      <c r="C20" s="50" t="s">
        <v>29</v>
      </c>
      <c r="D20" s="51">
        <v>0</v>
      </c>
      <c r="E20" s="51">
        <v>0</v>
      </c>
      <c r="F20" s="51">
        <v>0</v>
      </c>
      <c r="G20" s="51">
        <v>0</v>
      </c>
      <c r="H20" s="51">
        <v>0</v>
      </c>
      <c r="I20" s="51">
        <v>0</v>
      </c>
      <c r="J20" s="51">
        <v>0</v>
      </c>
      <c r="K20" s="51">
        <v>0</v>
      </c>
      <c r="L20" s="51">
        <v>0</v>
      </c>
      <c r="M20" s="51">
        <v>0</v>
      </c>
      <c r="N20" s="51">
        <v>0</v>
      </c>
      <c r="O20" s="51">
        <v>0</v>
      </c>
      <c r="P20" s="53"/>
      <c r="Q20" s="53"/>
      <c r="R20" s="53"/>
      <c r="S20" s="53"/>
      <c r="T20" s="53"/>
      <c r="U20" s="53"/>
      <c r="V20" s="53"/>
      <c r="W20" s="53"/>
      <c r="X20" s="53"/>
      <c r="Y20" s="53"/>
      <c r="Z20" s="53"/>
      <c r="AA20" s="53"/>
      <c r="AB20" s="53"/>
      <c r="AC20" s="53"/>
      <c r="AD20" s="53"/>
    </row>
    <row r="21" spans="1:30" ht="15">
      <c r="A21" s="236"/>
      <c r="B21" s="218"/>
      <c r="C21" s="50" t="s">
        <v>30</v>
      </c>
      <c r="D21" s="51">
        <v>0</v>
      </c>
      <c r="E21" s="51">
        <v>0</v>
      </c>
      <c r="F21" s="51">
        <v>0</v>
      </c>
      <c r="G21" s="51">
        <v>0</v>
      </c>
      <c r="H21" s="51">
        <v>4.161686</v>
      </c>
      <c r="I21" s="51">
        <v>3.864361</v>
      </c>
      <c r="J21" s="51">
        <v>5.370291</v>
      </c>
      <c r="K21" s="51">
        <v>4.831967</v>
      </c>
      <c r="L21" s="51">
        <v>4.360718</v>
      </c>
      <c r="M21" s="51">
        <v>2.293652</v>
      </c>
      <c r="N21" s="51">
        <v>0</v>
      </c>
      <c r="O21" s="51">
        <v>0</v>
      </c>
      <c r="P21" s="53"/>
      <c r="Q21" s="53"/>
      <c r="R21" s="53"/>
      <c r="S21" s="53"/>
      <c r="T21" s="53"/>
      <c r="U21" s="53"/>
      <c r="V21" s="53"/>
      <c r="W21" s="53"/>
      <c r="X21" s="53"/>
      <c r="Y21" s="53"/>
      <c r="Z21" s="53"/>
      <c r="AA21" s="53"/>
      <c r="AB21" s="53"/>
      <c r="AC21" s="53"/>
      <c r="AD21" s="53"/>
    </row>
    <row r="22" spans="1:30" ht="26.25">
      <c r="A22" s="236"/>
      <c r="B22" s="218"/>
      <c r="C22" s="50" t="s">
        <v>31</v>
      </c>
      <c r="D22" s="51">
        <v>0</v>
      </c>
      <c r="E22" s="51">
        <v>0</v>
      </c>
      <c r="F22" s="51">
        <v>0</v>
      </c>
      <c r="G22" s="51">
        <v>0</v>
      </c>
      <c r="H22" s="51">
        <v>0.4610072</v>
      </c>
      <c r="I22" s="51">
        <v>2.591749</v>
      </c>
      <c r="J22" s="51">
        <v>3.868399</v>
      </c>
      <c r="K22" s="51">
        <v>2.554865</v>
      </c>
      <c r="L22" s="51">
        <v>1.686397</v>
      </c>
      <c r="M22" s="51">
        <v>1.252694</v>
      </c>
      <c r="N22" s="51">
        <v>0</v>
      </c>
      <c r="O22" s="51">
        <v>0</v>
      </c>
      <c r="P22" s="53"/>
      <c r="Q22" s="53"/>
      <c r="R22" s="53"/>
      <c r="S22" s="53"/>
      <c r="T22" s="53"/>
      <c r="U22" s="53"/>
      <c r="V22" s="53"/>
      <c r="W22" s="53"/>
      <c r="X22" s="53"/>
      <c r="Y22" s="53"/>
      <c r="Z22" s="53"/>
      <c r="AA22" s="53"/>
      <c r="AB22" s="53"/>
      <c r="AC22" s="53"/>
      <c r="AD22" s="53"/>
    </row>
    <row r="23" spans="1:30" ht="15">
      <c r="A23" s="236"/>
      <c r="B23" s="218"/>
      <c r="C23" s="50" t="s">
        <v>32</v>
      </c>
      <c r="D23" s="51">
        <v>0</v>
      </c>
      <c r="E23" s="51">
        <v>0</v>
      </c>
      <c r="F23" s="51">
        <v>0</v>
      </c>
      <c r="G23" s="51">
        <v>0</v>
      </c>
      <c r="H23" s="51">
        <v>6.365384</v>
      </c>
      <c r="I23" s="51">
        <v>6.097939</v>
      </c>
      <c r="J23" s="51">
        <v>10.02176</v>
      </c>
      <c r="K23" s="51">
        <v>7.454963</v>
      </c>
      <c r="L23" s="51">
        <v>9.348209</v>
      </c>
      <c r="M23" s="51">
        <v>3.456035</v>
      </c>
      <c r="N23" s="51">
        <v>0</v>
      </c>
      <c r="O23" s="51">
        <v>0</v>
      </c>
      <c r="P23" s="53"/>
      <c r="Q23" s="53"/>
      <c r="R23" s="53"/>
      <c r="S23" s="53"/>
      <c r="T23" s="53"/>
      <c r="U23" s="53"/>
      <c r="V23" s="53"/>
      <c r="W23" s="53"/>
      <c r="X23" s="53"/>
      <c r="Y23" s="53"/>
      <c r="Z23" s="53"/>
      <c r="AA23" s="53"/>
      <c r="AB23" s="53"/>
      <c r="AC23" s="53"/>
      <c r="AD23" s="53"/>
    </row>
    <row r="24" spans="1:30" ht="15">
      <c r="A24" s="236"/>
      <c r="B24" s="218"/>
      <c r="C24" s="50" t="s">
        <v>33</v>
      </c>
      <c r="D24" s="51">
        <v>0</v>
      </c>
      <c r="E24" s="51">
        <v>0</v>
      </c>
      <c r="F24" s="51">
        <v>0</v>
      </c>
      <c r="G24" s="51">
        <v>0</v>
      </c>
      <c r="H24" s="51">
        <v>5.632572</v>
      </c>
      <c r="I24" s="51">
        <v>5.782126</v>
      </c>
      <c r="J24" s="51">
        <v>8.29102</v>
      </c>
      <c r="K24" s="51">
        <v>6.765806</v>
      </c>
      <c r="L24" s="51">
        <v>6.825214</v>
      </c>
      <c r="M24" s="51">
        <v>3.782624</v>
      </c>
      <c r="N24" s="51">
        <v>0</v>
      </c>
      <c r="O24" s="51">
        <v>0</v>
      </c>
      <c r="P24" s="53"/>
      <c r="Q24" s="53"/>
      <c r="R24" s="53"/>
      <c r="S24" s="53"/>
      <c r="T24" s="53"/>
      <c r="U24" s="53"/>
      <c r="V24" s="53"/>
      <c r="W24" s="53"/>
      <c r="X24" s="53"/>
      <c r="Y24" s="53"/>
      <c r="Z24" s="53"/>
      <c r="AA24" s="53"/>
      <c r="AB24" s="53"/>
      <c r="AC24" s="53"/>
      <c r="AD24" s="53"/>
    </row>
    <row r="25" spans="1:30" ht="15">
      <c r="A25" s="236"/>
      <c r="B25" s="218"/>
      <c r="C25" s="54" t="s">
        <v>34</v>
      </c>
      <c r="D25" s="55">
        <v>0</v>
      </c>
      <c r="E25" s="55">
        <v>0</v>
      </c>
      <c r="F25" s="55">
        <v>0</v>
      </c>
      <c r="G25" s="55">
        <v>0</v>
      </c>
      <c r="H25" s="55">
        <v>15.47456</v>
      </c>
      <c r="I25" s="55">
        <v>16.53753</v>
      </c>
      <c r="J25" s="55">
        <v>24.46931</v>
      </c>
      <c r="K25" s="55">
        <v>19.69409</v>
      </c>
      <c r="L25" s="55">
        <v>19.59181</v>
      </c>
      <c r="M25" s="55">
        <v>9.339216</v>
      </c>
      <c r="N25" s="55">
        <v>0</v>
      </c>
      <c r="O25" s="55">
        <v>0</v>
      </c>
      <c r="P25" s="53"/>
      <c r="Q25" s="53"/>
      <c r="R25" s="53"/>
      <c r="S25" s="53"/>
      <c r="T25" s="53"/>
      <c r="U25" s="53"/>
      <c r="V25" s="53"/>
      <c r="W25" s="53"/>
      <c r="X25" s="53"/>
      <c r="Y25" s="53"/>
      <c r="Z25" s="53"/>
      <c r="AA25" s="53"/>
      <c r="AB25" s="53"/>
      <c r="AC25" s="53"/>
      <c r="AD25" s="53"/>
    </row>
    <row r="26" spans="1:30" ht="27" thickBot="1">
      <c r="A26" s="237"/>
      <c r="B26" s="219"/>
      <c r="C26" s="50" t="s">
        <v>35</v>
      </c>
      <c r="D26" s="56">
        <f>SUM(D18:D25)</f>
        <v>0</v>
      </c>
      <c r="E26" s="56">
        <f aca="true" t="shared" si="1" ref="E26:O26">SUM(E18:E25)</f>
        <v>0</v>
      </c>
      <c r="F26" s="56">
        <f t="shared" si="1"/>
        <v>0</v>
      </c>
      <c r="G26" s="56">
        <f t="shared" si="1"/>
        <v>0</v>
      </c>
      <c r="H26" s="56">
        <f t="shared" si="1"/>
        <v>49.63592319999999</v>
      </c>
      <c r="I26" s="56">
        <f t="shared" si="1"/>
        <v>61.531869999999984</v>
      </c>
      <c r="J26" s="56">
        <f t="shared" si="1"/>
        <v>91.95672000000002</v>
      </c>
      <c r="K26" s="56">
        <f t="shared" si="1"/>
        <v>71.33772099999999</v>
      </c>
      <c r="L26" s="56">
        <f t="shared" si="1"/>
        <v>71.694368</v>
      </c>
      <c r="M26" s="56">
        <f t="shared" si="1"/>
        <v>37.285154</v>
      </c>
      <c r="N26" s="56">
        <f t="shared" si="1"/>
        <v>0</v>
      </c>
      <c r="O26" s="56">
        <f t="shared" si="1"/>
        <v>0</v>
      </c>
      <c r="P26" s="57"/>
      <c r="Q26" s="57"/>
      <c r="R26" s="57"/>
      <c r="S26" s="57"/>
      <c r="T26" s="57"/>
      <c r="U26" s="57"/>
      <c r="V26" s="53"/>
      <c r="W26" s="53"/>
      <c r="X26" s="53"/>
      <c r="Y26" s="53"/>
      <c r="Z26" s="53"/>
      <c r="AA26" s="53"/>
      <c r="AB26" s="53"/>
      <c r="AC26" s="53"/>
      <c r="AD26" s="53"/>
    </row>
    <row r="27" spans="1:30" ht="27" thickTop="1">
      <c r="A27" s="227" t="s">
        <v>37</v>
      </c>
      <c r="B27" s="227" t="s">
        <v>26</v>
      </c>
      <c r="C27" s="47" t="s">
        <v>27</v>
      </c>
      <c r="D27" s="58">
        <v>0</v>
      </c>
      <c r="E27" s="58">
        <v>0</v>
      </c>
      <c r="F27" s="58">
        <v>0</v>
      </c>
      <c r="G27" s="58">
        <v>0</v>
      </c>
      <c r="H27" s="58">
        <v>0.3581169</v>
      </c>
      <c r="I27" s="58">
        <v>0.810941</v>
      </c>
      <c r="J27" s="58">
        <v>1.053023</v>
      </c>
      <c r="K27" s="58">
        <v>0.8149931</v>
      </c>
      <c r="L27" s="58">
        <v>0.6893201</v>
      </c>
      <c r="M27" s="58">
        <v>0.6494933</v>
      </c>
      <c r="N27" s="58">
        <v>0</v>
      </c>
      <c r="O27" s="58">
        <v>0</v>
      </c>
      <c r="P27" s="53"/>
      <c r="Q27" s="53"/>
      <c r="R27" s="53"/>
      <c r="S27" s="53"/>
      <c r="T27" s="53"/>
      <c r="U27" s="53"/>
      <c r="V27" s="53"/>
      <c r="W27" s="53"/>
      <c r="X27" s="53"/>
      <c r="Y27" s="53"/>
      <c r="Z27" s="53"/>
      <c r="AA27" s="53"/>
      <c r="AB27" s="53"/>
      <c r="AC27" s="53"/>
      <c r="AD27" s="53"/>
    </row>
    <row r="28" spans="1:30" ht="26.25">
      <c r="A28" s="228"/>
      <c r="B28" s="230"/>
      <c r="C28" s="47" t="s">
        <v>28</v>
      </c>
      <c r="D28" s="58">
        <v>0</v>
      </c>
      <c r="E28" s="58">
        <v>0</v>
      </c>
      <c r="F28" s="58">
        <v>0</v>
      </c>
      <c r="G28" s="58">
        <v>0</v>
      </c>
      <c r="H28" s="58">
        <v>0.3133726</v>
      </c>
      <c r="I28" s="58">
        <v>0.2093987</v>
      </c>
      <c r="J28" s="58">
        <v>0.4235416</v>
      </c>
      <c r="K28" s="58">
        <v>0.3106847</v>
      </c>
      <c r="L28" s="58">
        <v>0.4026883</v>
      </c>
      <c r="M28" s="58">
        <v>0.1143822</v>
      </c>
      <c r="N28" s="58">
        <v>0</v>
      </c>
      <c r="O28" s="58">
        <v>0</v>
      </c>
      <c r="P28" s="53"/>
      <c r="Q28" s="53"/>
      <c r="R28" s="53"/>
      <c r="S28" s="53"/>
      <c r="T28" s="53"/>
      <c r="U28" s="53"/>
      <c r="V28" s="53"/>
      <c r="W28" s="53"/>
      <c r="X28" s="53"/>
      <c r="Y28" s="53"/>
      <c r="Z28" s="53"/>
      <c r="AA28" s="53"/>
      <c r="AB28" s="53"/>
      <c r="AC28" s="53"/>
      <c r="AD28" s="53"/>
    </row>
    <row r="29" spans="1:30" ht="15">
      <c r="A29" s="228"/>
      <c r="B29" s="230"/>
      <c r="C29" s="47" t="s">
        <v>29</v>
      </c>
      <c r="D29" s="58">
        <v>0</v>
      </c>
      <c r="E29" s="58">
        <v>0</v>
      </c>
      <c r="F29" s="58">
        <v>0</v>
      </c>
      <c r="G29" s="58">
        <v>0</v>
      </c>
      <c r="H29" s="58">
        <v>0</v>
      </c>
      <c r="I29" s="58">
        <v>0</v>
      </c>
      <c r="J29" s="58">
        <v>0</v>
      </c>
      <c r="K29" s="58">
        <v>0</v>
      </c>
      <c r="L29" s="58">
        <v>0</v>
      </c>
      <c r="M29" s="58">
        <v>0</v>
      </c>
      <c r="N29" s="58">
        <v>0</v>
      </c>
      <c r="O29" s="58">
        <v>0</v>
      </c>
      <c r="P29" s="53"/>
      <c r="Q29" s="53"/>
      <c r="R29" s="53"/>
      <c r="S29" s="53"/>
      <c r="T29" s="53"/>
      <c r="U29" s="53"/>
      <c r="V29" s="53"/>
      <c r="W29" s="53"/>
      <c r="X29" s="53"/>
      <c r="Y29" s="53"/>
      <c r="Z29" s="53"/>
      <c r="AA29" s="53"/>
      <c r="AB29" s="53"/>
      <c r="AC29" s="53"/>
      <c r="AD29" s="53"/>
    </row>
    <row r="30" spans="1:30" ht="15">
      <c r="A30" s="228"/>
      <c r="B30" s="230"/>
      <c r="C30" s="47" t="s">
        <v>30</v>
      </c>
      <c r="D30" s="58">
        <v>0</v>
      </c>
      <c r="E30" s="58">
        <v>0</v>
      </c>
      <c r="F30" s="58">
        <v>0</v>
      </c>
      <c r="G30" s="58">
        <v>0</v>
      </c>
      <c r="H30" s="58">
        <v>0.1744896</v>
      </c>
      <c r="I30" s="58">
        <v>0.1698831</v>
      </c>
      <c r="J30" s="58">
        <v>0.2479118</v>
      </c>
      <c r="K30" s="58">
        <v>0.2066956</v>
      </c>
      <c r="L30" s="58">
        <v>0.1989662</v>
      </c>
      <c r="M30" s="58">
        <v>0.0968372</v>
      </c>
      <c r="N30" s="58">
        <v>0</v>
      </c>
      <c r="O30" s="58">
        <v>0</v>
      </c>
      <c r="P30" s="53"/>
      <c r="Q30" s="53"/>
      <c r="R30" s="53"/>
      <c r="S30" s="53"/>
      <c r="T30" s="53"/>
      <c r="U30" s="53"/>
      <c r="V30" s="53"/>
      <c r="W30" s="53"/>
      <c r="X30" s="53"/>
      <c r="Y30" s="53"/>
      <c r="Z30" s="53"/>
      <c r="AA30" s="53"/>
      <c r="AB30" s="53"/>
      <c r="AC30" s="53"/>
      <c r="AD30" s="53"/>
    </row>
    <row r="31" spans="1:30" ht="26.25">
      <c r="A31" s="228"/>
      <c r="B31" s="230"/>
      <c r="C31" s="47" t="s">
        <v>31</v>
      </c>
      <c r="D31" s="58">
        <v>0</v>
      </c>
      <c r="E31" s="58">
        <v>0</v>
      </c>
      <c r="F31" s="58">
        <v>0</v>
      </c>
      <c r="G31" s="58">
        <v>0</v>
      </c>
      <c r="H31" s="58">
        <v>0.0762853</v>
      </c>
      <c r="I31" s="58">
        <v>0.1880726</v>
      </c>
      <c r="J31" s="58">
        <v>0.2639305</v>
      </c>
      <c r="K31" s="58">
        <v>0.1842221</v>
      </c>
      <c r="L31" s="58">
        <v>0.1402472</v>
      </c>
      <c r="M31" s="58">
        <v>0.1369898</v>
      </c>
      <c r="N31" s="58">
        <v>0</v>
      </c>
      <c r="O31" s="58">
        <v>0</v>
      </c>
      <c r="P31" s="53"/>
      <c r="Q31" s="53"/>
      <c r="R31" s="53"/>
      <c r="S31" s="53"/>
      <c r="T31" s="53"/>
      <c r="U31" s="53"/>
      <c r="V31" s="53"/>
      <c r="W31" s="53"/>
      <c r="X31" s="53"/>
      <c r="Y31" s="53"/>
      <c r="Z31" s="53"/>
      <c r="AA31" s="53"/>
      <c r="AB31" s="53"/>
      <c r="AC31" s="53"/>
      <c r="AD31" s="53"/>
    </row>
    <row r="32" spans="1:30" ht="15">
      <c r="A32" s="228"/>
      <c r="B32" s="230"/>
      <c r="C32" s="47" t="s">
        <v>32</v>
      </c>
      <c r="D32" s="58">
        <v>0</v>
      </c>
      <c r="E32" s="58">
        <v>0</v>
      </c>
      <c r="F32" s="58">
        <v>0</v>
      </c>
      <c r="G32" s="58">
        <v>0</v>
      </c>
      <c r="H32" s="58">
        <v>0.1615958</v>
      </c>
      <c r="I32" s="58">
        <v>0.159405</v>
      </c>
      <c r="J32" s="58">
        <v>0.2630884</v>
      </c>
      <c r="K32" s="58">
        <v>0.1935835</v>
      </c>
      <c r="L32" s="58">
        <v>0.2325173</v>
      </c>
      <c r="M32" s="58">
        <v>0.0780022</v>
      </c>
      <c r="N32" s="58">
        <v>0</v>
      </c>
      <c r="O32" s="58">
        <v>0</v>
      </c>
      <c r="P32" s="53"/>
      <c r="Q32" s="53"/>
      <c r="R32" s="53"/>
      <c r="S32" s="53"/>
      <c r="T32" s="53"/>
      <c r="U32" s="53"/>
      <c r="V32" s="53"/>
      <c r="W32" s="53"/>
      <c r="X32" s="53"/>
      <c r="Y32" s="53"/>
      <c r="Z32" s="53"/>
      <c r="AA32" s="53"/>
      <c r="AB32" s="53"/>
      <c r="AC32" s="53"/>
      <c r="AD32" s="53"/>
    </row>
    <row r="33" spans="1:30" ht="15">
      <c r="A33" s="228"/>
      <c r="B33" s="230"/>
      <c r="C33" s="47" t="s">
        <v>33</v>
      </c>
      <c r="D33" s="58">
        <v>0</v>
      </c>
      <c r="E33" s="58">
        <v>0</v>
      </c>
      <c r="F33" s="58">
        <v>0</v>
      </c>
      <c r="G33" s="58">
        <v>0</v>
      </c>
      <c r="H33" s="58">
        <v>0.1705579</v>
      </c>
      <c r="I33" s="58">
        <v>0.172408</v>
      </c>
      <c r="J33" s="58">
        <v>0.1956897</v>
      </c>
      <c r="K33" s="58">
        <v>0.1776761</v>
      </c>
      <c r="L33" s="58">
        <v>0.1780517</v>
      </c>
      <c r="M33" s="58">
        <v>0.1072865</v>
      </c>
      <c r="N33" s="58">
        <v>0</v>
      </c>
      <c r="O33" s="58">
        <v>0</v>
      </c>
      <c r="P33" s="53"/>
      <c r="Q33" s="53"/>
      <c r="R33" s="53"/>
      <c r="S33" s="53"/>
      <c r="T33" s="53"/>
      <c r="U33" s="53"/>
      <c r="V33" s="53"/>
      <c r="W33" s="53"/>
      <c r="X33" s="53"/>
      <c r="Y33" s="53"/>
      <c r="Z33" s="53"/>
      <c r="AA33" s="53"/>
      <c r="AB33" s="53"/>
      <c r="AC33" s="53"/>
      <c r="AD33" s="53"/>
    </row>
    <row r="34" spans="1:30" ht="15">
      <c r="A34" s="228"/>
      <c r="B34" s="230"/>
      <c r="C34" s="49" t="s">
        <v>34</v>
      </c>
      <c r="D34" s="59">
        <v>0</v>
      </c>
      <c r="E34" s="59">
        <v>0</v>
      </c>
      <c r="F34" s="59">
        <v>0</v>
      </c>
      <c r="G34" s="59">
        <v>0</v>
      </c>
      <c r="H34" s="59">
        <v>0.5307728</v>
      </c>
      <c r="I34" s="59">
        <v>0.5456526</v>
      </c>
      <c r="J34" s="59">
        <v>0.8558744</v>
      </c>
      <c r="K34" s="59">
        <v>0.7357393</v>
      </c>
      <c r="L34" s="59">
        <v>0.5653745</v>
      </c>
      <c r="M34" s="59">
        <v>0.3693591</v>
      </c>
      <c r="N34" s="59">
        <v>0</v>
      </c>
      <c r="O34" s="59">
        <v>0</v>
      </c>
      <c r="P34" s="60"/>
      <c r="Q34" s="60"/>
      <c r="R34" s="60"/>
      <c r="S34" s="60"/>
      <c r="T34" s="60"/>
      <c r="U34" s="60"/>
      <c r="V34" s="46"/>
      <c r="W34" s="46"/>
      <c r="X34" s="46"/>
      <c r="Y34" s="46"/>
      <c r="Z34" s="46"/>
      <c r="AA34" s="46"/>
      <c r="AB34" s="53"/>
      <c r="AC34" s="53"/>
      <c r="AD34" s="53"/>
    </row>
    <row r="35" spans="1:30" ht="27" thickBot="1">
      <c r="A35" s="229"/>
      <c r="B35" s="231"/>
      <c r="C35" s="47" t="s">
        <v>35</v>
      </c>
      <c r="D35" s="61">
        <f>SUM(D27:D34)</f>
        <v>0</v>
      </c>
      <c r="E35" s="61">
        <f aca="true" t="shared" si="2" ref="E35:O35">SUM(E27:E34)</f>
        <v>0</v>
      </c>
      <c r="F35" s="61">
        <f t="shared" si="2"/>
        <v>0</v>
      </c>
      <c r="G35" s="61">
        <f t="shared" si="2"/>
        <v>0</v>
      </c>
      <c r="H35" s="61">
        <f t="shared" si="2"/>
        <v>1.7851909000000001</v>
      </c>
      <c r="I35" s="61">
        <f t="shared" si="2"/>
        <v>2.255761</v>
      </c>
      <c r="J35" s="61">
        <f t="shared" si="2"/>
        <v>3.3030594000000004</v>
      </c>
      <c r="K35" s="61">
        <f t="shared" si="2"/>
        <v>2.6235944</v>
      </c>
      <c r="L35" s="61">
        <f t="shared" si="2"/>
        <v>2.4071653</v>
      </c>
      <c r="M35" s="61">
        <f t="shared" si="2"/>
        <v>1.5523503</v>
      </c>
      <c r="N35" s="61">
        <f t="shared" si="2"/>
        <v>0</v>
      </c>
      <c r="O35" s="61">
        <f t="shared" si="2"/>
        <v>0</v>
      </c>
      <c r="P35" s="53"/>
      <c r="Q35" s="53"/>
      <c r="R35" s="53"/>
      <c r="S35" s="53"/>
      <c r="T35" s="53"/>
      <c r="U35" s="53"/>
      <c r="V35" s="53"/>
      <c r="W35" s="53"/>
      <c r="X35" s="53"/>
      <c r="Y35" s="53"/>
      <c r="Z35" s="53"/>
      <c r="AA35" s="53"/>
      <c r="AB35" s="53"/>
      <c r="AC35" s="53"/>
      <c r="AD35" s="53"/>
    </row>
    <row r="36" spans="1:30" ht="27" thickTop="1">
      <c r="A36" s="217" t="s">
        <v>38</v>
      </c>
      <c r="B36" s="217" t="s">
        <v>26</v>
      </c>
      <c r="C36" s="50" t="s">
        <v>27</v>
      </c>
      <c r="D36" s="55">
        <v>0</v>
      </c>
      <c r="E36" s="55">
        <v>0</v>
      </c>
      <c r="F36" s="55">
        <v>0</v>
      </c>
      <c r="G36" s="55">
        <v>0</v>
      </c>
      <c r="H36" s="62">
        <v>5.418000028682874</v>
      </c>
      <c r="I36" s="62">
        <v>5.418000028682872</v>
      </c>
      <c r="J36" s="62">
        <v>5.418000028682872</v>
      </c>
      <c r="K36" s="62">
        <v>5.418000028682872</v>
      </c>
      <c r="L36" s="62">
        <v>5.418000028682872</v>
      </c>
      <c r="M36" s="62">
        <v>5.418000028682872</v>
      </c>
      <c r="N36" s="55">
        <v>0</v>
      </c>
      <c r="O36" s="55">
        <v>0</v>
      </c>
      <c r="P36" s="53"/>
      <c r="Q36" s="53"/>
      <c r="R36" s="53"/>
      <c r="S36" s="53"/>
      <c r="T36" s="53"/>
      <c r="U36" s="53"/>
      <c r="V36" s="53"/>
      <c r="W36" s="53"/>
      <c r="X36" s="53"/>
      <c r="Y36" s="53"/>
      <c r="Z36" s="53"/>
      <c r="AA36" s="53"/>
      <c r="AB36" s="53"/>
      <c r="AC36" s="53"/>
      <c r="AD36" s="53"/>
    </row>
    <row r="37" spans="1:30" ht="26.25">
      <c r="A37" s="218"/>
      <c r="B37" s="220"/>
      <c r="C37" s="50" t="s">
        <v>28</v>
      </c>
      <c r="D37" s="55">
        <v>0</v>
      </c>
      <c r="E37" s="55">
        <v>0</v>
      </c>
      <c r="F37" s="55">
        <v>0</v>
      </c>
      <c r="G37" s="55">
        <v>0</v>
      </c>
      <c r="H37" s="62">
        <v>8.676000587940216</v>
      </c>
      <c r="I37" s="62">
        <v>8.676000587940216</v>
      </c>
      <c r="J37" s="62">
        <v>8.676000587940216</v>
      </c>
      <c r="K37" s="62">
        <v>8.676000587940216</v>
      </c>
      <c r="L37" s="62">
        <v>8.676000587940216</v>
      </c>
      <c r="M37" s="62">
        <v>8.676000587940216</v>
      </c>
      <c r="N37" s="55">
        <v>0</v>
      </c>
      <c r="O37" s="55">
        <v>0</v>
      </c>
      <c r="P37" s="53"/>
      <c r="Q37" s="53"/>
      <c r="R37" s="53"/>
      <c r="S37" s="53"/>
      <c r="T37" s="53"/>
      <c r="U37" s="53"/>
      <c r="V37" s="53"/>
      <c r="W37" s="53"/>
      <c r="X37" s="53"/>
      <c r="Y37" s="53"/>
      <c r="Z37" s="53"/>
      <c r="AA37" s="53"/>
      <c r="AB37" s="53"/>
      <c r="AC37" s="53"/>
      <c r="AD37" s="53"/>
    </row>
    <row r="38" spans="1:30" ht="15">
      <c r="A38" s="218"/>
      <c r="B38" s="220"/>
      <c r="C38" s="50" t="s">
        <v>29</v>
      </c>
      <c r="D38" s="55">
        <v>0</v>
      </c>
      <c r="E38" s="55">
        <v>0</v>
      </c>
      <c r="F38" s="55">
        <v>0</v>
      </c>
      <c r="G38" s="55">
        <v>0</v>
      </c>
      <c r="H38" s="62">
        <v>0.31199999928474426</v>
      </c>
      <c r="I38" s="62">
        <v>0.31199999928474426</v>
      </c>
      <c r="J38" s="62">
        <v>0.31199999928474426</v>
      </c>
      <c r="K38" s="62">
        <v>0.31199999928474426</v>
      </c>
      <c r="L38" s="62">
        <v>0.31199999928474426</v>
      </c>
      <c r="M38" s="62">
        <v>0.31199999928474426</v>
      </c>
      <c r="N38" s="55">
        <v>0</v>
      </c>
      <c r="O38" s="55">
        <v>0</v>
      </c>
      <c r="P38" s="53"/>
      <c r="Q38" s="53"/>
      <c r="R38" s="53"/>
      <c r="S38" s="53"/>
      <c r="T38" s="53"/>
      <c r="U38" s="53"/>
      <c r="V38" s="53"/>
      <c r="W38" s="53"/>
      <c r="X38" s="53"/>
      <c r="Y38" s="53"/>
      <c r="Z38" s="53"/>
      <c r="AA38" s="53"/>
      <c r="AB38" s="53"/>
      <c r="AC38" s="53"/>
      <c r="AD38" s="53"/>
    </row>
    <row r="39" spans="1:30" ht="15">
      <c r="A39" s="218"/>
      <c r="B39" s="220"/>
      <c r="C39" s="50" t="s">
        <v>30</v>
      </c>
      <c r="D39" s="55">
        <v>0</v>
      </c>
      <c r="E39" s="55">
        <v>0</v>
      </c>
      <c r="F39" s="55">
        <v>0</v>
      </c>
      <c r="G39" s="55">
        <v>0</v>
      </c>
      <c r="H39" s="62">
        <v>3.1619999814312902</v>
      </c>
      <c r="I39" s="62">
        <v>3.1619999814312902</v>
      </c>
      <c r="J39" s="62">
        <v>3.1619999814312902</v>
      </c>
      <c r="K39" s="62">
        <v>3.1619999814312902</v>
      </c>
      <c r="L39" s="62">
        <v>3.1619999814312902</v>
      </c>
      <c r="M39" s="62">
        <v>3.1619999814312902</v>
      </c>
      <c r="N39" s="55">
        <v>0</v>
      </c>
      <c r="O39" s="55">
        <v>0</v>
      </c>
      <c r="P39" s="53"/>
      <c r="Q39" s="53"/>
      <c r="R39" s="53"/>
      <c r="S39" s="53"/>
      <c r="T39" s="53"/>
      <c r="U39" s="53"/>
      <c r="V39" s="53"/>
      <c r="W39" s="53"/>
      <c r="X39" s="53"/>
      <c r="Y39" s="53"/>
      <c r="Z39" s="53"/>
      <c r="AA39" s="53"/>
      <c r="AB39" s="53"/>
      <c r="AC39" s="53"/>
      <c r="AD39" s="53"/>
    </row>
    <row r="40" spans="1:30" ht="26.25">
      <c r="A40" s="218"/>
      <c r="B40" s="220"/>
      <c r="C40" s="50" t="s">
        <v>31</v>
      </c>
      <c r="D40" s="55">
        <v>0</v>
      </c>
      <c r="E40" s="55">
        <v>0</v>
      </c>
      <c r="F40" s="55">
        <v>0</v>
      </c>
      <c r="G40" s="55">
        <v>0</v>
      </c>
      <c r="H40" s="62">
        <v>1.956000033840537</v>
      </c>
      <c r="I40" s="62">
        <v>1.956000033840537</v>
      </c>
      <c r="J40" s="62">
        <v>1.956000033840537</v>
      </c>
      <c r="K40" s="62">
        <v>1.956000033840537</v>
      </c>
      <c r="L40" s="62">
        <v>1.956000033840537</v>
      </c>
      <c r="M40" s="62">
        <v>1.956000033840537</v>
      </c>
      <c r="N40" s="55">
        <v>0</v>
      </c>
      <c r="O40" s="55">
        <v>0</v>
      </c>
      <c r="P40" s="53"/>
      <c r="Q40" s="53"/>
      <c r="R40" s="53"/>
      <c r="S40" s="53"/>
      <c r="T40" s="53"/>
      <c r="U40" s="53"/>
      <c r="V40" s="53"/>
      <c r="W40" s="53"/>
      <c r="X40" s="53"/>
      <c r="Y40" s="53"/>
      <c r="Z40" s="53"/>
      <c r="AA40" s="53"/>
      <c r="AB40" s="53"/>
      <c r="AC40" s="53"/>
      <c r="AD40" s="53"/>
    </row>
    <row r="41" spans="1:34" ht="15">
      <c r="A41" s="218"/>
      <c r="B41" s="220"/>
      <c r="C41" s="50" t="s">
        <v>32</v>
      </c>
      <c r="D41" s="55">
        <v>0</v>
      </c>
      <c r="E41" s="55">
        <v>0</v>
      </c>
      <c r="F41" s="55">
        <v>0</v>
      </c>
      <c r="G41" s="55">
        <v>0</v>
      </c>
      <c r="H41" s="62">
        <v>3.4860003128566315</v>
      </c>
      <c r="I41" s="62">
        <v>3.4860003128566315</v>
      </c>
      <c r="J41" s="62">
        <v>3.4860003128566315</v>
      </c>
      <c r="K41" s="62">
        <v>3.4860003128566315</v>
      </c>
      <c r="L41" s="62">
        <v>3.4860003128566315</v>
      </c>
      <c r="M41" s="62">
        <v>3.4860003128566315</v>
      </c>
      <c r="N41" s="55">
        <v>0</v>
      </c>
      <c r="O41" s="55">
        <v>0</v>
      </c>
      <c r="P41" s="53"/>
      <c r="Q41" s="53"/>
      <c r="R41" s="53"/>
      <c r="S41" s="53"/>
      <c r="T41" s="53"/>
      <c r="U41" s="53"/>
      <c r="V41" s="53"/>
      <c r="W41" s="53"/>
      <c r="X41" s="53"/>
      <c r="Y41" s="53"/>
      <c r="Z41" s="53"/>
      <c r="AA41" s="53"/>
      <c r="AB41" s="53"/>
      <c r="AC41" s="53"/>
      <c r="AD41" s="53"/>
      <c r="AE41" s="53"/>
      <c r="AF41" s="53"/>
      <c r="AG41" s="53"/>
      <c r="AH41" s="53"/>
    </row>
    <row r="42" spans="1:34" ht="15">
      <c r="A42" s="218"/>
      <c r="B42" s="220"/>
      <c r="C42" s="50" t="s">
        <v>33</v>
      </c>
      <c r="D42" s="55">
        <v>0</v>
      </c>
      <c r="E42" s="55">
        <v>0</v>
      </c>
      <c r="F42" s="55">
        <v>0</v>
      </c>
      <c r="G42" s="55">
        <v>0</v>
      </c>
      <c r="H42" s="62">
        <v>3.3480001805070785</v>
      </c>
      <c r="I42" s="62">
        <v>3.3480001805070785</v>
      </c>
      <c r="J42" s="62">
        <v>3.3480001805070785</v>
      </c>
      <c r="K42" s="62">
        <v>3.3480001805070785</v>
      </c>
      <c r="L42" s="62">
        <v>3.3480001805070785</v>
      </c>
      <c r="M42" s="62">
        <v>3.3480001805070785</v>
      </c>
      <c r="N42" s="55">
        <v>0</v>
      </c>
      <c r="O42" s="55">
        <v>0</v>
      </c>
      <c r="P42" s="53"/>
      <c r="Q42" s="53"/>
      <c r="R42" s="53"/>
      <c r="S42" s="53"/>
      <c r="T42" s="53"/>
      <c r="U42" s="53"/>
      <c r="V42" s="53"/>
      <c r="W42" s="53"/>
      <c r="X42" s="53"/>
      <c r="Y42" s="53"/>
      <c r="Z42" s="53"/>
      <c r="AA42" s="53"/>
      <c r="AB42" s="53"/>
      <c r="AC42" s="53"/>
      <c r="AD42" s="53"/>
      <c r="AE42" s="53"/>
      <c r="AF42" s="53"/>
      <c r="AG42" s="53"/>
      <c r="AH42" s="53"/>
    </row>
    <row r="43" spans="1:34" ht="15">
      <c r="A43" s="218"/>
      <c r="B43" s="220"/>
      <c r="C43" s="54" t="s">
        <v>34</v>
      </c>
      <c r="D43" s="55">
        <v>0</v>
      </c>
      <c r="E43" s="55">
        <v>0</v>
      </c>
      <c r="F43" s="55">
        <v>0</v>
      </c>
      <c r="G43" s="55">
        <v>0</v>
      </c>
      <c r="H43" s="55">
        <v>14.44200027650222</v>
      </c>
      <c r="I43" s="55">
        <v>14.44200027650222</v>
      </c>
      <c r="J43" s="55">
        <v>14.44200027650222</v>
      </c>
      <c r="K43" s="55">
        <v>14.44200027650222</v>
      </c>
      <c r="L43" s="55">
        <v>14.44200027650222</v>
      </c>
      <c r="M43" s="55">
        <v>14.44200027650222</v>
      </c>
      <c r="N43" s="55">
        <v>0</v>
      </c>
      <c r="O43" s="55">
        <v>0</v>
      </c>
      <c r="P43" s="60"/>
      <c r="Q43" s="53"/>
      <c r="R43" s="53"/>
      <c r="S43" s="53"/>
      <c r="T43" s="53"/>
      <c r="U43" s="53"/>
      <c r="V43" s="53"/>
      <c r="W43" s="53"/>
      <c r="X43" s="53"/>
      <c r="Y43" s="53"/>
      <c r="Z43" s="53"/>
      <c r="AA43" s="53"/>
      <c r="AB43" s="53"/>
      <c r="AC43" s="53"/>
      <c r="AD43" s="53"/>
      <c r="AE43" s="53"/>
      <c r="AF43" s="53"/>
      <c r="AG43" s="53"/>
      <c r="AH43" s="53"/>
    </row>
    <row r="44" spans="1:34" ht="27" thickBot="1">
      <c r="A44" s="219"/>
      <c r="B44" s="221"/>
      <c r="C44" s="50" t="s">
        <v>35</v>
      </c>
      <c r="D44" s="55">
        <f>SUM(D36:D43)</f>
        <v>0</v>
      </c>
      <c r="E44" s="55">
        <f aca="true" t="shared" si="3" ref="E44:O44">SUM(E36:E43)</f>
        <v>0</v>
      </c>
      <c r="F44" s="55">
        <f t="shared" si="3"/>
        <v>0</v>
      </c>
      <c r="G44" s="55">
        <f t="shared" si="3"/>
        <v>0</v>
      </c>
      <c r="H44" s="55">
        <f t="shared" si="3"/>
        <v>40.80000140104559</v>
      </c>
      <c r="I44" s="55">
        <f t="shared" si="3"/>
        <v>40.80000140104559</v>
      </c>
      <c r="J44" s="55">
        <f t="shared" si="3"/>
        <v>40.80000140104559</v>
      </c>
      <c r="K44" s="55">
        <f t="shared" si="3"/>
        <v>40.80000140104559</v>
      </c>
      <c r="L44" s="55">
        <f t="shared" si="3"/>
        <v>40.80000140104559</v>
      </c>
      <c r="M44" s="55">
        <f t="shared" si="3"/>
        <v>40.80000140104559</v>
      </c>
      <c r="N44" s="55">
        <f t="shared" si="3"/>
        <v>0</v>
      </c>
      <c r="O44" s="55">
        <f t="shared" si="3"/>
        <v>0</v>
      </c>
      <c r="P44" s="63"/>
      <c r="Q44" s="63"/>
      <c r="R44" s="63"/>
      <c r="S44" s="63"/>
      <c r="T44" s="63"/>
      <c r="U44" s="63"/>
      <c r="V44" s="53"/>
      <c r="W44" s="53"/>
      <c r="X44" s="53"/>
      <c r="Y44" s="53"/>
      <c r="Z44" s="53"/>
      <c r="AA44" s="53"/>
      <c r="AB44" s="53"/>
      <c r="AC44" s="53"/>
      <c r="AD44" s="53"/>
      <c r="AE44" s="53"/>
      <c r="AF44" s="53"/>
      <c r="AG44" s="53"/>
      <c r="AH44" s="53"/>
    </row>
    <row r="45" spans="1:34" ht="27" thickTop="1">
      <c r="A45" s="227" t="s">
        <v>39</v>
      </c>
      <c r="B45" s="227" t="s">
        <v>26</v>
      </c>
      <c r="C45" s="47" t="s">
        <v>27</v>
      </c>
      <c r="D45" s="59">
        <v>0</v>
      </c>
      <c r="E45" s="59">
        <v>0</v>
      </c>
      <c r="F45" s="59">
        <v>0</v>
      </c>
      <c r="G45" s="59">
        <v>0</v>
      </c>
      <c r="H45" s="58">
        <v>11.809235294163226</v>
      </c>
      <c r="I45" s="58">
        <v>11.809235294163226</v>
      </c>
      <c r="J45" s="58">
        <v>11.809235294163226</v>
      </c>
      <c r="K45" s="58">
        <v>11.809235294163226</v>
      </c>
      <c r="L45" s="58">
        <v>11.809235294163226</v>
      </c>
      <c r="M45" s="58">
        <v>11.809235294163226</v>
      </c>
      <c r="N45" s="59">
        <v>0</v>
      </c>
      <c r="O45" s="59">
        <v>0</v>
      </c>
      <c r="P45" s="63"/>
      <c r="Q45" s="63"/>
      <c r="R45" s="63"/>
      <c r="S45" s="63"/>
      <c r="T45" s="63"/>
      <c r="U45" s="63"/>
      <c r="V45" s="53"/>
      <c r="W45" s="53"/>
      <c r="X45" s="53"/>
      <c r="Y45" s="53"/>
      <c r="Z45" s="53"/>
      <c r="AA45" s="53"/>
      <c r="AB45" s="53"/>
      <c r="AC45" s="53"/>
      <c r="AD45" s="53"/>
      <c r="AE45" s="53"/>
      <c r="AF45" s="53"/>
      <c r="AG45" s="53"/>
      <c r="AH45" s="53"/>
    </row>
    <row r="46" spans="1:34" ht="26.25">
      <c r="A46" s="228"/>
      <c r="B46" s="230"/>
      <c r="C46" s="47" t="s">
        <v>28</v>
      </c>
      <c r="D46" s="59">
        <v>0</v>
      </c>
      <c r="E46" s="59">
        <v>0</v>
      </c>
      <c r="F46" s="59">
        <v>0</v>
      </c>
      <c r="G46" s="59">
        <v>0</v>
      </c>
      <c r="H46" s="58">
        <v>51.327118173986676</v>
      </c>
      <c r="I46" s="58">
        <v>51.327118173986676</v>
      </c>
      <c r="J46" s="58">
        <v>51.327118173986676</v>
      </c>
      <c r="K46" s="58">
        <v>51.327118173986676</v>
      </c>
      <c r="L46" s="58">
        <v>51.327118173986676</v>
      </c>
      <c r="M46" s="58">
        <v>51.327118173986676</v>
      </c>
      <c r="N46" s="59">
        <v>0</v>
      </c>
      <c r="O46" s="59">
        <v>0</v>
      </c>
      <c r="P46" s="63"/>
      <c r="Q46" s="63"/>
      <c r="R46" s="63"/>
      <c r="S46" s="63"/>
      <c r="T46" s="63"/>
      <c r="U46" s="63"/>
      <c r="V46" s="53"/>
      <c r="W46" s="53"/>
      <c r="X46" s="53"/>
      <c r="Y46" s="53"/>
      <c r="Z46" s="53"/>
      <c r="AA46" s="53"/>
      <c r="AB46" s="53"/>
      <c r="AC46" s="53"/>
      <c r="AD46" s="53"/>
      <c r="AE46" s="53"/>
      <c r="AF46" s="53"/>
      <c r="AG46" s="53"/>
      <c r="AH46" s="53"/>
    </row>
    <row r="47" spans="1:34" ht="15">
      <c r="A47" s="228"/>
      <c r="B47" s="230"/>
      <c r="C47" s="47" t="s">
        <v>29</v>
      </c>
      <c r="D47" s="59">
        <v>0</v>
      </c>
      <c r="E47" s="59">
        <v>0</v>
      </c>
      <c r="F47" s="59">
        <v>0</v>
      </c>
      <c r="G47" s="59">
        <v>0</v>
      </c>
      <c r="H47" s="59">
        <v>1.3070420649888548</v>
      </c>
      <c r="I47" s="59">
        <v>1.3070420649888548</v>
      </c>
      <c r="J47" s="59">
        <v>1.3070420649888548</v>
      </c>
      <c r="K47" s="59">
        <v>1.3070420649888548</v>
      </c>
      <c r="L47" s="59">
        <v>1.3070420649888548</v>
      </c>
      <c r="M47" s="59">
        <v>1.3070420649888548</v>
      </c>
      <c r="N47" s="59">
        <v>0</v>
      </c>
      <c r="O47" s="59">
        <v>0</v>
      </c>
      <c r="P47" s="46"/>
      <c r="Q47" s="46"/>
      <c r="R47" s="46"/>
      <c r="S47" s="46"/>
      <c r="T47" s="46"/>
      <c r="U47" s="46"/>
      <c r="V47" s="53"/>
      <c r="W47" s="53"/>
      <c r="X47" s="53"/>
      <c r="Y47" s="53"/>
      <c r="Z47" s="53"/>
      <c r="AA47" s="53"/>
      <c r="AB47" s="53"/>
      <c r="AC47" s="53"/>
      <c r="AD47" s="53"/>
      <c r="AE47" s="53"/>
      <c r="AF47" s="53"/>
      <c r="AG47" s="53"/>
      <c r="AH47" s="53"/>
    </row>
    <row r="48" spans="1:34" ht="15">
      <c r="A48" s="228"/>
      <c r="B48" s="230"/>
      <c r="C48" s="47" t="s">
        <v>30</v>
      </c>
      <c r="D48" s="59">
        <v>0</v>
      </c>
      <c r="E48" s="59">
        <v>0</v>
      </c>
      <c r="F48" s="59">
        <v>0</v>
      </c>
      <c r="G48" s="59">
        <v>0</v>
      </c>
      <c r="H48" s="59">
        <v>66.68835035562515</v>
      </c>
      <c r="I48" s="59">
        <v>66.68835035562515</v>
      </c>
      <c r="J48" s="59">
        <v>66.68835035562515</v>
      </c>
      <c r="K48" s="59">
        <v>66.68835035562515</v>
      </c>
      <c r="L48" s="59">
        <v>66.68835035562515</v>
      </c>
      <c r="M48" s="59">
        <v>66.68835035562515</v>
      </c>
      <c r="N48" s="59">
        <v>0</v>
      </c>
      <c r="O48" s="59">
        <v>0</v>
      </c>
      <c r="P48" s="46"/>
      <c r="Q48" s="46"/>
      <c r="R48" s="46"/>
      <c r="S48" s="46"/>
      <c r="T48" s="46"/>
      <c r="U48" s="46"/>
      <c r="V48" s="53"/>
      <c r="W48" s="53"/>
      <c r="X48" s="53"/>
      <c r="Y48" s="53"/>
      <c r="Z48" s="53"/>
      <c r="AA48" s="53"/>
      <c r="AB48" s="53"/>
      <c r="AC48" s="53"/>
      <c r="AD48" s="53"/>
      <c r="AE48" s="53"/>
      <c r="AF48" s="53"/>
      <c r="AG48" s="53"/>
      <c r="AH48" s="53"/>
    </row>
    <row r="49" spans="1:34" ht="26.25">
      <c r="A49" s="228"/>
      <c r="B49" s="230"/>
      <c r="C49" s="47" t="s">
        <v>31</v>
      </c>
      <c r="D49" s="59">
        <v>0</v>
      </c>
      <c r="E49" s="59">
        <v>0</v>
      </c>
      <c r="F49" s="59">
        <v>0</v>
      </c>
      <c r="G49" s="59">
        <v>0</v>
      </c>
      <c r="H49" s="58">
        <v>2.8292959407437595</v>
      </c>
      <c r="I49" s="58">
        <v>2.8292959407437595</v>
      </c>
      <c r="J49" s="58">
        <v>2.8292959407437595</v>
      </c>
      <c r="K49" s="58">
        <v>2.8292959407437595</v>
      </c>
      <c r="L49" s="58">
        <v>2.8292959407437595</v>
      </c>
      <c r="M49" s="58">
        <v>2.8292959407437595</v>
      </c>
      <c r="N49" s="59">
        <v>0</v>
      </c>
      <c r="O49" s="59">
        <v>0</v>
      </c>
      <c r="P49" s="53"/>
      <c r="Q49" s="53"/>
      <c r="R49" s="53"/>
      <c r="S49" s="53"/>
      <c r="T49" s="53"/>
      <c r="U49" s="53"/>
      <c r="V49" s="53"/>
      <c r="W49" s="53"/>
      <c r="X49" s="53"/>
      <c r="Y49" s="53"/>
      <c r="Z49" s="53"/>
      <c r="AA49" s="53"/>
      <c r="AB49" s="53"/>
      <c r="AC49" s="53"/>
      <c r="AD49" s="53"/>
      <c r="AE49" s="53"/>
      <c r="AF49" s="53"/>
      <c r="AG49" s="53"/>
      <c r="AH49" s="53"/>
    </row>
    <row r="50" spans="1:34" ht="15">
      <c r="A50" s="228"/>
      <c r="B50" s="230"/>
      <c r="C50" s="47" t="s">
        <v>32</v>
      </c>
      <c r="D50" s="59">
        <v>0</v>
      </c>
      <c r="E50" s="59">
        <v>0</v>
      </c>
      <c r="F50" s="59">
        <v>0</v>
      </c>
      <c r="G50" s="59">
        <v>0</v>
      </c>
      <c r="H50" s="58">
        <v>0.893210120825097</v>
      </c>
      <c r="I50" s="58">
        <v>0.893210120825097</v>
      </c>
      <c r="J50" s="58">
        <v>0.893210120825097</v>
      </c>
      <c r="K50" s="58">
        <v>0.893210120825097</v>
      </c>
      <c r="L50" s="58">
        <v>0.893210120825097</v>
      </c>
      <c r="M50" s="58">
        <v>0.893210120825097</v>
      </c>
      <c r="N50" s="59">
        <v>0</v>
      </c>
      <c r="O50" s="59">
        <v>0</v>
      </c>
      <c r="P50" s="53"/>
      <c r="Q50" s="53"/>
      <c r="R50" s="53"/>
      <c r="S50" s="53"/>
      <c r="T50" s="53"/>
      <c r="U50" s="53"/>
      <c r="V50" s="53"/>
      <c r="W50" s="53"/>
      <c r="X50" s="53"/>
      <c r="Y50" s="53"/>
      <c r="Z50" s="53"/>
      <c r="AA50" s="53"/>
      <c r="AB50" s="53"/>
      <c r="AC50" s="53"/>
      <c r="AD50" s="53"/>
      <c r="AE50" s="53"/>
      <c r="AF50" s="53"/>
      <c r="AG50" s="53"/>
      <c r="AH50" s="53"/>
    </row>
    <row r="51" spans="1:34" ht="15">
      <c r="A51" s="228"/>
      <c r="B51" s="230"/>
      <c r="C51" s="47" t="s">
        <v>33</v>
      </c>
      <c r="D51" s="59">
        <v>0</v>
      </c>
      <c r="E51" s="59">
        <v>0</v>
      </c>
      <c r="F51" s="59">
        <v>0</v>
      </c>
      <c r="G51" s="59">
        <v>0</v>
      </c>
      <c r="H51" s="58">
        <v>6.212149880919606</v>
      </c>
      <c r="I51" s="58">
        <v>6.212149880919606</v>
      </c>
      <c r="J51" s="58">
        <v>6.212149880919606</v>
      </c>
      <c r="K51" s="58">
        <v>6.212149880919606</v>
      </c>
      <c r="L51" s="58">
        <v>6.212149880919606</v>
      </c>
      <c r="M51" s="58">
        <v>6.212149880919606</v>
      </c>
      <c r="N51" s="59">
        <v>0</v>
      </c>
      <c r="O51" s="59">
        <v>0</v>
      </c>
      <c r="P51" s="53"/>
      <c r="Q51" s="53"/>
      <c r="R51" s="53"/>
      <c r="S51" s="53"/>
      <c r="T51" s="53"/>
      <c r="U51" s="53"/>
      <c r="V51" s="53"/>
      <c r="W51" s="53"/>
      <c r="X51" s="53"/>
      <c r="Y51" s="53"/>
      <c r="Z51" s="53"/>
      <c r="AA51" s="53"/>
      <c r="AB51" s="53"/>
      <c r="AC51" s="53"/>
      <c r="AD51" s="53"/>
      <c r="AE51" s="53"/>
      <c r="AF51" s="53"/>
      <c r="AG51" s="53"/>
      <c r="AH51" s="53"/>
    </row>
    <row r="52" spans="1:34" ht="15">
      <c r="A52" s="228"/>
      <c r="B52" s="230"/>
      <c r="C52" s="49" t="s">
        <v>34</v>
      </c>
      <c r="D52" s="59">
        <v>0</v>
      </c>
      <c r="E52" s="59">
        <v>0</v>
      </c>
      <c r="F52" s="59">
        <v>0</v>
      </c>
      <c r="G52" s="59">
        <v>0</v>
      </c>
      <c r="H52" s="59">
        <v>21.434992820583282</v>
      </c>
      <c r="I52" s="59">
        <v>21.434992820583282</v>
      </c>
      <c r="J52" s="59">
        <v>21.434992820583282</v>
      </c>
      <c r="K52" s="59">
        <v>21.434992820583282</v>
      </c>
      <c r="L52" s="59">
        <v>21.434992820583282</v>
      </c>
      <c r="M52" s="59">
        <v>21.434992820583282</v>
      </c>
      <c r="N52" s="59">
        <v>0</v>
      </c>
      <c r="O52" s="59">
        <v>0</v>
      </c>
      <c r="P52" s="60"/>
      <c r="Q52" s="60"/>
      <c r="R52" s="60"/>
      <c r="S52" s="60"/>
      <c r="T52" s="60"/>
      <c r="U52" s="60"/>
      <c r="V52" s="53"/>
      <c r="W52" s="46"/>
      <c r="X52" s="46"/>
      <c r="Y52" s="46"/>
      <c r="Z52" s="46"/>
      <c r="AA52" s="46"/>
      <c r="AB52" s="46"/>
      <c r="AC52" s="53"/>
      <c r="AD52" s="53"/>
      <c r="AE52" s="53"/>
      <c r="AF52" s="53"/>
      <c r="AG52" s="53"/>
      <c r="AH52" s="53"/>
    </row>
    <row r="53" spans="1:34" ht="27" thickBot="1">
      <c r="A53" s="229"/>
      <c r="B53" s="231"/>
      <c r="C53" s="47" t="s">
        <v>35</v>
      </c>
      <c r="D53" s="59">
        <f>SUM(D45:D52)</f>
        <v>0</v>
      </c>
      <c r="E53" s="59">
        <f aca="true" t="shared" si="4" ref="E53:O53">SUM(E45:E52)</f>
        <v>0</v>
      </c>
      <c r="F53" s="59">
        <f t="shared" si="4"/>
        <v>0</v>
      </c>
      <c r="G53" s="59">
        <f t="shared" si="4"/>
        <v>0</v>
      </c>
      <c r="H53" s="59">
        <f t="shared" si="4"/>
        <v>162.50139465183565</v>
      </c>
      <c r="I53" s="59">
        <f t="shared" si="4"/>
        <v>162.50139465183565</v>
      </c>
      <c r="J53" s="59">
        <f t="shared" si="4"/>
        <v>162.50139465183565</v>
      </c>
      <c r="K53" s="59">
        <f t="shared" si="4"/>
        <v>162.50139465183565</v>
      </c>
      <c r="L53" s="59">
        <f t="shared" si="4"/>
        <v>162.50139465183565</v>
      </c>
      <c r="M53" s="59">
        <f t="shared" si="4"/>
        <v>162.50139465183565</v>
      </c>
      <c r="N53" s="59">
        <f t="shared" si="4"/>
        <v>0</v>
      </c>
      <c r="O53" s="59">
        <f t="shared" si="4"/>
        <v>0</v>
      </c>
      <c r="P53" s="53"/>
      <c r="Q53" s="53"/>
      <c r="R53" s="53"/>
      <c r="S53" s="53"/>
      <c r="T53" s="53"/>
      <c r="U53" s="53"/>
      <c r="V53" s="53"/>
      <c r="W53" s="64"/>
      <c r="X53" s="64"/>
      <c r="Y53" s="64"/>
      <c r="Z53" s="64"/>
      <c r="AA53" s="64"/>
      <c r="AB53" s="64"/>
      <c r="AC53" s="53"/>
      <c r="AD53" s="53"/>
      <c r="AE53" s="53"/>
      <c r="AF53" s="53"/>
      <c r="AG53" s="53"/>
      <c r="AH53" s="53"/>
    </row>
    <row r="54" spans="1:34" ht="27" thickTop="1">
      <c r="A54" s="227" t="s">
        <v>40</v>
      </c>
      <c r="B54" s="217" t="s">
        <v>26</v>
      </c>
      <c r="C54" s="50" t="s">
        <v>27</v>
      </c>
      <c r="D54" s="55">
        <v>1.755143</v>
      </c>
      <c r="E54" s="55">
        <v>1.770664</v>
      </c>
      <c r="F54" s="55">
        <v>1.713664</v>
      </c>
      <c r="G54" s="55">
        <v>2.125901</v>
      </c>
      <c r="H54" s="62">
        <v>1.436114</v>
      </c>
      <c r="I54" s="62">
        <v>1.6489</v>
      </c>
      <c r="J54" s="62">
        <v>1.645577</v>
      </c>
      <c r="K54" s="62">
        <v>1.623417</v>
      </c>
      <c r="L54" s="62">
        <v>1.65117</v>
      </c>
      <c r="M54" s="62">
        <v>1.545212</v>
      </c>
      <c r="N54" s="55">
        <v>1.694582</v>
      </c>
      <c r="O54" s="55">
        <v>1.838055</v>
      </c>
      <c r="P54" s="53"/>
      <c r="Q54" s="53"/>
      <c r="R54" s="53"/>
      <c r="S54" s="53"/>
      <c r="T54" s="53"/>
      <c r="U54" s="53"/>
      <c r="V54" s="53"/>
      <c r="W54" s="65"/>
      <c r="X54" s="65"/>
      <c r="Y54" s="65"/>
      <c r="Z54" s="65"/>
      <c r="AA54" s="65"/>
      <c r="AB54" s="65"/>
      <c r="AC54" s="66"/>
      <c r="AD54" s="66"/>
      <c r="AE54" s="66"/>
      <c r="AF54" s="66"/>
      <c r="AG54" s="66"/>
      <c r="AH54" s="66"/>
    </row>
    <row r="55" spans="1:34" ht="26.25">
      <c r="A55" s="228"/>
      <c r="B55" s="220"/>
      <c r="C55" s="50" t="s">
        <v>28</v>
      </c>
      <c r="D55" s="55">
        <v>0.8089565</v>
      </c>
      <c r="E55" s="55">
        <v>0.7946855</v>
      </c>
      <c r="F55" s="55">
        <v>0.7593854</v>
      </c>
      <c r="G55" s="55">
        <v>0.6367542</v>
      </c>
      <c r="H55" s="62">
        <v>0.3970911</v>
      </c>
      <c r="I55" s="62">
        <v>0.423738</v>
      </c>
      <c r="J55" s="62">
        <v>0.39254</v>
      </c>
      <c r="K55" s="62">
        <v>0.3852671</v>
      </c>
      <c r="L55" s="62">
        <v>0.3925452</v>
      </c>
      <c r="M55" s="62">
        <v>0.4374942</v>
      </c>
      <c r="N55" s="55">
        <v>0.7568283</v>
      </c>
      <c r="O55" s="55">
        <v>0.7433957</v>
      </c>
      <c r="P55" s="53"/>
      <c r="Q55" s="53"/>
      <c r="R55" s="53"/>
      <c r="S55" s="53"/>
      <c r="T55" s="53"/>
      <c r="U55" s="53"/>
      <c r="V55" s="53"/>
      <c r="W55" s="65"/>
      <c r="X55" s="65"/>
      <c r="Y55" s="65"/>
      <c r="Z55" s="65"/>
      <c r="AA55" s="65"/>
      <c r="AB55" s="65"/>
      <c r="AC55" s="66"/>
      <c r="AD55" s="66"/>
      <c r="AE55" s="66"/>
      <c r="AF55" s="66"/>
      <c r="AG55" s="66"/>
      <c r="AH55" s="66"/>
    </row>
    <row r="56" spans="1:34" ht="15">
      <c r="A56" s="228"/>
      <c r="B56" s="220"/>
      <c r="C56" s="50" t="s">
        <v>29</v>
      </c>
      <c r="D56" s="55">
        <v>0.0016761</v>
      </c>
      <c r="E56" s="55">
        <v>0.0010736</v>
      </c>
      <c r="F56" s="55">
        <v>0.0013769</v>
      </c>
      <c r="G56" s="55">
        <v>-0.0005543</v>
      </c>
      <c r="H56" s="62">
        <v>0.0048867</v>
      </c>
      <c r="I56" s="62">
        <v>0.0017467</v>
      </c>
      <c r="J56" s="62">
        <v>0.0066282</v>
      </c>
      <c r="K56" s="62">
        <v>0.0014826</v>
      </c>
      <c r="L56" s="62">
        <v>0.0019688</v>
      </c>
      <c r="M56" s="62">
        <v>-0.0313437</v>
      </c>
      <c r="N56" s="55">
        <v>-0.0314563</v>
      </c>
      <c r="O56" s="55">
        <v>-0.0082871</v>
      </c>
      <c r="P56" s="53"/>
      <c r="Q56" s="53"/>
      <c r="R56" s="53"/>
      <c r="S56" s="53"/>
      <c r="T56" s="53"/>
      <c r="U56" s="53"/>
      <c r="V56" s="53"/>
      <c r="W56" s="53"/>
      <c r="X56" s="53"/>
      <c r="Y56" s="53"/>
      <c r="Z56" s="53"/>
      <c r="AA56" s="53"/>
      <c r="AB56" s="53"/>
      <c r="AC56" s="53"/>
      <c r="AD56" s="53"/>
      <c r="AE56" s="53"/>
      <c r="AF56" s="53"/>
      <c r="AG56" s="53"/>
      <c r="AH56" s="53"/>
    </row>
    <row r="57" spans="1:34" ht="15">
      <c r="A57" s="228"/>
      <c r="B57" s="220"/>
      <c r="C57" s="50" t="s">
        <v>30</v>
      </c>
      <c r="D57" s="55">
        <v>0.3697805</v>
      </c>
      <c r="E57" s="55">
        <v>0.2522205</v>
      </c>
      <c r="F57" s="55">
        <v>0.3091182</v>
      </c>
      <c r="G57" s="55">
        <v>0.3222199</v>
      </c>
      <c r="H57" s="62">
        <v>0.2862946</v>
      </c>
      <c r="I57" s="62">
        <v>0.3035061</v>
      </c>
      <c r="J57" s="62">
        <v>0.282744</v>
      </c>
      <c r="K57" s="62">
        <v>0.2544626</v>
      </c>
      <c r="L57" s="62">
        <v>0.2470322</v>
      </c>
      <c r="M57" s="62">
        <v>0.2565505</v>
      </c>
      <c r="N57" s="55">
        <v>0.2662337</v>
      </c>
      <c r="O57" s="55">
        <v>0.380381</v>
      </c>
      <c r="P57" s="53"/>
      <c r="Q57" s="53"/>
      <c r="R57" s="53"/>
      <c r="S57" s="53"/>
      <c r="T57" s="53"/>
      <c r="U57" s="53"/>
      <c r="V57" s="53"/>
      <c r="W57" s="67"/>
      <c r="X57" s="67"/>
      <c r="Y57" s="67"/>
      <c r="Z57" s="67"/>
      <c r="AA57" s="67"/>
      <c r="AB57" s="67"/>
      <c r="AC57" s="53"/>
      <c r="AD57" s="53"/>
      <c r="AE57" s="53"/>
      <c r="AF57" s="53"/>
      <c r="AG57" s="53"/>
      <c r="AH57" s="53"/>
    </row>
    <row r="58" spans="1:34" ht="26.25">
      <c r="A58" s="228"/>
      <c r="B58" s="220"/>
      <c r="C58" s="50" t="s">
        <v>31</v>
      </c>
      <c r="D58" s="55">
        <v>0.0884318</v>
      </c>
      <c r="E58" s="55">
        <v>0.0790907</v>
      </c>
      <c r="F58" s="55">
        <v>0.0755571</v>
      </c>
      <c r="G58" s="55">
        <v>-0.1361805</v>
      </c>
      <c r="H58" s="62">
        <v>-0.0978104</v>
      </c>
      <c r="I58" s="62">
        <v>-0.1526035</v>
      </c>
      <c r="J58" s="62">
        <v>-0.1363034</v>
      </c>
      <c r="K58" s="62">
        <v>-0.1543395</v>
      </c>
      <c r="L58" s="62">
        <v>-0.1559145</v>
      </c>
      <c r="M58" s="62">
        <v>-0.1852602</v>
      </c>
      <c r="N58" s="55">
        <v>-0.0351703</v>
      </c>
      <c r="O58" s="55">
        <v>0.0448876</v>
      </c>
      <c r="P58" s="53"/>
      <c r="Q58" s="53"/>
      <c r="R58" s="53"/>
      <c r="S58" s="53"/>
      <c r="T58" s="53"/>
      <c r="U58" s="53"/>
      <c r="V58" s="53"/>
      <c r="W58" s="68"/>
      <c r="X58" s="68"/>
      <c r="Y58" s="68"/>
      <c r="Z58" s="68"/>
      <c r="AA58" s="68"/>
      <c r="AB58" s="68"/>
      <c r="AC58" s="53"/>
      <c r="AD58" s="53"/>
      <c r="AE58" s="53"/>
      <c r="AF58" s="53"/>
      <c r="AG58" s="53"/>
      <c r="AH58" s="53"/>
    </row>
    <row r="59" spans="1:34" ht="15">
      <c r="A59" s="228"/>
      <c r="B59" s="220"/>
      <c r="C59" s="50" t="s">
        <v>32</v>
      </c>
      <c r="D59" s="55">
        <v>-0.0645146</v>
      </c>
      <c r="E59" s="55">
        <v>-0.0514734</v>
      </c>
      <c r="F59" s="55">
        <v>-0.0522148</v>
      </c>
      <c r="G59" s="55">
        <v>-0.0635815</v>
      </c>
      <c r="H59" s="62">
        <v>0.0158714</v>
      </c>
      <c r="I59" s="62">
        <v>0.0114604</v>
      </c>
      <c r="J59" s="62">
        <v>0.0142151</v>
      </c>
      <c r="K59" s="62">
        <v>0.0116667</v>
      </c>
      <c r="L59" s="62">
        <v>0.006806</v>
      </c>
      <c r="M59" s="62">
        <v>-0.1011695</v>
      </c>
      <c r="N59" s="55">
        <v>-0.1566625</v>
      </c>
      <c r="O59" s="55">
        <v>-0.0575906</v>
      </c>
      <c r="P59" s="53"/>
      <c r="Q59" s="53"/>
      <c r="R59" s="53"/>
      <c r="S59" s="53"/>
      <c r="T59" s="53"/>
      <c r="U59" s="53"/>
      <c r="V59" s="53"/>
      <c r="W59" s="53"/>
      <c r="X59" s="53"/>
      <c r="Y59" s="53"/>
      <c r="Z59" s="53"/>
      <c r="AA59" s="53"/>
      <c r="AB59" s="53"/>
      <c r="AC59" s="53"/>
      <c r="AD59" s="53"/>
      <c r="AE59" s="53"/>
      <c r="AF59" s="53"/>
      <c r="AG59" s="53"/>
      <c r="AH59" s="53"/>
    </row>
    <row r="60" spans="1:34" ht="15">
      <c r="A60" s="228"/>
      <c r="B60" s="220"/>
      <c r="C60" s="50" t="s">
        <v>33</v>
      </c>
      <c r="D60" s="55">
        <v>-0.0056331</v>
      </c>
      <c r="E60" s="55">
        <v>-0.0009646</v>
      </c>
      <c r="F60" s="55">
        <v>0.0008312</v>
      </c>
      <c r="G60" s="55">
        <v>0.0024588</v>
      </c>
      <c r="H60" s="62">
        <v>0.0074163</v>
      </c>
      <c r="I60" s="62">
        <v>0.0144368</v>
      </c>
      <c r="J60" s="62">
        <v>0.0422307</v>
      </c>
      <c r="K60" s="62">
        <v>0.0380767</v>
      </c>
      <c r="L60" s="62">
        <v>0.0337961</v>
      </c>
      <c r="M60" s="62">
        <v>-0.020206</v>
      </c>
      <c r="N60" s="55">
        <v>-0.0390829</v>
      </c>
      <c r="O60" s="55">
        <v>-0.0154123</v>
      </c>
      <c r="P60" s="53"/>
      <c r="Q60" s="53"/>
      <c r="R60" s="53"/>
      <c r="S60" s="53"/>
      <c r="T60" s="53"/>
      <c r="U60" s="53"/>
      <c r="V60" s="53"/>
      <c r="W60" s="53"/>
      <c r="X60" s="53"/>
      <c r="Y60" s="53"/>
      <c r="Z60" s="53"/>
      <c r="AA60" s="53"/>
      <c r="AB60" s="53"/>
      <c r="AC60" s="53"/>
      <c r="AD60" s="53"/>
      <c r="AE60" s="53"/>
      <c r="AF60" s="53"/>
      <c r="AG60" s="53"/>
      <c r="AH60" s="53"/>
    </row>
    <row r="61" spans="1:34" ht="15">
      <c r="A61" s="228"/>
      <c r="B61" s="220"/>
      <c r="C61" s="54" t="s">
        <v>34</v>
      </c>
      <c r="D61" s="55">
        <v>1.70397</v>
      </c>
      <c r="E61" s="55">
        <v>1.414482</v>
      </c>
      <c r="F61" s="55">
        <v>1.373269</v>
      </c>
      <c r="G61" s="55">
        <v>1.098354</v>
      </c>
      <c r="H61" s="55">
        <v>0.9074314</v>
      </c>
      <c r="I61" s="55">
        <v>0.8866754</v>
      </c>
      <c r="J61" s="55">
        <v>1.043413</v>
      </c>
      <c r="K61" s="55">
        <v>1.007534</v>
      </c>
      <c r="L61" s="55">
        <v>0.8062846</v>
      </c>
      <c r="M61" s="55">
        <v>-0.361199</v>
      </c>
      <c r="N61" s="55">
        <v>0.965713</v>
      </c>
      <c r="O61" s="55">
        <v>2.437421</v>
      </c>
      <c r="P61" s="60"/>
      <c r="Q61" s="60"/>
      <c r="R61" s="60"/>
      <c r="S61" s="60"/>
      <c r="T61" s="60"/>
      <c r="U61" s="60"/>
      <c r="V61" s="53"/>
      <c r="W61" s="53"/>
      <c r="X61" s="53"/>
      <c r="Y61" s="53"/>
      <c r="Z61" s="53"/>
      <c r="AA61" s="53"/>
      <c r="AB61" s="53"/>
      <c r="AC61" s="53"/>
      <c r="AD61" s="53"/>
      <c r="AE61" s="53"/>
      <c r="AF61" s="53"/>
      <c r="AG61" s="53"/>
      <c r="AH61" s="53"/>
    </row>
    <row r="62" spans="1:34" ht="27" thickBot="1">
      <c r="A62" s="229"/>
      <c r="B62" s="221"/>
      <c r="C62" s="50" t="s">
        <v>35</v>
      </c>
      <c r="D62" s="62">
        <f>SUM(D54:D61)</f>
        <v>4.6578102</v>
      </c>
      <c r="E62" s="62">
        <f>SUM(E54:E61)</f>
        <v>4.2597783</v>
      </c>
      <c r="F62" s="62">
        <f aca="true" t="shared" si="5" ref="F62:O62">SUM(F54:F61)</f>
        <v>4.180987</v>
      </c>
      <c r="G62" s="62">
        <f t="shared" si="5"/>
        <v>3.9853715999999992</v>
      </c>
      <c r="H62" s="62">
        <f t="shared" si="5"/>
        <v>2.9572950999999996</v>
      </c>
      <c r="I62" s="62">
        <f t="shared" si="5"/>
        <v>3.1378598999999996</v>
      </c>
      <c r="J62" s="62">
        <f t="shared" si="5"/>
        <v>3.2910446</v>
      </c>
      <c r="K62" s="62">
        <f t="shared" si="5"/>
        <v>3.1675672000000006</v>
      </c>
      <c r="L62" s="62">
        <f t="shared" si="5"/>
        <v>2.9836884</v>
      </c>
      <c r="M62" s="62">
        <f t="shared" si="5"/>
        <v>1.5400783</v>
      </c>
      <c r="N62" s="62">
        <f t="shared" si="5"/>
        <v>3.4209850000000004</v>
      </c>
      <c r="O62" s="62">
        <f t="shared" si="5"/>
        <v>5.3628503</v>
      </c>
      <c r="P62" s="64"/>
      <c r="Q62" s="64"/>
      <c r="R62" s="64"/>
      <c r="S62" s="64"/>
      <c r="T62" s="64"/>
      <c r="U62" s="53"/>
      <c r="V62" s="53"/>
      <c r="W62" s="53"/>
      <c r="X62" s="53"/>
      <c r="Y62" s="53"/>
      <c r="Z62" s="53"/>
      <c r="AA62" s="53"/>
      <c r="AB62" s="53"/>
      <c r="AC62" s="53"/>
      <c r="AD62" s="53"/>
      <c r="AE62" s="53"/>
      <c r="AF62" s="53"/>
      <c r="AG62" s="53"/>
      <c r="AH62" s="53"/>
    </row>
    <row r="63" spans="1:34" ht="27" thickTop="1">
      <c r="A63" s="232" t="s">
        <v>41</v>
      </c>
      <c r="B63" s="227" t="s">
        <v>26</v>
      </c>
      <c r="C63" s="47" t="s">
        <v>27</v>
      </c>
      <c r="D63" s="69">
        <v>0</v>
      </c>
      <c r="E63" s="69">
        <v>0</v>
      </c>
      <c r="F63" s="69">
        <v>0</v>
      </c>
      <c r="G63" s="69">
        <v>0</v>
      </c>
      <c r="H63" s="69">
        <v>7.898540585953742</v>
      </c>
      <c r="I63" s="69">
        <v>8.515237877797336</v>
      </c>
      <c r="J63" s="69">
        <v>6.621048053726554</v>
      </c>
      <c r="K63" s="69">
        <v>6.641610391903669</v>
      </c>
      <c r="L63" s="69">
        <v>6.33408935559346</v>
      </c>
      <c r="M63" s="69">
        <v>3.8986258084885774</v>
      </c>
      <c r="N63" s="69">
        <v>0</v>
      </c>
      <c r="O63" s="69">
        <v>0</v>
      </c>
      <c r="P63" s="70"/>
      <c r="Q63" s="70"/>
      <c r="R63" s="70"/>
      <c r="S63" s="70"/>
      <c r="T63" s="70"/>
      <c r="U63" s="70"/>
      <c r="V63" s="70"/>
      <c r="W63" s="70"/>
      <c r="X63" s="70"/>
      <c r="Y63" s="70"/>
      <c r="Z63" s="70"/>
      <c r="AA63" s="71"/>
      <c r="AB63" s="71"/>
      <c r="AC63" s="71"/>
      <c r="AD63" s="71"/>
      <c r="AE63" s="71"/>
      <c r="AF63" s="71"/>
      <c r="AG63" s="71"/>
      <c r="AH63" s="71"/>
    </row>
    <row r="64" spans="1:34" ht="26.25">
      <c r="A64" s="233"/>
      <c r="B64" s="228"/>
      <c r="C64" s="47" t="s">
        <v>28</v>
      </c>
      <c r="D64" s="69">
        <v>0</v>
      </c>
      <c r="E64" s="69">
        <v>0</v>
      </c>
      <c r="F64" s="69">
        <v>0</v>
      </c>
      <c r="G64" s="69">
        <v>0</v>
      </c>
      <c r="H64" s="69">
        <v>2.048658254742622</v>
      </c>
      <c r="I64" s="69">
        <v>2.0302111774683</v>
      </c>
      <c r="J64" s="69">
        <v>1.9122521936893464</v>
      </c>
      <c r="K64" s="69">
        <v>1.9568966329097748</v>
      </c>
      <c r="L64" s="69">
        <v>2.095925676822662</v>
      </c>
      <c r="M64" s="69">
        <v>1.7698736429214477</v>
      </c>
      <c r="N64" s="69">
        <v>0</v>
      </c>
      <c r="O64" s="69">
        <v>0</v>
      </c>
      <c r="P64" s="70"/>
      <c r="Q64" s="70"/>
      <c r="R64" s="70"/>
      <c r="S64" s="70"/>
      <c r="T64" s="70"/>
      <c r="U64" s="70"/>
      <c r="V64" s="70"/>
      <c r="W64" s="70"/>
      <c r="X64" s="70"/>
      <c r="Y64" s="70"/>
      <c r="Z64" s="70"/>
      <c r="AA64" s="71"/>
      <c r="AB64" s="71"/>
      <c r="AC64" s="71"/>
      <c r="AD64" s="71"/>
      <c r="AE64" s="71"/>
      <c r="AF64" s="71"/>
      <c r="AG64" s="71"/>
      <c r="AH64" s="71"/>
    </row>
    <row r="65" spans="1:34" ht="15">
      <c r="A65" s="233"/>
      <c r="B65" s="228"/>
      <c r="C65" s="47" t="s">
        <v>29</v>
      </c>
      <c r="D65" s="69">
        <v>0</v>
      </c>
      <c r="E65" s="69">
        <v>0</v>
      </c>
      <c r="F65" s="69">
        <v>0</v>
      </c>
      <c r="G65" s="69">
        <v>0</v>
      </c>
      <c r="H65" s="69">
        <v>0.06515987254679204</v>
      </c>
      <c r="I65" s="69">
        <v>0.06907598115503788</v>
      </c>
      <c r="J65" s="69">
        <v>0.0669275838881731</v>
      </c>
      <c r="K65" s="69">
        <v>0.06847133673727512</v>
      </c>
      <c r="L65" s="69">
        <v>0.06813139654695988</v>
      </c>
      <c r="M65" s="69">
        <v>0.06318590492010116</v>
      </c>
      <c r="N65" s="69">
        <v>0</v>
      </c>
      <c r="O65" s="69">
        <v>0</v>
      </c>
      <c r="P65" s="70"/>
      <c r="Q65" s="70"/>
      <c r="R65" s="70"/>
      <c r="S65" s="70"/>
      <c r="T65" s="70"/>
      <c r="U65" s="70"/>
      <c r="V65" s="70"/>
      <c r="W65" s="70"/>
      <c r="X65" s="70"/>
      <c r="Y65" s="70"/>
      <c r="Z65" s="70"/>
      <c r="AA65" s="71"/>
      <c r="AB65" s="71"/>
      <c r="AC65" s="71"/>
      <c r="AD65" s="71"/>
      <c r="AE65" s="71"/>
      <c r="AF65" s="71"/>
      <c r="AG65" s="71"/>
      <c r="AH65" s="71"/>
    </row>
    <row r="66" spans="1:34" ht="15">
      <c r="A66" s="233"/>
      <c r="B66" s="228"/>
      <c r="C66" s="47" t="s">
        <v>30</v>
      </c>
      <c r="D66" s="69">
        <v>0</v>
      </c>
      <c r="E66" s="69">
        <v>0</v>
      </c>
      <c r="F66" s="69">
        <v>0</v>
      </c>
      <c r="G66" s="69">
        <v>0</v>
      </c>
      <c r="H66" s="69">
        <v>0.8720926582813263</v>
      </c>
      <c r="I66" s="69">
        <v>0.9201364904642105</v>
      </c>
      <c r="J66" s="69">
        <v>1.2051888197660445</v>
      </c>
      <c r="K66" s="69">
        <v>1.2190529972314834</v>
      </c>
      <c r="L66" s="69">
        <v>1.074794888496399</v>
      </c>
      <c r="M66" s="69">
        <v>0.9115508764982223</v>
      </c>
      <c r="N66" s="69">
        <v>0</v>
      </c>
      <c r="O66" s="69">
        <v>0</v>
      </c>
      <c r="P66" s="70"/>
      <c r="Q66" s="70"/>
      <c r="R66" s="70"/>
      <c r="S66" s="70"/>
      <c r="T66" s="70"/>
      <c r="U66" s="70"/>
      <c r="V66" s="70"/>
      <c r="W66" s="70"/>
      <c r="X66" s="70"/>
      <c r="Y66" s="70"/>
      <c r="Z66" s="70"/>
      <c r="AA66" s="71"/>
      <c r="AB66" s="71"/>
      <c r="AC66" s="71"/>
      <c r="AD66" s="71"/>
      <c r="AE66" s="88"/>
      <c r="AF66" s="88"/>
      <c r="AG66" s="88"/>
      <c r="AH66" s="88"/>
    </row>
    <row r="67" spans="1:34" ht="26.25">
      <c r="A67" s="233"/>
      <c r="B67" s="228"/>
      <c r="C67" s="47" t="s">
        <v>31</v>
      </c>
      <c r="D67" s="69">
        <v>0</v>
      </c>
      <c r="E67" s="69">
        <v>0</v>
      </c>
      <c r="F67" s="69">
        <v>0</v>
      </c>
      <c r="G67" s="69">
        <v>0</v>
      </c>
      <c r="H67" s="69">
        <v>0.809342940134593</v>
      </c>
      <c r="I67" s="69">
        <v>0.9369881260067814</v>
      </c>
      <c r="J67" s="69">
        <v>0.9123103897612964</v>
      </c>
      <c r="K67" s="69">
        <v>0.9526328072640353</v>
      </c>
      <c r="L67" s="69">
        <v>0.88536864809721</v>
      </c>
      <c r="M67" s="69">
        <v>0.8451833994832668</v>
      </c>
      <c r="N67" s="69">
        <v>0</v>
      </c>
      <c r="O67" s="69">
        <v>0</v>
      </c>
      <c r="P67" s="70"/>
      <c r="Q67" s="70"/>
      <c r="R67" s="70"/>
      <c r="S67" s="70"/>
      <c r="T67" s="70"/>
      <c r="U67" s="70"/>
      <c r="V67" s="70"/>
      <c r="W67" s="70"/>
      <c r="X67" s="70"/>
      <c r="Y67" s="70"/>
      <c r="Z67" s="70"/>
      <c r="AA67" s="71"/>
      <c r="AB67" s="71"/>
      <c r="AC67" s="71"/>
      <c r="AD67" s="71"/>
      <c r="AE67" s="88"/>
      <c r="AF67" s="88"/>
      <c r="AG67" s="88"/>
      <c r="AH67" s="88"/>
    </row>
    <row r="68" spans="1:34" ht="15">
      <c r="A68" s="233"/>
      <c r="B68" s="228"/>
      <c r="C68" s="47" t="s">
        <v>32</v>
      </c>
      <c r="D68" s="69">
        <v>0</v>
      </c>
      <c r="E68" s="69">
        <v>0</v>
      </c>
      <c r="F68" s="69">
        <v>0</v>
      </c>
      <c r="G68" s="69">
        <v>0</v>
      </c>
      <c r="H68" s="69">
        <v>0.5842712953686714</v>
      </c>
      <c r="I68" s="69">
        <v>0.613738663494587</v>
      </c>
      <c r="J68" s="69">
        <v>0.6578353360295296</v>
      </c>
      <c r="K68" s="69">
        <v>0.5985181257128716</v>
      </c>
      <c r="L68" s="69">
        <v>0.5854076072573662</v>
      </c>
      <c r="M68" s="69">
        <v>0.46352052241563796</v>
      </c>
      <c r="N68" s="69">
        <v>0</v>
      </c>
      <c r="O68" s="69">
        <v>0</v>
      </c>
      <c r="P68" s="70"/>
      <c r="Q68" s="70"/>
      <c r="R68" s="70"/>
      <c r="S68" s="70"/>
      <c r="T68" s="70"/>
      <c r="U68" s="70"/>
      <c r="V68" s="70"/>
      <c r="W68" s="70"/>
      <c r="X68" s="70"/>
      <c r="Y68" s="70"/>
      <c r="Z68" s="70"/>
      <c r="AA68" s="71"/>
      <c r="AB68" s="71"/>
      <c r="AC68" s="71"/>
      <c r="AD68" s="71"/>
      <c r="AE68" s="88"/>
      <c r="AF68" s="88"/>
      <c r="AG68" s="88"/>
      <c r="AH68" s="88"/>
    </row>
    <row r="69" spans="1:34" ht="15">
      <c r="A69" s="233"/>
      <c r="B69" s="228"/>
      <c r="C69" s="47" t="s">
        <v>33</v>
      </c>
      <c r="D69" s="69">
        <v>0</v>
      </c>
      <c r="E69" s="69">
        <v>0</v>
      </c>
      <c r="F69" s="69">
        <v>0</v>
      </c>
      <c r="G69" s="69">
        <v>0</v>
      </c>
      <c r="H69" s="69">
        <v>0.6165691741383853</v>
      </c>
      <c r="I69" s="69">
        <v>0.6575986401451701</v>
      </c>
      <c r="J69" s="69">
        <v>0.6992411874124628</v>
      </c>
      <c r="K69" s="69">
        <v>0.6867113937913928</v>
      </c>
      <c r="L69" s="69">
        <v>0.6702309020986832</v>
      </c>
      <c r="M69" s="69">
        <v>0.5597883420426115</v>
      </c>
      <c r="N69" s="69">
        <v>0</v>
      </c>
      <c r="O69" s="69">
        <v>0</v>
      </c>
      <c r="P69" s="70"/>
      <c r="Q69" s="70"/>
      <c r="R69" s="70"/>
      <c r="S69" s="70"/>
      <c r="T69" s="70"/>
      <c r="U69" s="70"/>
      <c r="V69" s="70"/>
      <c r="W69" s="70"/>
      <c r="X69" s="70"/>
      <c r="Y69" s="70"/>
      <c r="Z69" s="70"/>
      <c r="AA69" s="71"/>
      <c r="AB69" s="71"/>
      <c r="AC69" s="71"/>
      <c r="AD69" s="71"/>
      <c r="AE69" s="88"/>
      <c r="AF69" s="88"/>
      <c r="AG69" s="88"/>
      <c r="AH69" s="88"/>
    </row>
    <row r="70" spans="1:34" ht="15">
      <c r="A70" s="233"/>
      <c r="B70" s="228"/>
      <c r="C70" s="72" t="s">
        <v>34</v>
      </c>
      <c r="D70" s="73">
        <v>0</v>
      </c>
      <c r="E70" s="73">
        <v>0</v>
      </c>
      <c r="F70" s="73">
        <v>0</v>
      </c>
      <c r="G70" s="73">
        <v>0</v>
      </c>
      <c r="H70" s="73">
        <v>1.9375227723917305</v>
      </c>
      <c r="I70" s="73">
        <v>2.078885086995524</v>
      </c>
      <c r="J70" s="73">
        <v>2.1494708842629735</v>
      </c>
      <c r="K70" s="73">
        <v>2.134182326989685</v>
      </c>
      <c r="L70" s="73">
        <v>2.081797944998834</v>
      </c>
      <c r="M70" s="73">
        <v>1.9589495308518963</v>
      </c>
      <c r="N70" s="73">
        <v>0</v>
      </c>
      <c r="O70" s="73">
        <v>0</v>
      </c>
      <c r="P70" s="70"/>
      <c r="Q70" s="70"/>
      <c r="R70" s="70"/>
      <c r="S70" s="70"/>
      <c r="T70" s="70"/>
      <c r="U70" s="70"/>
      <c r="V70" s="70"/>
      <c r="W70" s="70"/>
      <c r="X70" s="70"/>
      <c r="Y70" s="70"/>
      <c r="Z70" s="70"/>
      <c r="AA70" s="71"/>
      <c r="AB70" s="71"/>
      <c r="AC70" s="71"/>
      <c r="AD70" s="71"/>
      <c r="AE70" s="88"/>
      <c r="AF70" s="88"/>
      <c r="AG70" s="88"/>
      <c r="AH70" s="88"/>
    </row>
    <row r="71" spans="1:34" ht="27" thickBot="1">
      <c r="A71" s="234"/>
      <c r="B71" s="229"/>
      <c r="C71" s="47" t="s">
        <v>35</v>
      </c>
      <c r="D71" s="58">
        <f>SUM(D63:D70)</f>
        <v>0</v>
      </c>
      <c r="E71" s="58">
        <f aca="true" t="shared" si="6" ref="E71:O71">SUM(E63:E70)</f>
        <v>0</v>
      </c>
      <c r="F71" s="58">
        <f t="shared" si="6"/>
        <v>0</v>
      </c>
      <c r="G71" s="58">
        <f t="shared" si="6"/>
        <v>0</v>
      </c>
      <c r="H71" s="58">
        <f t="shared" si="6"/>
        <v>14.832157553557863</v>
      </c>
      <c r="I71" s="58">
        <f t="shared" si="6"/>
        <v>15.821872043526948</v>
      </c>
      <c r="J71" s="58">
        <f t="shared" si="6"/>
        <v>14.22427444853638</v>
      </c>
      <c r="K71" s="58">
        <f t="shared" si="6"/>
        <v>14.258076012540187</v>
      </c>
      <c r="L71" s="58">
        <f t="shared" si="6"/>
        <v>13.795746419911575</v>
      </c>
      <c r="M71" s="58">
        <f t="shared" si="6"/>
        <v>10.47067802762176</v>
      </c>
      <c r="N71" s="58">
        <f t="shared" si="6"/>
        <v>0</v>
      </c>
      <c r="O71" s="58">
        <f t="shared" si="6"/>
        <v>0</v>
      </c>
      <c r="P71" s="70"/>
      <c r="Q71" s="70"/>
      <c r="R71" s="70"/>
      <c r="S71" s="70"/>
      <c r="T71" s="70"/>
      <c r="U71" s="70"/>
      <c r="V71" s="70"/>
      <c r="W71" s="70"/>
      <c r="X71" s="70"/>
      <c r="Y71" s="70"/>
      <c r="Z71" s="70"/>
      <c r="AA71" s="71"/>
      <c r="AB71" s="71"/>
      <c r="AC71" s="71"/>
      <c r="AD71" s="71"/>
      <c r="AE71" s="88"/>
      <c r="AF71" s="88"/>
      <c r="AG71" s="88"/>
      <c r="AH71" s="88"/>
    </row>
    <row r="72" spans="1:34" ht="27" thickTop="1">
      <c r="A72" s="217" t="s">
        <v>42</v>
      </c>
      <c r="B72" s="217" t="s">
        <v>26</v>
      </c>
      <c r="C72" s="50" t="s">
        <v>27</v>
      </c>
      <c r="D72" s="55">
        <v>0</v>
      </c>
      <c r="E72" s="55">
        <v>0</v>
      </c>
      <c r="F72" s="55">
        <v>0</v>
      </c>
      <c r="G72" s="55">
        <v>0</v>
      </c>
      <c r="H72" s="62">
        <v>0.8895051836967468</v>
      </c>
      <c r="I72" s="62">
        <v>0.9887214064598083</v>
      </c>
      <c r="J72" s="62">
        <v>0.9793991923332215</v>
      </c>
      <c r="K72" s="62">
        <v>1.0071741938591003</v>
      </c>
      <c r="L72" s="62">
        <v>0.9726634502410889</v>
      </c>
      <c r="M72" s="62">
        <v>0.9200725436210633</v>
      </c>
      <c r="N72" s="55">
        <v>0</v>
      </c>
      <c r="O72" s="55">
        <v>0</v>
      </c>
      <c r="P72" s="74"/>
      <c r="Q72" s="74"/>
      <c r="R72" s="74"/>
      <c r="S72" s="74"/>
      <c r="T72" s="74"/>
      <c r="U72" s="74"/>
      <c r="V72" s="74"/>
      <c r="W72" s="74"/>
      <c r="X72" s="74"/>
      <c r="Y72" s="74"/>
      <c r="Z72" s="74"/>
      <c r="AA72" s="74"/>
      <c r="AB72" s="74"/>
      <c r="AC72" s="74"/>
      <c r="AD72" s="74"/>
      <c r="AE72" s="71"/>
      <c r="AF72" s="71"/>
      <c r="AG72" s="71"/>
      <c r="AH72" s="71"/>
    </row>
    <row r="73" spans="1:30" ht="26.25">
      <c r="A73" s="218"/>
      <c r="B73" s="220"/>
      <c r="C73" s="50" t="s">
        <v>28</v>
      </c>
      <c r="D73" s="55">
        <v>0</v>
      </c>
      <c r="E73" s="55">
        <v>0</v>
      </c>
      <c r="F73" s="55">
        <v>0</v>
      </c>
      <c r="G73" s="55">
        <v>0</v>
      </c>
      <c r="H73" s="62">
        <v>0.0059672405011951925</v>
      </c>
      <c r="I73" s="62">
        <v>0.008451433479785919</v>
      </c>
      <c r="J73" s="62">
        <v>0.00923745073378086</v>
      </c>
      <c r="K73" s="62">
        <v>0.010379467532038689</v>
      </c>
      <c r="L73" s="62">
        <v>0.0050272905267775055</v>
      </c>
      <c r="M73" s="62">
        <v>0.0008567420241888613</v>
      </c>
      <c r="N73" s="55">
        <v>0</v>
      </c>
      <c r="O73" s="55">
        <v>0</v>
      </c>
      <c r="P73" s="74"/>
      <c r="Q73" s="74"/>
      <c r="R73" s="74"/>
      <c r="S73" s="74"/>
      <c r="T73" s="74"/>
      <c r="U73" s="74"/>
      <c r="V73" s="74"/>
      <c r="W73" s="74"/>
      <c r="X73" s="74"/>
      <c r="Y73" s="74"/>
      <c r="Z73" s="74"/>
      <c r="AA73" s="74"/>
      <c r="AB73" s="74"/>
      <c r="AC73" s="74"/>
      <c r="AD73" s="74"/>
    </row>
    <row r="74" spans="1:30" ht="15">
      <c r="A74" s="218"/>
      <c r="B74" s="220"/>
      <c r="C74" s="50" t="s">
        <v>29</v>
      </c>
      <c r="D74" s="55">
        <v>0</v>
      </c>
      <c r="E74" s="55">
        <v>0</v>
      </c>
      <c r="F74" s="55">
        <v>0</v>
      </c>
      <c r="G74" s="55">
        <v>0</v>
      </c>
      <c r="H74" s="62">
        <v>0</v>
      </c>
      <c r="I74" s="62">
        <v>0</v>
      </c>
      <c r="J74" s="62">
        <v>0</v>
      </c>
      <c r="K74" s="62">
        <v>0</v>
      </c>
      <c r="L74" s="62">
        <v>0</v>
      </c>
      <c r="M74" s="62">
        <v>0</v>
      </c>
      <c r="N74" s="55">
        <v>0</v>
      </c>
      <c r="O74" s="55">
        <v>0</v>
      </c>
      <c r="P74" s="74"/>
      <c r="Q74" s="74"/>
      <c r="R74" s="74"/>
      <c r="S74" s="74"/>
      <c r="T74" s="74"/>
      <c r="U74" s="74"/>
      <c r="V74" s="74"/>
      <c r="W74" s="74"/>
      <c r="X74" s="74"/>
      <c r="Y74" s="74"/>
      <c r="Z74" s="74"/>
      <c r="AA74" s="74"/>
      <c r="AB74" s="74"/>
      <c r="AC74" s="74"/>
      <c r="AD74" s="74"/>
    </row>
    <row r="75" spans="1:30" ht="15">
      <c r="A75" s="218"/>
      <c r="B75" s="220"/>
      <c r="C75" s="50" t="s">
        <v>30</v>
      </c>
      <c r="D75" s="55">
        <v>0</v>
      </c>
      <c r="E75" s="55">
        <v>0</v>
      </c>
      <c r="F75" s="55">
        <v>0</v>
      </c>
      <c r="G75" s="55">
        <v>0</v>
      </c>
      <c r="H75" s="62">
        <v>0.08996206471056212</v>
      </c>
      <c r="I75" s="62">
        <v>0.08180533028207719</v>
      </c>
      <c r="J75" s="62">
        <v>0.08372202897444367</v>
      </c>
      <c r="K75" s="62">
        <v>0.07986281712073832</v>
      </c>
      <c r="L75" s="62">
        <v>0.06509924847632646</v>
      </c>
      <c r="M75" s="62">
        <v>0.07797869755886495</v>
      </c>
      <c r="N75" s="55">
        <v>0</v>
      </c>
      <c r="O75" s="55">
        <v>0</v>
      </c>
      <c r="P75" s="74"/>
      <c r="Q75" s="74"/>
      <c r="R75" s="74"/>
      <c r="S75" s="74"/>
      <c r="T75" s="74"/>
      <c r="U75" s="74"/>
      <c r="V75" s="74"/>
      <c r="W75" s="74"/>
      <c r="X75" s="74"/>
      <c r="Y75" s="74"/>
      <c r="Z75" s="74"/>
      <c r="AA75" s="74"/>
      <c r="AB75" s="74"/>
      <c r="AC75" s="74"/>
      <c r="AD75" s="74"/>
    </row>
    <row r="76" spans="1:30" ht="26.25">
      <c r="A76" s="218"/>
      <c r="B76" s="220"/>
      <c r="C76" s="50" t="s">
        <v>31</v>
      </c>
      <c r="D76" s="55">
        <v>0</v>
      </c>
      <c r="E76" s="55">
        <v>0</v>
      </c>
      <c r="F76" s="55">
        <v>0</v>
      </c>
      <c r="G76" s="55">
        <v>0</v>
      </c>
      <c r="H76" s="62">
        <v>0</v>
      </c>
      <c r="I76" s="62">
        <v>0</v>
      </c>
      <c r="J76" s="62">
        <v>0</v>
      </c>
      <c r="K76" s="62">
        <v>0</v>
      </c>
      <c r="L76" s="62">
        <v>0</v>
      </c>
      <c r="M76" s="62">
        <v>0</v>
      </c>
      <c r="N76" s="55">
        <v>0</v>
      </c>
      <c r="O76" s="55">
        <v>0</v>
      </c>
      <c r="P76" s="74"/>
      <c r="Q76" s="74"/>
      <c r="R76" s="74"/>
      <c r="S76" s="74"/>
      <c r="T76" s="74"/>
      <c r="U76" s="74"/>
      <c r="V76" s="74"/>
      <c r="W76" s="74"/>
      <c r="X76" s="74"/>
      <c r="Y76" s="74"/>
      <c r="Z76" s="74"/>
      <c r="AA76" s="74"/>
      <c r="AB76" s="74"/>
      <c r="AC76" s="74"/>
      <c r="AD76" s="74"/>
    </row>
    <row r="77" spans="1:30" ht="15">
      <c r="A77" s="218"/>
      <c r="B77" s="220"/>
      <c r="C77" s="50" t="s">
        <v>32</v>
      </c>
      <c r="D77" s="55">
        <v>0</v>
      </c>
      <c r="E77" s="55">
        <v>0</v>
      </c>
      <c r="F77" s="55">
        <v>0</v>
      </c>
      <c r="G77" s="55">
        <v>0</v>
      </c>
      <c r="H77" s="62">
        <v>0</v>
      </c>
      <c r="I77" s="62">
        <v>0</v>
      </c>
      <c r="J77" s="62">
        <v>0</v>
      </c>
      <c r="K77" s="62">
        <v>0</v>
      </c>
      <c r="L77" s="62">
        <v>0</v>
      </c>
      <c r="M77" s="62">
        <v>0</v>
      </c>
      <c r="N77" s="55">
        <v>0</v>
      </c>
      <c r="O77" s="55">
        <v>0</v>
      </c>
      <c r="P77" s="74"/>
      <c r="Q77" s="74"/>
      <c r="R77" s="74"/>
      <c r="S77" s="74"/>
      <c r="T77" s="74"/>
      <c r="U77" s="74"/>
      <c r="V77" s="74"/>
      <c r="W77" s="74"/>
      <c r="X77" s="74"/>
      <c r="Y77" s="74"/>
      <c r="Z77" s="74"/>
      <c r="AA77" s="74"/>
      <c r="AB77" s="74"/>
      <c r="AC77" s="74"/>
      <c r="AD77" s="74"/>
    </row>
    <row r="78" spans="1:30" ht="15">
      <c r="A78" s="218"/>
      <c r="B78" s="220"/>
      <c r="C78" s="50" t="s">
        <v>33</v>
      </c>
      <c r="D78" s="55">
        <v>0</v>
      </c>
      <c r="E78" s="55">
        <v>0</v>
      </c>
      <c r="F78" s="55">
        <v>0</v>
      </c>
      <c r="G78" s="55">
        <v>0</v>
      </c>
      <c r="H78" s="62">
        <v>0.005578660126775503</v>
      </c>
      <c r="I78" s="62">
        <v>0.005976119078695774</v>
      </c>
      <c r="J78" s="62">
        <v>0.006341957859694958</v>
      </c>
      <c r="K78" s="62">
        <v>0.006168901361525059</v>
      </c>
      <c r="L78" s="62">
        <v>0.006121003162115812</v>
      </c>
      <c r="M78" s="62">
        <v>0.004764384310692549</v>
      </c>
      <c r="N78" s="55">
        <v>0</v>
      </c>
      <c r="O78" s="55">
        <v>0</v>
      </c>
      <c r="P78" s="74"/>
      <c r="Q78" s="74"/>
      <c r="R78" s="74"/>
      <c r="S78" s="74"/>
      <c r="T78" s="74"/>
      <c r="U78" s="74"/>
      <c r="V78" s="74"/>
      <c r="W78" s="74"/>
      <c r="X78" s="74"/>
      <c r="Y78" s="74"/>
      <c r="Z78" s="74"/>
      <c r="AA78" s="74"/>
      <c r="AB78" s="74"/>
      <c r="AC78" s="74"/>
      <c r="AD78" s="74"/>
    </row>
    <row r="79" spans="1:30" ht="15">
      <c r="A79" s="218"/>
      <c r="B79" s="220"/>
      <c r="C79" s="54" t="s">
        <v>34</v>
      </c>
      <c r="D79" s="55">
        <v>0</v>
      </c>
      <c r="E79" s="55">
        <v>0</v>
      </c>
      <c r="F79" s="55">
        <v>0</v>
      </c>
      <c r="G79" s="55">
        <v>0</v>
      </c>
      <c r="H79" s="55">
        <v>3.3154755845898762</v>
      </c>
      <c r="I79" s="55">
        <v>3.396226741495775</v>
      </c>
      <c r="J79" s="55">
        <v>3.5471298660966566</v>
      </c>
      <c r="K79" s="55">
        <v>3.11006140782265</v>
      </c>
      <c r="L79" s="55">
        <v>2.8821373295679225</v>
      </c>
      <c r="M79" s="55">
        <v>2.968640296533704</v>
      </c>
      <c r="N79" s="55">
        <v>0</v>
      </c>
      <c r="O79" s="55">
        <v>0</v>
      </c>
      <c r="P79" s="74"/>
      <c r="Q79" s="74"/>
      <c r="R79" s="74"/>
      <c r="S79" s="74"/>
      <c r="T79" s="74"/>
      <c r="U79" s="74"/>
      <c r="V79" s="74"/>
      <c r="W79" s="74"/>
      <c r="X79" s="74"/>
      <c r="Y79" s="74"/>
      <c r="Z79" s="74"/>
      <c r="AA79" s="74"/>
      <c r="AB79" s="74"/>
      <c r="AC79" s="74"/>
      <c r="AD79" s="74"/>
    </row>
    <row r="80" spans="1:30" ht="27" thickBot="1">
      <c r="A80" s="219"/>
      <c r="B80" s="221"/>
      <c r="C80" s="75" t="s">
        <v>35</v>
      </c>
      <c r="D80" s="55">
        <f>SUM(D72:D79)</f>
        <v>0</v>
      </c>
      <c r="E80" s="55">
        <f aca="true" t="shared" si="7" ref="E80:O80">SUM(E72:E79)</f>
        <v>0</v>
      </c>
      <c r="F80" s="55">
        <f t="shared" si="7"/>
        <v>0</v>
      </c>
      <c r="G80" s="55">
        <f t="shared" si="7"/>
        <v>0</v>
      </c>
      <c r="H80" s="55">
        <f t="shared" si="7"/>
        <v>4.306488733625156</v>
      </c>
      <c r="I80" s="55">
        <f t="shared" si="7"/>
        <v>4.481181030796142</v>
      </c>
      <c r="J80" s="55">
        <f t="shared" si="7"/>
        <v>4.625830495997798</v>
      </c>
      <c r="K80" s="55">
        <f t="shared" si="7"/>
        <v>4.213646787696052</v>
      </c>
      <c r="L80" s="55">
        <f t="shared" si="7"/>
        <v>3.931048321974231</v>
      </c>
      <c r="M80" s="55">
        <f t="shared" si="7"/>
        <v>3.9723126640485136</v>
      </c>
      <c r="N80" s="55">
        <f t="shared" si="7"/>
        <v>0</v>
      </c>
      <c r="O80" s="55">
        <f t="shared" si="7"/>
        <v>0</v>
      </c>
      <c r="P80" s="74"/>
      <c r="Q80" s="74"/>
      <c r="R80" s="74"/>
      <c r="S80" s="74"/>
      <c r="T80" s="74"/>
      <c r="U80" s="74"/>
      <c r="V80" s="74"/>
      <c r="W80" s="74"/>
      <c r="X80" s="74"/>
      <c r="Y80" s="74"/>
      <c r="Z80" s="74"/>
      <c r="AA80" s="74"/>
      <c r="AB80" s="74"/>
      <c r="AC80" s="74"/>
      <c r="AD80" s="74"/>
    </row>
    <row r="81" spans="1:41" s="19" customFormat="1" ht="16.5" thickBot="1" thickTop="1">
      <c r="A81" s="194"/>
      <c r="B81" s="195"/>
      <c r="C81" s="196"/>
      <c r="D81" s="197"/>
      <c r="E81" s="197"/>
      <c r="F81" s="197"/>
      <c r="G81" s="197"/>
      <c r="H81" s="197"/>
      <c r="I81" s="197"/>
      <c r="J81" s="197"/>
      <c r="K81" s="197"/>
      <c r="L81" s="197"/>
      <c r="M81" s="197"/>
      <c r="N81" s="197"/>
      <c r="O81" s="197"/>
      <c r="P81" s="74"/>
      <c r="Q81" s="74"/>
      <c r="R81" s="74"/>
      <c r="S81" s="74"/>
      <c r="T81" s="74"/>
      <c r="U81" s="74"/>
      <c r="V81" s="74"/>
      <c r="W81" s="74"/>
      <c r="X81" s="74"/>
      <c r="Y81" s="74"/>
      <c r="Z81" s="74"/>
      <c r="AA81" s="74"/>
      <c r="AB81" s="74"/>
      <c r="AC81" s="74"/>
      <c r="AD81" s="74"/>
      <c r="AE81" s="53"/>
      <c r="AF81" s="53"/>
      <c r="AG81" s="53"/>
      <c r="AH81" s="53"/>
      <c r="AI81" s="53"/>
      <c r="AJ81" s="53"/>
      <c r="AK81" s="53"/>
      <c r="AL81" s="53"/>
      <c r="AM81" s="53"/>
      <c r="AN81" s="53"/>
      <c r="AO81" s="53"/>
    </row>
    <row r="82" spans="1:42" ht="27" customHeight="1" thickBot="1">
      <c r="A82" s="211" t="s">
        <v>43</v>
      </c>
      <c r="B82" s="212"/>
      <c r="C82" s="80" t="s">
        <v>27</v>
      </c>
      <c r="D82" s="81">
        <f aca="true" t="shared" si="8" ref="D82:D90">SUMIF($C$9:$O$80,$C82,D$9:D$80)</f>
        <v>13.640333</v>
      </c>
      <c r="E82" s="81">
        <f aca="true" t="shared" si="9" ref="E82:O90">SUMIF($C$9:$O$80,$C82,E$9:E$80)</f>
        <v>12.815874</v>
      </c>
      <c r="F82" s="81">
        <f t="shared" si="9"/>
        <v>12.597484</v>
      </c>
      <c r="G82" s="81">
        <f t="shared" si="9"/>
        <v>16.884861</v>
      </c>
      <c r="H82" s="81">
        <f t="shared" si="9"/>
        <v>49.02482099249659</v>
      </c>
      <c r="I82" s="81">
        <f t="shared" si="9"/>
        <v>65.16705560710324</v>
      </c>
      <c r="J82" s="81">
        <f t="shared" si="9"/>
        <v>70.06791256890588</v>
      </c>
      <c r="K82" s="81">
        <f t="shared" si="9"/>
        <v>65.21907000860888</v>
      </c>
      <c r="L82" s="81">
        <f t="shared" si="9"/>
        <v>62.90400822868066</v>
      </c>
      <c r="M82" s="81">
        <f t="shared" si="9"/>
        <v>54.42429897495574</v>
      </c>
      <c r="N82" s="81">
        <f t="shared" si="9"/>
        <v>15.099892</v>
      </c>
      <c r="O82" s="81">
        <f t="shared" si="9"/>
        <v>13.634875000000001</v>
      </c>
      <c r="AA82"/>
      <c r="AB82" s="74"/>
      <c r="AC82" s="74"/>
      <c r="AD82" s="74"/>
      <c r="AE82" s="74"/>
      <c r="AP82" s="87"/>
    </row>
    <row r="83" spans="1:42" ht="27" thickBot="1">
      <c r="A83" s="213"/>
      <c r="B83" s="214"/>
      <c r="C83" s="82" t="s">
        <v>28</v>
      </c>
      <c r="D83" s="81">
        <f t="shared" si="8"/>
        <v>3.3037435</v>
      </c>
      <c r="E83" s="81">
        <f t="shared" si="9"/>
        <v>3.2313965</v>
      </c>
      <c r="F83" s="81">
        <f t="shared" si="9"/>
        <v>3.2869624</v>
      </c>
      <c r="G83" s="81">
        <f t="shared" si="9"/>
        <v>3.3913752</v>
      </c>
      <c r="H83" s="81">
        <f t="shared" si="9"/>
        <v>75.3642639571707</v>
      </c>
      <c r="I83" s="81">
        <f t="shared" si="9"/>
        <v>73.94431307287499</v>
      </c>
      <c r="J83" s="81">
        <f t="shared" si="9"/>
        <v>80.09561500635</v>
      </c>
      <c r="K83" s="81">
        <f t="shared" si="9"/>
        <v>77.30666366236869</v>
      </c>
      <c r="L83" s="81">
        <f t="shared" si="9"/>
        <v>78.64857622927634</v>
      </c>
      <c r="M83" s="81">
        <f t="shared" si="9"/>
        <v>70.48781854687253</v>
      </c>
      <c r="N83" s="81">
        <f t="shared" si="9"/>
        <v>3.3531963</v>
      </c>
      <c r="O83" s="81">
        <f t="shared" si="9"/>
        <v>3.1252647</v>
      </c>
      <c r="AA83"/>
      <c r="AB83" s="74"/>
      <c r="AC83" s="74"/>
      <c r="AD83" s="74"/>
      <c r="AE83" s="74"/>
      <c r="AP83" s="87"/>
    </row>
    <row r="84" spans="1:42" ht="15.75" thickBot="1">
      <c r="A84" s="213"/>
      <c r="B84" s="214"/>
      <c r="C84" s="82" t="s">
        <v>29</v>
      </c>
      <c r="D84" s="81">
        <f t="shared" si="8"/>
        <v>3.5900201000000003</v>
      </c>
      <c r="E84" s="81">
        <f t="shared" si="9"/>
        <v>3.8026395999999996</v>
      </c>
      <c r="F84" s="81">
        <f t="shared" si="9"/>
        <v>3.7073989</v>
      </c>
      <c r="G84" s="81">
        <f t="shared" si="9"/>
        <v>4.6883477</v>
      </c>
      <c r="H84" s="81">
        <f t="shared" si="9"/>
        <v>6.14670463682039</v>
      </c>
      <c r="I84" s="81">
        <f t="shared" si="9"/>
        <v>6.289296745428636</v>
      </c>
      <c r="J84" s="81">
        <f t="shared" si="9"/>
        <v>5.749102848161771</v>
      </c>
      <c r="K84" s="81">
        <f t="shared" si="9"/>
        <v>5.6671880010108735</v>
      </c>
      <c r="L84" s="81">
        <f t="shared" si="9"/>
        <v>5.63435926082056</v>
      </c>
      <c r="M84" s="81">
        <f t="shared" si="9"/>
        <v>5.563054269193701</v>
      </c>
      <c r="N84" s="81">
        <f t="shared" si="9"/>
        <v>3.1550317000000003</v>
      </c>
      <c r="O84" s="81">
        <f t="shared" si="9"/>
        <v>3.3524139</v>
      </c>
      <c r="AA84"/>
      <c r="AB84" s="74"/>
      <c r="AC84" s="74"/>
      <c r="AD84" s="74"/>
      <c r="AE84" s="74"/>
      <c r="AP84" s="87"/>
    </row>
    <row r="85" spans="1:42" ht="15.75" thickBot="1">
      <c r="A85" s="213"/>
      <c r="B85" s="214"/>
      <c r="C85" s="82" t="s">
        <v>30</v>
      </c>
      <c r="D85" s="81">
        <f t="shared" si="8"/>
        <v>13.6500805</v>
      </c>
      <c r="E85" s="81">
        <f t="shared" si="9"/>
        <v>13.5608805</v>
      </c>
      <c r="F85" s="81">
        <f t="shared" si="9"/>
        <v>13.291038200000001</v>
      </c>
      <c r="G85" s="81">
        <f t="shared" si="9"/>
        <v>13.5183499</v>
      </c>
      <c r="H85" s="81">
        <f t="shared" si="9"/>
        <v>88.26529526004833</v>
      </c>
      <c r="I85" s="81">
        <f t="shared" si="9"/>
        <v>88.83757235780274</v>
      </c>
      <c r="J85" s="81">
        <f t="shared" si="9"/>
        <v>90.33276798579693</v>
      </c>
      <c r="K85" s="81">
        <f t="shared" si="9"/>
        <v>89.34321135140866</v>
      </c>
      <c r="L85" s="81">
        <f t="shared" si="9"/>
        <v>88.45585087402917</v>
      </c>
      <c r="M85" s="81">
        <f t="shared" si="9"/>
        <v>87.94675961111352</v>
      </c>
      <c r="N85" s="81">
        <f t="shared" si="9"/>
        <v>14.0395537</v>
      </c>
      <c r="O85" s="81">
        <f t="shared" si="9"/>
        <v>13.632411</v>
      </c>
      <c r="AA85"/>
      <c r="AB85" s="74"/>
      <c r="AC85" s="74"/>
      <c r="AD85" s="74"/>
      <c r="AE85" s="74"/>
      <c r="AP85" s="87"/>
    </row>
    <row r="86" spans="1:42" ht="27" thickBot="1">
      <c r="A86" s="213"/>
      <c r="B86" s="214"/>
      <c r="C86" s="82" t="s">
        <v>31</v>
      </c>
      <c r="D86" s="81">
        <f t="shared" si="8"/>
        <v>2.8730018</v>
      </c>
      <c r="E86" s="81">
        <f t="shared" si="9"/>
        <v>2.7069837</v>
      </c>
      <c r="F86" s="81">
        <f t="shared" si="9"/>
        <v>2.6022831</v>
      </c>
      <c r="G86" s="81">
        <f t="shared" si="9"/>
        <v>3.7843625</v>
      </c>
      <c r="H86" s="81">
        <f t="shared" si="9"/>
        <v>8.114953014718889</v>
      </c>
      <c r="I86" s="81">
        <f t="shared" si="9"/>
        <v>12.196180200591078</v>
      </c>
      <c r="J86" s="81">
        <f t="shared" si="9"/>
        <v>13.795202464345595</v>
      </c>
      <c r="K86" s="81">
        <f t="shared" si="9"/>
        <v>12.34374838184833</v>
      </c>
      <c r="L86" s="81">
        <f t="shared" si="9"/>
        <v>11.144430322681506</v>
      </c>
      <c r="M86" s="81">
        <f t="shared" si="9"/>
        <v>9.828965974067565</v>
      </c>
      <c r="N86" s="81">
        <f t="shared" si="9"/>
        <v>2.6479697</v>
      </c>
      <c r="O86" s="81">
        <f t="shared" si="9"/>
        <v>2.3234396</v>
      </c>
      <c r="AA86"/>
      <c r="AB86" s="74"/>
      <c r="AC86" s="74"/>
      <c r="AD86" s="74"/>
      <c r="AE86" s="74"/>
      <c r="AP86" s="87"/>
    </row>
    <row r="87" spans="1:42" ht="15.75" thickBot="1">
      <c r="A87" s="213"/>
      <c r="B87" s="214"/>
      <c r="C87" s="82" t="s">
        <v>32</v>
      </c>
      <c r="D87" s="81">
        <f t="shared" si="8"/>
        <v>4.3683534</v>
      </c>
      <c r="E87" s="81">
        <f t="shared" si="9"/>
        <v>4.3906946</v>
      </c>
      <c r="F87" s="81">
        <f t="shared" si="9"/>
        <v>4.491130200000001</v>
      </c>
      <c r="G87" s="81">
        <f t="shared" si="9"/>
        <v>5.4805425</v>
      </c>
      <c r="H87" s="81">
        <f t="shared" si="9"/>
        <v>17.9231089290504</v>
      </c>
      <c r="I87" s="81">
        <f t="shared" si="9"/>
        <v>17.466895497176317</v>
      </c>
      <c r="J87" s="81">
        <f t="shared" si="9"/>
        <v>21.920237269711258</v>
      </c>
      <c r="K87" s="81">
        <f t="shared" si="9"/>
        <v>18.834520759394596</v>
      </c>
      <c r="L87" s="81">
        <f t="shared" si="9"/>
        <v>20.876005340939095</v>
      </c>
      <c r="M87" s="81">
        <f t="shared" si="9"/>
        <v>14.044989656097368</v>
      </c>
      <c r="N87" s="81">
        <f t="shared" si="9"/>
        <v>4.4742144999999995</v>
      </c>
      <c r="O87" s="81">
        <f t="shared" si="9"/>
        <v>4.4748624</v>
      </c>
      <c r="AA87"/>
      <c r="AB87" s="74"/>
      <c r="AC87" s="74"/>
      <c r="AD87" s="74"/>
      <c r="AE87" s="74"/>
      <c r="AP87" s="87"/>
    </row>
    <row r="88" spans="1:42" ht="15.75" thickBot="1">
      <c r="A88" s="213"/>
      <c r="B88" s="214"/>
      <c r="C88" s="82" t="s">
        <v>33</v>
      </c>
      <c r="D88" s="81">
        <f t="shared" si="8"/>
        <v>6.9663649</v>
      </c>
      <c r="E88" s="81">
        <f t="shared" si="9"/>
        <v>7.107681400000001</v>
      </c>
      <c r="F88" s="81">
        <f t="shared" si="9"/>
        <v>6.9696622</v>
      </c>
      <c r="G88" s="81">
        <f t="shared" si="9"/>
        <v>8.465555799999999</v>
      </c>
      <c r="H88" s="81">
        <f t="shared" si="9"/>
        <v>24.266147095691842</v>
      </c>
      <c r="I88" s="81">
        <f t="shared" si="9"/>
        <v>25.05734762065055</v>
      </c>
      <c r="J88" s="81">
        <f t="shared" si="9"/>
        <v>27.44691060669884</v>
      </c>
      <c r="K88" s="81">
        <f t="shared" si="9"/>
        <v>26.021753156579603</v>
      </c>
      <c r="L88" s="81">
        <f t="shared" si="9"/>
        <v>26.00624776668748</v>
      </c>
      <c r="M88" s="81">
        <f t="shared" si="9"/>
        <v>22.05328528777999</v>
      </c>
      <c r="N88" s="81">
        <f t="shared" si="9"/>
        <v>6.651178099999999</v>
      </c>
      <c r="O88" s="81">
        <f t="shared" si="9"/>
        <v>5.7958447</v>
      </c>
      <c r="AA88"/>
      <c r="AB88" s="74"/>
      <c r="AC88" s="74"/>
      <c r="AD88" s="74"/>
      <c r="AE88" s="74"/>
      <c r="AP88" s="87"/>
    </row>
    <row r="89" spans="1:42" ht="15.75" thickBot="1">
      <c r="A89" s="213"/>
      <c r="B89" s="214"/>
      <c r="C89" s="83" t="s">
        <v>34</v>
      </c>
      <c r="D89" s="81">
        <f t="shared" si="8"/>
        <v>139.57447</v>
      </c>
      <c r="E89" s="81">
        <f t="shared" si="9"/>
        <v>151.684382</v>
      </c>
      <c r="F89" s="81">
        <f t="shared" si="9"/>
        <v>154.21626899999998</v>
      </c>
      <c r="G89" s="81">
        <f t="shared" si="9"/>
        <v>174.616654</v>
      </c>
      <c r="H89" s="81">
        <f t="shared" si="9"/>
        <v>227.01605565406712</v>
      </c>
      <c r="I89" s="81">
        <f t="shared" si="9"/>
        <v>229.96586292557683</v>
      </c>
      <c r="J89" s="81">
        <f t="shared" si="9"/>
        <v>244.13169124744516</v>
      </c>
      <c r="K89" s="81">
        <f t="shared" si="9"/>
        <v>247.79590013189784</v>
      </c>
      <c r="L89" s="81">
        <f t="shared" si="9"/>
        <v>234.50549747165226</v>
      </c>
      <c r="M89" s="81">
        <f t="shared" si="9"/>
        <v>204.8993590244711</v>
      </c>
      <c r="N89" s="81">
        <f t="shared" si="9"/>
        <v>156.104413</v>
      </c>
      <c r="O89" s="81">
        <f t="shared" si="9"/>
        <v>145.319021</v>
      </c>
      <c r="AA89"/>
      <c r="AB89" s="74"/>
      <c r="AC89" s="74"/>
      <c r="AD89" s="74"/>
      <c r="AE89" s="74"/>
      <c r="AP89" s="87"/>
    </row>
    <row r="90" spans="1:42" ht="27" thickBot="1">
      <c r="A90" s="215"/>
      <c r="B90" s="216"/>
      <c r="C90" s="84" t="s">
        <v>35</v>
      </c>
      <c r="D90" s="81">
        <f t="shared" si="8"/>
        <v>187.9663672</v>
      </c>
      <c r="E90" s="81">
        <f t="shared" si="9"/>
        <v>199.3005323</v>
      </c>
      <c r="F90" s="81">
        <f t="shared" si="9"/>
        <v>201.16222799999997</v>
      </c>
      <c r="G90" s="81">
        <f t="shared" si="9"/>
        <v>230.83004860000003</v>
      </c>
      <c r="H90" s="81">
        <f t="shared" si="9"/>
        <v>496.1213495400643</v>
      </c>
      <c r="I90" s="81">
        <f t="shared" si="9"/>
        <v>518.9245240272044</v>
      </c>
      <c r="J90" s="81">
        <f t="shared" si="9"/>
        <v>553.5394399974153</v>
      </c>
      <c r="K90" s="81">
        <f t="shared" si="9"/>
        <v>542.5320554531174</v>
      </c>
      <c r="L90" s="81">
        <f t="shared" si="9"/>
        <v>528.1749754947671</v>
      </c>
      <c r="M90" s="81">
        <f t="shared" si="9"/>
        <v>469.2485313445515</v>
      </c>
      <c r="N90" s="81">
        <f t="shared" si="9"/>
        <v>205.525449</v>
      </c>
      <c r="O90" s="81">
        <f t="shared" si="9"/>
        <v>191.65813229999998</v>
      </c>
      <c r="AA90"/>
      <c r="AB90" s="74"/>
      <c r="AC90" s="74"/>
      <c r="AD90" s="74"/>
      <c r="AE90" s="74"/>
      <c r="AP90" s="87"/>
    </row>
    <row r="91" spans="1:29" ht="15">
      <c r="A91" s="18"/>
      <c r="B91" s="38"/>
      <c r="D91" s="85"/>
      <c r="E91" s="85"/>
      <c r="F91" s="85"/>
      <c r="G91" s="85"/>
      <c r="H91" s="85"/>
      <c r="I91" s="85"/>
      <c r="J91" s="85"/>
      <c r="K91" s="85"/>
      <c r="L91" s="85"/>
      <c r="M91" s="85"/>
      <c r="N91" s="85"/>
      <c r="O91" s="85"/>
      <c r="P91" s="74"/>
      <c r="Q91" s="74"/>
      <c r="R91" s="74"/>
      <c r="S91" s="74"/>
      <c r="T91" s="74"/>
      <c r="U91" s="74"/>
      <c r="V91" s="74"/>
      <c r="W91" s="74"/>
      <c r="X91" s="74"/>
      <c r="Y91" s="74"/>
      <c r="Z91" s="74"/>
      <c r="AA91" s="74"/>
      <c r="AB91" s="74"/>
      <c r="AC91" s="74"/>
    </row>
    <row r="92" spans="4:15" ht="15">
      <c r="D92" s="86"/>
      <c r="E92" s="86"/>
      <c r="F92" s="86"/>
      <c r="G92" s="86"/>
      <c r="H92" s="86"/>
      <c r="I92" s="86"/>
      <c r="J92" s="86"/>
      <c r="K92" s="86"/>
      <c r="L92" s="86"/>
      <c r="M92" s="86"/>
      <c r="N92" s="86"/>
      <c r="O92" s="86"/>
    </row>
    <row r="93" spans="4:15" ht="15">
      <c r="D93" s="86"/>
      <c r="E93" s="86"/>
      <c r="F93" s="86"/>
      <c r="G93" s="86"/>
      <c r="H93" s="86"/>
      <c r="I93" s="86"/>
      <c r="J93" s="86"/>
      <c r="K93" s="86"/>
      <c r="L93" s="86"/>
      <c r="M93" s="86"/>
      <c r="N93" s="86"/>
      <c r="O93" s="86"/>
    </row>
    <row r="94" spans="1:15" ht="15">
      <c r="A94" s="9" t="s">
        <v>20</v>
      </c>
      <c r="D94" s="86"/>
      <c r="E94" s="86"/>
      <c r="F94" s="86"/>
      <c r="G94" s="86"/>
      <c r="H94" s="86"/>
      <c r="I94" s="86"/>
      <c r="J94" s="86"/>
      <c r="K94" s="86"/>
      <c r="L94" s="86"/>
      <c r="M94" s="86"/>
      <c r="N94" s="86"/>
      <c r="O94" s="86"/>
    </row>
    <row r="95" ht="15">
      <c r="A95" s="179" t="s">
        <v>66</v>
      </c>
    </row>
    <row r="96" ht="15.75" thickBot="1"/>
    <row r="97" spans="1:30" ht="27" thickTop="1">
      <c r="A97" s="222" t="s">
        <v>64</v>
      </c>
      <c r="B97" s="222" t="s">
        <v>26</v>
      </c>
      <c r="C97" s="167" t="s">
        <v>27</v>
      </c>
      <c r="D97" s="169">
        <v>4.73164</v>
      </c>
      <c r="E97" s="169">
        <v>4.801342</v>
      </c>
      <c r="F97" s="169">
        <v>4.804263</v>
      </c>
      <c r="G97" s="169">
        <v>15.47509</v>
      </c>
      <c r="H97" s="170">
        <v>14.89035</v>
      </c>
      <c r="I97" s="170">
        <v>15.85364</v>
      </c>
      <c r="J97" s="170">
        <v>16.03079</v>
      </c>
      <c r="K97" s="170">
        <v>15.96573</v>
      </c>
      <c r="L97" s="170">
        <v>15.55329</v>
      </c>
      <c r="M97" s="170">
        <v>15.16853</v>
      </c>
      <c r="N97" s="169">
        <v>4.987154</v>
      </c>
      <c r="O97" s="169">
        <v>4.647812</v>
      </c>
      <c r="P97" s="74"/>
      <c r="Q97" s="74"/>
      <c r="R97" s="74"/>
      <c r="S97" s="74"/>
      <c r="T97" s="74"/>
      <c r="U97" s="74"/>
      <c r="V97" s="74"/>
      <c r="W97" s="74"/>
      <c r="X97" s="74"/>
      <c r="Y97" s="74"/>
      <c r="Z97" s="74"/>
      <c r="AA97" s="74"/>
      <c r="AB97" s="74"/>
      <c r="AC97" s="74"/>
      <c r="AD97" s="74"/>
    </row>
    <row r="98" spans="1:30" ht="26.25">
      <c r="A98" s="223"/>
      <c r="B98" s="225"/>
      <c r="C98" s="167" t="s">
        <v>28</v>
      </c>
      <c r="D98" s="169">
        <v>2.228395</v>
      </c>
      <c r="E98" s="169">
        <v>1.928726</v>
      </c>
      <c r="F98" s="169">
        <v>2.529808</v>
      </c>
      <c r="G98" s="169">
        <v>5.825437</v>
      </c>
      <c r="H98" s="170">
        <v>7.931303</v>
      </c>
      <c r="I98" s="170">
        <v>7.264636</v>
      </c>
      <c r="J98" s="170">
        <v>7.798805</v>
      </c>
      <c r="K98" s="170">
        <v>7.68975</v>
      </c>
      <c r="L98" s="170">
        <v>8.235095</v>
      </c>
      <c r="M98" s="170">
        <v>6.31341</v>
      </c>
      <c r="N98" s="169">
        <v>3.023016</v>
      </c>
      <c r="O98" s="169">
        <v>2.938078</v>
      </c>
      <c r="P98" s="74"/>
      <c r="Q98" s="74"/>
      <c r="R98" s="74"/>
      <c r="S98" s="74"/>
      <c r="T98" s="74"/>
      <c r="U98" s="74"/>
      <c r="V98" s="74"/>
      <c r="W98" s="74"/>
      <c r="X98" s="74"/>
      <c r="Y98" s="74"/>
      <c r="Z98" s="74"/>
      <c r="AA98" s="74"/>
      <c r="AB98" s="74"/>
      <c r="AC98" s="74"/>
      <c r="AD98" s="74"/>
    </row>
    <row r="99" spans="1:30" ht="15">
      <c r="A99" s="223"/>
      <c r="B99" s="225"/>
      <c r="C99" s="167" t="s">
        <v>29</v>
      </c>
      <c r="D99" s="169">
        <v>0.0309957</v>
      </c>
      <c r="E99" s="169">
        <v>0.02933</v>
      </c>
      <c r="F99" s="169">
        <v>0.0188424</v>
      </c>
      <c r="G99" s="169">
        <v>0.5583986</v>
      </c>
      <c r="H99" s="170">
        <v>0.5459714</v>
      </c>
      <c r="I99" s="170">
        <v>0.6222903</v>
      </c>
      <c r="J99" s="170">
        <v>0.8113889</v>
      </c>
      <c r="K99" s="170">
        <v>0.6769453</v>
      </c>
      <c r="L99" s="170">
        <v>0.7579977</v>
      </c>
      <c r="M99" s="170">
        <v>0.5560338</v>
      </c>
      <c r="N99" s="169">
        <v>0.0407314</v>
      </c>
      <c r="O99" s="169">
        <v>0.0455875</v>
      </c>
      <c r="P99" s="74"/>
      <c r="Q99" s="74"/>
      <c r="R99" s="74"/>
      <c r="S99" s="74"/>
      <c r="T99" s="74"/>
      <c r="U99" s="74"/>
      <c r="V99" s="74"/>
      <c r="W99" s="74"/>
      <c r="X99" s="74"/>
      <c r="Y99" s="74"/>
      <c r="Z99" s="74"/>
      <c r="AA99" s="74"/>
      <c r="AB99" s="74"/>
      <c r="AC99" s="74"/>
      <c r="AD99" s="74"/>
    </row>
    <row r="100" spans="1:30" ht="15">
      <c r="A100" s="223"/>
      <c r="B100" s="225"/>
      <c r="C100" s="167" t="s">
        <v>30</v>
      </c>
      <c r="D100" s="169">
        <v>1.604657</v>
      </c>
      <c r="E100" s="169">
        <v>1.807973</v>
      </c>
      <c r="F100" s="169">
        <v>2.689695</v>
      </c>
      <c r="G100" s="169">
        <v>9.412808</v>
      </c>
      <c r="H100" s="170">
        <v>13.4106</v>
      </c>
      <c r="I100" s="170">
        <v>12.01646</v>
      </c>
      <c r="J100" s="170">
        <v>16.0726</v>
      </c>
      <c r="K100" s="170">
        <v>14.4347</v>
      </c>
      <c r="L100" s="170">
        <v>13.13559</v>
      </c>
      <c r="M100" s="170">
        <v>8.286966</v>
      </c>
      <c r="N100" s="169">
        <v>2.276921</v>
      </c>
      <c r="O100" s="169">
        <v>2.136805</v>
      </c>
      <c r="P100" s="74"/>
      <c r="Q100" s="74"/>
      <c r="R100" s="74"/>
      <c r="S100" s="74"/>
      <c r="T100" s="74"/>
      <c r="U100" s="74"/>
      <c r="V100" s="74"/>
      <c r="W100" s="74"/>
      <c r="X100" s="74"/>
      <c r="Y100" s="74"/>
      <c r="Z100" s="74"/>
      <c r="AA100" s="74"/>
      <c r="AB100" s="74"/>
      <c r="AC100" s="74"/>
      <c r="AD100" s="74"/>
    </row>
    <row r="101" spans="1:30" ht="26.25">
      <c r="A101" s="223"/>
      <c r="B101" s="225"/>
      <c r="C101" s="167" t="s">
        <v>31</v>
      </c>
      <c r="D101" s="169">
        <v>0.3037977</v>
      </c>
      <c r="E101" s="169">
        <v>0.3692611</v>
      </c>
      <c r="F101" s="169">
        <v>0.347504</v>
      </c>
      <c r="G101" s="169">
        <v>1.594597</v>
      </c>
      <c r="H101" s="170">
        <v>1.506388</v>
      </c>
      <c r="I101" s="170">
        <v>2.442179</v>
      </c>
      <c r="J101" s="170">
        <v>2.902386</v>
      </c>
      <c r="K101" s="170">
        <v>2.503175</v>
      </c>
      <c r="L101" s="170">
        <v>1.970379</v>
      </c>
      <c r="M101" s="170">
        <v>1.901189</v>
      </c>
      <c r="N101" s="169">
        <v>0.3434486</v>
      </c>
      <c r="O101" s="169">
        <v>0.307946</v>
      </c>
      <c r="P101" s="74"/>
      <c r="Q101" s="74"/>
      <c r="R101" s="74"/>
      <c r="S101" s="74"/>
      <c r="T101" s="74"/>
      <c r="U101" s="74"/>
      <c r="V101" s="74"/>
      <c r="W101" s="74"/>
      <c r="X101" s="74"/>
      <c r="Y101" s="74"/>
      <c r="Z101" s="74"/>
      <c r="AA101" s="74"/>
      <c r="AB101" s="74"/>
      <c r="AC101" s="74"/>
      <c r="AD101" s="74"/>
    </row>
    <row r="102" spans="1:30" ht="15">
      <c r="A102" s="223"/>
      <c r="B102" s="225"/>
      <c r="C102" s="167" t="s">
        <v>32</v>
      </c>
      <c r="D102" s="169">
        <v>0.0640829</v>
      </c>
      <c r="E102" s="169">
        <v>0.0741456</v>
      </c>
      <c r="F102" s="169">
        <v>0.0576401</v>
      </c>
      <c r="G102" s="169">
        <v>1.279099</v>
      </c>
      <c r="H102" s="170">
        <v>2.030977</v>
      </c>
      <c r="I102" s="170">
        <v>2.008101</v>
      </c>
      <c r="J102" s="170">
        <v>2.871968</v>
      </c>
      <c r="K102" s="170">
        <v>2.518968</v>
      </c>
      <c r="L102" s="170">
        <v>2.806169</v>
      </c>
      <c r="M102" s="170">
        <v>1.525587</v>
      </c>
      <c r="N102" s="169">
        <v>0.0431117</v>
      </c>
      <c r="O102" s="169">
        <v>0.0533472</v>
      </c>
      <c r="P102" s="74"/>
      <c r="Q102" s="74"/>
      <c r="R102" s="74"/>
      <c r="S102" s="74"/>
      <c r="T102" s="74"/>
      <c r="U102" s="74"/>
      <c r="V102" s="74"/>
      <c r="W102" s="74"/>
      <c r="X102" s="74"/>
      <c r="Y102" s="74"/>
      <c r="Z102" s="74"/>
      <c r="AA102" s="74"/>
      <c r="AB102" s="74"/>
      <c r="AC102" s="74"/>
      <c r="AD102" s="74"/>
    </row>
    <row r="103" spans="1:30" ht="15">
      <c r="A103" s="223"/>
      <c r="B103" s="225"/>
      <c r="C103" s="167" t="s">
        <v>33</v>
      </c>
      <c r="D103" s="169">
        <v>0.2814781</v>
      </c>
      <c r="E103" s="169">
        <v>0.259694</v>
      </c>
      <c r="F103" s="169">
        <v>0.2512422</v>
      </c>
      <c r="G103" s="169">
        <v>2.590879</v>
      </c>
      <c r="H103" s="170">
        <v>3.83291</v>
      </c>
      <c r="I103" s="170">
        <v>3.932607</v>
      </c>
      <c r="J103" s="170">
        <v>5.379074</v>
      </c>
      <c r="K103" s="170">
        <v>4.99804</v>
      </c>
      <c r="L103" s="170">
        <v>4.872355</v>
      </c>
      <c r="M103" s="170">
        <v>2.756225</v>
      </c>
      <c r="N103" s="169">
        <v>0.3051708</v>
      </c>
      <c r="O103" s="169">
        <v>0.300909</v>
      </c>
      <c r="P103" s="74"/>
      <c r="Q103" s="74"/>
      <c r="R103" s="74"/>
      <c r="S103" s="74"/>
      <c r="T103" s="74"/>
      <c r="U103" s="74"/>
      <c r="V103" s="74"/>
      <c r="W103" s="74"/>
      <c r="X103" s="74"/>
      <c r="Y103" s="74"/>
      <c r="Z103" s="74"/>
      <c r="AA103" s="74"/>
      <c r="AB103" s="74"/>
      <c r="AC103" s="74"/>
      <c r="AD103" s="74"/>
    </row>
    <row r="104" spans="1:30" ht="15">
      <c r="A104" s="223"/>
      <c r="B104" s="225"/>
      <c r="C104" s="168" t="s">
        <v>34</v>
      </c>
      <c r="D104" s="169">
        <v>4.212049</v>
      </c>
      <c r="E104" s="169">
        <v>4.239098</v>
      </c>
      <c r="F104" s="169">
        <v>5.797058</v>
      </c>
      <c r="G104" s="169">
        <v>13.49689</v>
      </c>
      <c r="H104" s="169">
        <v>13.99029</v>
      </c>
      <c r="I104" s="169">
        <v>13.98267</v>
      </c>
      <c r="J104" s="169">
        <v>13.88696</v>
      </c>
      <c r="K104" s="169">
        <v>14.26628</v>
      </c>
      <c r="L104" s="169">
        <v>14.85526</v>
      </c>
      <c r="M104" s="169">
        <v>14.75559</v>
      </c>
      <c r="N104" s="169">
        <v>6.68298</v>
      </c>
      <c r="O104" s="169">
        <v>5.765942</v>
      </c>
      <c r="P104" s="74"/>
      <c r="Q104" s="74"/>
      <c r="R104" s="74"/>
      <c r="S104" s="74"/>
      <c r="T104" s="74"/>
      <c r="U104" s="74"/>
      <c r="V104" s="74"/>
      <c r="W104" s="74"/>
      <c r="X104" s="74"/>
      <c r="Y104" s="74"/>
      <c r="Z104" s="74"/>
      <c r="AA104" s="74"/>
      <c r="AB104" s="74"/>
      <c r="AC104" s="74"/>
      <c r="AD104" s="74"/>
    </row>
    <row r="105" spans="1:30" ht="27" thickBot="1">
      <c r="A105" s="224"/>
      <c r="B105" s="226"/>
      <c r="C105" s="167" t="s">
        <v>35</v>
      </c>
      <c r="D105" s="169">
        <f>SUM(D97:D104)</f>
        <v>13.4570954</v>
      </c>
      <c r="E105" s="169">
        <f aca="true" t="shared" si="10" ref="E105:O105">SUM(E97:E104)</f>
        <v>13.509569699999998</v>
      </c>
      <c r="F105" s="169">
        <f t="shared" si="10"/>
        <v>16.4960527</v>
      </c>
      <c r="G105" s="169">
        <f t="shared" si="10"/>
        <v>50.2331986</v>
      </c>
      <c r="H105" s="169">
        <f t="shared" si="10"/>
        <v>58.1387894</v>
      </c>
      <c r="I105" s="169">
        <f t="shared" si="10"/>
        <v>58.122583299999995</v>
      </c>
      <c r="J105" s="169">
        <f t="shared" si="10"/>
        <v>65.75397190000001</v>
      </c>
      <c r="K105" s="169">
        <f t="shared" si="10"/>
        <v>63.05358830000001</v>
      </c>
      <c r="L105" s="169">
        <f t="shared" si="10"/>
        <v>62.1861357</v>
      </c>
      <c r="M105" s="169">
        <f t="shared" si="10"/>
        <v>51.263530800000005</v>
      </c>
      <c r="N105" s="169">
        <f t="shared" si="10"/>
        <v>17.7025335</v>
      </c>
      <c r="O105" s="169">
        <f t="shared" si="10"/>
        <v>16.1964267</v>
      </c>
      <c r="P105" s="74"/>
      <c r="Q105" s="74"/>
      <c r="R105" s="74"/>
      <c r="S105" s="74"/>
      <c r="T105" s="74"/>
      <c r="U105" s="74"/>
      <c r="V105" s="74"/>
      <c r="W105" s="74"/>
      <c r="X105" s="74"/>
      <c r="Y105" s="74"/>
      <c r="Z105" s="74"/>
      <c r="AA105" s="74"/>
      <c r="AB105" s="74"/>
      <c r="AC105" s="74"/>
      <c r="AD105" s="74"/>
    </row>
    <row r="106" spans="1:39" ht="27" thickTop="1">
      <c r="A106" s="222" t="s">
        <v>65</v>
      </c>
      <c r="B106" s="222" t="s">
        <v>26</v>
      </c>
      <c r="C106" s="167" t="s">
        <v>27</v>
      </c>
      <c r="D106" s="170">
        <v>0</v>
      </c>
      <c r="E106" s="170">
        <v>0</v>
      </c>
      <c r="F106" s="170">
        <v>0</v>
      </c>
      <c r="G106" s="170">
        <v>0</v>
      </c>
      <c r="H106" s="170">
        <v>2.472715</v>
      </c>
      <c r="I106" s="170">
        <v>7.239843</v>
      </c>
      <c r="J106" s="170">
        <v>8.621842</v>
      </c>
      <c r="K106" s="170">
        <v>7.186854</v>
      </c>
      <c r="L106" s="170">
        <v>6.173172</v>
      </c>
      <c r="M106" s="170">
        <v>5.735584</v>
      </c>
      <c r="N106" s="170">
        <v>0</v>
      </c>
      <c r="O106" s="170">
        <v>0</v>
      </c>
      <c r="P106" s="46"/>
      <c r="Q106" s="46"/>
      <c r="R106" s="46"/>
      <c r="S106" s="46"/>
      <c r="T106" s="46"/>
      <c r="U106" s="46"/>
      <c r="V106" s="46"/>
      <c r="W106" s="46"/>
      <c r="X106" s="46"/>
      <c r="Y106" s="46"/>
      <c r="Z106" s="46"/>
      <c r="AA106" s="74"/>
      <c r="AB106" s="76"/>
      <c r="AC106" s="76"/>
      <c r="AD106" s="76"/>
      <c r="AE106" s="76"/>
      <c r="AF106" s="76"/>
      <c r="AG106" s="76"/>
      <c r="AH106" s="76"/>
      <c r="AI106" s="76"/>
      <c r="AJ106" s="76"/>
      <c r="AK106" s="76"/>
      <c r="AL106" s="76"/>
      <c r="AM106" s="76"/>
    </row>
    <row r="107" spans="1:39" ht="26.25">
      <c r="A107" s="223"/>
      <c r="B107" s="225"/>
      <c r="C107" s="167" t="s">
        <v>28</v>
      </c>
      <c r="D107" s="170">
        <v>0</v>
      </c>
      <c r="E107" s="170">
        <v>0</v>
      </c>
      <c r="F107" s="170">
        <v>0</v>
      </c>
      <c r="G107" s="170">
        <v>0</v>
      </c>
      <c r="H107" s="170">
        <v>1.811353</v>
      </c>
      <c r="I107" s="170">
        <v>1.523</v>
      </c>
      <c r="J107" s="170">
        <v>2.07576</v>
      </c>
      <c r="K107" s="170">
        <v>1.761795</v>
      </c>
      <c r="L107" s="170">
        <v>1.957477</v>
      </c>
      <c r="M107" s="170">
        <v>1.088097</v>
      </c>
      <c r="N107" s="170">
        <v>0</v>
      </c>
      <c r="O107" s="170">
        <v>0</v>
      </c>
      <c r="P107" s="46"/>
      <c r="Q107" s="46"/>
      <c r="R107" s="46"/>
      <c r="S107" s="46"/>
      <c r="T107" s="46"/>
      <c r="U107" s="46"/>
      <c r="V107" s="46"/>
      <c r="W107" s="46"/>
      <c r="X107" s="46"/>
      <c r="Y107" s="46"/>
      <c r="Z107" s="46"/>
      <c r="AA107" s="74"/>
      <c r="AB107" s="77"/>
      <c r="AC107" s="77"/>
      <c r="AD107" s="77"/>
      <c r="AE107" s="77"/>
      <c r="AF107" s="77"/>
      <c r="AG107" s="77"/>
      <c r="AH107" s="77"/>
      <c r="AI107" s="77"/>
      <c r="AJ107" s="77"/>
      <c r="AK107" s="77"/>
      <c r="AL107" s="77"/>
      <c r="AM107" s="77"/>
    </row>
    <row r="108" spans="1:39" ht="15">
      <c r="A108" s="223"/>
      <c r="B108" s="225"/>
      <c r="C108" s="167" t="s">
        <v>29</v>
      </c>
      <c r="D108" s="170">
        <v>0</v>
      </c>
      <c r="E108" s="170">
        <v>0</v>
      </c>
      <c r="F108" s="170">
        <v>0</v>
      </c>
      <c r="G108" s="170">
        <v>0</v>
      </c>
      <c r="H108" s="170">
        <v>0.153713</v>
      </c>
      <c r="I108" s="170">
        <v>0.17688</v>
      </c>
      <c r="J108" s="170">
        <v>0.276844</v>
      </c>
      <c r="K108" s="170">
        <v>0.225967</v>
      </c>
      <c r="L108" s="170">
        <v>0.249285</v>
      </c>
      <c r="M108" s="170">
        <v>0.067449</v>
      </c>
      <c r="N108" s="170">
        <v>0</v>
      </c>
      <c r="O108" s="170">
        <v>0</v>
      </c>
      <c r="P108" s="46"/>
      <c r="Q108" s="46"/>
      <c r="R108" s="46"/>
      <c r="S108" s="46"/>
      <c r="T108" s="46"/>
      <c r="U108" s="46"/>
      <c r="V108" s="46"/>
      <c r="W108" s="46"/>
      <c r="X108" s="46"/>
      <c r="Y108" s="46"/>
      <c r="Z108" s="46"/>
      <c r="AA108" s="74"/>
      <c r="AB108" s="74"/>
      <c r="AC108" s="74"/>
      <c r="AD108" s="74"/>
      <c r="AE108" s="53"/>
      <c r="AF108" s="53"/>
      <c r="AG108" s="53"/>
      <c r="AH108" s="53"/>
      <c r="AI108" s="53"/>
      <c r="AJ108" s="53"/>
      <c r="AK108" s="53"/>
      <c r="AL108" s="53"/>
      <c r="AM108" s="53"/>
    </row>
    <row r="109" spans="1:39" ht="15">
      <c r="A109" s="223"/>
      <c r="B109" s="225"/>
      <c r="C109" s="167" t="s">
        <v>30</v>
      </c>
      <c r="D109" s="170">
        <v>0</v>
      </c>
      <c r="E109" s="170">
        <v>0</v>
      </c>
      <c r="F109" s="170">
        <v>0</v>
      </c>
      <c r="G109" s="170">
        <v>0</v>
      </c>
      <c r="H109" s="170">
        <v>1.767753</v>
      </c>
      <c r="I109" s="170">
        <v>1.680326</v>
      </c>
      <c r="J109" s="170">
        <v>2.096184</v>
      </c>
      <c r="K109" s="170">
        <v>1.954953</v>
      </c>
      <c r="L109" s="170">
        <v>1.82473</v>
      </c>
      <c r="M109" s="170">
        <v>1.165898</v>
      </c>
      <c r="N109" s="170">
        <v>0</v>
      </c>
      <c r="O109" s="170">
        <v>0</v>
      </c>
      <c r="P109" s="46"/>
      <c r="Q109" s="46"/>
      <c r="R109" s="46"/>
      <c r="S109" s="46"/>
      <c r="T109" s="46"/>
      <c r="U109" s="46"/>
      <c r="V109" s="46"/>
      <c r="W109" s="46"/>
      <c r="X109" s="46"/>
      <c r="Y109" s="46"/>
      <c r="Z109" s="46"/>
      <c r="AA109" s="74"/>
      <c r="AB109" s="74"/>
      <c r="AC109" s="74"/>
      <c r="AD109" s="74"/>
      <c r="AE109" s="53"/>
      <c r="AF109" s="53"/>
      <c r="AG109" s="53"/>
      <c r="AH109" s="53"/>
      <c r="AI109" s="53"/>
      <c r="AJ109" s="53"/>
      <c r="AK109" s="53"/>
      <c r="AL109" s="53"/>
      <c r="AM109" s="53"/>
    </row>
    <row r="110" spans="1:39" ht="26.25">
      <c r="A110" s="223"/>
      <c r="B110" s="225"/>
      <c r="C110" s="167" t="s">
        <v>31</v>
      </c>
      <c r="D110" s="170">
        <v>0</v>
      </c>
      <c r="E110" s="170">
        <v>0</v>
      </c>
      <c r="F110" s="170">
        <v>0</v>
      </c>
      <c r="G110" s="170">
        <v>0</v>
      </c>
      <c r="H110" s="170">
        <v>0.139438</v>
      </c>
      <c r="I110" s="170">
        <v>0.650984</v>
      </c>
      <c r="J110" s="170">
        <v>0.832293</v>
      </c>
      <c r="K110" s="170">
        <v>0.583788</v>
      </c>
      <c r="L110" s="170">
        <v>0.392644</v>
      </c>
      <c r="M110" s="170">
        <v>0.412067</v>
      </c>
      <c r="N110" s="170">
        <v>0</v>
      </c>
      <c r="O110" s="170">
        <v>0</v>
      </c>
      <c r="P110" s="46"/>
      <c r="Q110" s="46"/>
      <c r="R110" s="46"/>
      <c r="S110" s="46"/>
      <c r="T110" s="46"/>
      <c r="U110" s="46"/>
      <c r="V110" s="46"/>
      <c r="W110" s="46"/>
      <c r="X110" s="46"/>
      <c r="Y110" s="46"/>
      <c r="Z110" s="46"/>
      <c r="AA110" s="74"/>
      <c r="AB110" s="74"/>
      <c r="AC110" s="74"/>
      <c r="AD110" s="74"/>
      <c r="AE110" s="53"/>
      <c r="AF110" s="53"/>
      <c r="AG110" s="53"/>
      <c r="AH110" s="53"/>
      <c r="AI110" s="53"/>
      <c r="AJ110" s="53"/>
      <c r="AK110" s="53"/>
      <c r="AL110" s="53"/>
      <c r="AM110" s="53"/>
    </row>
    <row r="111" spans="1:39" ht="15">
      <c r="A111" s="223"/>
      <c r="B111" s="225"/>
      <c r="C111" s="167" t="s">
        <v>32</v>
      </c>
      <c r="D111" s="170">
        <v>0</v>
      </c>
      <c r="E111" s="170">
        <v>0</v>
      </c>
      <c r="F111" s="170">
        <v>0</v>
      </c>
      <c r="G111" s="170">
        <v>0</v>
      </c>
      <c r="H111" s="170">
        <v>2.009463</v>
      </c>
      <c r="I111" s="170">
        <v>1.955155</v>
      </c>
      <c r="J111" s="170">
        <v>2.373813</v>
      </c>
      <c r="K111" s="170">
        <v>2.133308</v>
      </c>
      <c r="L111" s="170">
        <v>2.355616</v>
      </c>
      <c r="M111" s="170">
        <v>1.636586</v>
      </c>
      <c r="N111" s="170">
        <v>0</v>
      </c>
      <c r="O111" s="170">
        <v>0</v>
      </c>
      <c r="P111" s="46"/>
      <c r="Q111" s="46"/>
      <c r="R111" s="46"/>
      <c r="S111" s="46"/>
      <c r="T111" s="46"/>
      <c r="U111" s="46"/>
      <c r="V111" s="46"/>
      <c r="W111" s="46"/>
      <c r="X111" s="46"/>
      <c r="Y111" s="46"/>
      <c r="Z111" s="46"/>
      <c r="AA111" s="74"/>
      <c r="AB111" s="74"/>
      <c r="AC111" s="74"/>
      <c r="AD111" s="74"/>
      <c r="AE111" s="53"/>
      <c r="AF111" s="53"/>
      <c r="AG111" s="53"/>
      <c r="AH111" s="53"/>
      <c r="AI111" s="53"/>
      <c r="AJ111" s="53"/>
      <c r="AK111" s="53"/>
      <c r="AL111" s="53"/>
      <c r="AM111" s="53"/>
    </row>
    <row r="112" spans="1:39" ht="15">
      <c r="A112" s="223"/>
      <c r="B112" s="225"/>
      <c r="C112" s="167" t="s">
        <v>33</v>
      </c>
      <c r="D112" s="170">
        <v>0</v>
      </c>
      <c r="E112" s="170">
        <v>0</v>
      </c>
      <c r="F112" s="170">
        <v>0</v>
      </c>
      <c r="G112" s="170">
        <v>0</v>
      </c>
      <c r="H112" s="170">
        <v>1.294785</v>
      </c>
      <c r="I112" s="170">
        <v>1.308548</v>
      </c>
      <c r="J112" s="170">
        <v>1.641967</v>
      </c>
      <c r="K112" s="170">
        <v>1.459463</v>
      </c>
      <c r="L112" s="170">
        <v>1.464972</v>
      </c>
      <c r="M112" s="170">
        <v>1.001087</v>
      </c>
      <c r="N112" s="170">
        <v>0</v>
      </c>
      <c r="O112" s="170">
        <v>0</v>
      </c>
      <c r="P112" s="46"/>
      <c r="Q112" s="46"/>
      <c r="R112" s="46"/>
      <c r="S112" s="46"/>
      <c r="T112" s="46"/>
      <c r="U112" s="46"/>
      <c r="V112" s="46"/>
      <c r="W112" s="46"/>
      <c r="X112" s="46"/>
      <c r="Y112" s="46"/>
      <c r="Z112" s="46"/>
      <c r="AA112" s="74"/>
      <c r="AB112" s="74"/>
      <c r="AC112" s="74"/>
      <c r="AD112" s="74"/>
      <c r="AE112" s="53"/>
      <c r="AF112" s="53"/>
      <c r="AG112" s="53"/>
      <c r="AH112" s="53"/>
      <c r="AI112" s="53"/>
      <c r="AJ112" s="53"/>
      <c r="AK112" s="53"/>
      <c r="AL112" s="53"/>
      <c r="AM112" s="53"/>
    </row>
    <row r="113" spans="1:39" ht="15">
      <c r="A113" s="223"/>
      <c r="B113" s="225"/>
      <c r="C113" s="168" t="s">
        <v>34</v>
      </c>
      <c r="D113" s="169">
        <v>0</v>
      </c>
      <c r="E113" s="169">
        <v>0</v>
      </c>
      <c r="F113" s="169">
        <v>0</v>
      </c>
      <c r="G113" s="169">
        <v>0</v>
      </c>
      <c r="H113" s="169">
        <v>5.571719</v>
      </c>
      <c r="I113" s="169">
        <v>5.788225</v>
      </c>
      <c r="J113" s="169">
        <v>6.908643</v>
      </c>
      <c r="K113" s="169">
        <v>6.404638</v>
      </c>
      <c r="L113" s="169">
        <v>6.380728</v>
      </c>
      <c r="M113" s="169">
        <v>4.860105</v>
      </c>
      <c r="N113" s="169">
        <v>0</v>
      </c>
      <c r="O113" s="169">
        <v>0</v>
      </c>
      <c r="P113" s="46"/>
      <c r="Q113" s="46"/>
      <c r="R113" s="46"/>
      <c r="S113" s="46"/>
      <c r="T113" s="46"/>
      <c r="U113" s="46"/>
      <c r="V113" s="46"/>
      <c r="W113" s="46"/>
      <c r="X113" s="46"/>
      <c r="Y113" s="46"/>
      <c r="Z113" s="46"/>
      <c r="AA113" s="74"/>
      <c r="AB113" s="74"/>
      <c r="AC113" s="74"/>
      <c r="AD113" s="74"/>
      <c r="AE113" s="53"/>
      <c r="AF113" s="53"/>
      <c r="AG113" s="53"/>
      <c r="AH113" s="53"/>
      <c r="AI113" s="53"/>
      <c r="AJ113" s="53"/>
      <c r="AK113" s="53"/>
      <c r="AL113" s="53"/>
      <c r="AM113" s="53"/>
    </row>
    <row r="114" spans="1:39" ht="27" thickBot="1">
      <c r="A114" s="224"/>
      <c r="B114" s="226"/>
      <c r="C114" s="167" t="s">
        <v>35</v>
      </c>
      <c r="D114" s="169">
        <f>SUM(D106:D113)</f>
        <v>0</v>
      </c>
      <c r="E114" s="169">
        <f aca="true" t="shared" si="11" ref="E114:O114">SUM(E106:E113)</f>
        <v>0</v>
      </c>
      <c r="F114" s="169">
        <f t="shared" si="11"/>
        <v>0</v>
      </c>
      <c r="G114" s="169">
        <f t="shared" si="11"/>
        <v>0</v>
      </c>
      <c r="H114" s="169">
        <f t="shared" si="11"/>
        <v>15.220939</v>
      </c>
      <c r="I114" s="169">
        <f t="shared" si="11"/>
        <v>20.322961</v>
      </c>
      <c r="J114" s="169">
        <f t="shared" si="11"/>
        <v>24.827346</v>
      </c>
      <c r="K114" s="169">
        <f t="shared" si="11"/>
        <v>21.710766</v>
      </c>
      <c r="L114" s="169">
        <f t="shared" si="11"/>
        <v>20.798624</v>
      </c>
      <c r="M114" s="169">
        <f t="shared" si="11"/>
        <v>15.966873</v>
      </c>
      <c r="N114" s="169">
        <f t="shared" si="11"/>
        <v>0</v>
      </c>
      <c r="O114" s="169">
        <f t="shared" si="11"/>
        <v>0</v>
      </c>
      <c r="P114" s="74"/>
      <c r="Q114" s="74"/>
      <c r="R114" s="74"/>
      <c r="S114" s="74"/>
      <c r="T114" s="74"/>
      <c r="U114" s="74"/>
      <c r="V114" s="74"/>
      <c r="W114" s="74"/>
      <c r="X114" s="74"/>
      <c r="Y114" s="74"/>
      <c r="Z114" s="74"/>
      <c r="AA114" s="74"/>
      <c r="AB114" s="74"/>
      <c r="AC114" s="74"/>
      <c r="AD114" s="74"/>
      <c r="AE114" s="53"/>
      <c r="AF114" s="53"/>
      <c r="AG114" s="53"/>
      <c r="AH114" s="53"/>
      <c r="AI114" s="53"/>
      <c r="AJ114" s="53"/>
      <c r="AK114" s="53"/>
      <c r="AL114" s="53"/>
      <c r="AM114" s="53"/>
    </row>
    <row r="115" spans="1:15" ht="27" customHeight="1" thickTop="1">
      <c r="A115" s="211" t="s">
        <v>80</v>
      </c>
      <c r="B115" s="212"/>
      <c r="C115" s="80" t="s">
        <v>27</v>
      </c>
      <c r="D115" s="193">
        <f>D97+D106</f>
        <v>4.73164</v>
      </c>
      <c r="E115" s="193">
        <f aca="true" t="shared" si="12" ref="E115:O116">E97+E106</f>
        <v>4.801342</v>
      </c>
      <c r="F115" s="193">
        <f t="shared" si="12"/>
        <v>4.804263</v>
      </c>
      <c r="G115" s="193">
        <f t="shared" si="12"/>
        <v>15.47509</v>
      </c>
      <c r="H115" s="193">
        <f t="shared" si="12"/>
        <v>17.363065</v>
      </c>
      <c r="I115" s="193">
        <f t="shared" si="12"/>
        <v>23.093483</v>
      </c>
      <c r="J115" s="193">
        <f t="shared" si="12"/>
        <v>24.652631999999997</v>
      </c>
      <c r="K115" s="193">
        <f t="shared" si="12"/>
        <v>23.152584</v>
      </c>
      <c r="L115" s="193">
        <f t="shared" si="12"/>
        <v>21.726462</v>
      </c>
      <c r="M115" s="193">
        <f t="shared" si="12"/>
        <v>20.904114</v>
      </c>
      <c r="N115" s="193">
        <f t="shared" si="12"/>
        <v>4.987154</v>
      </c>
      <c r="O115" s="193">
        <f t="shared" si="12"/>
        <v>4.647812</v>
      </c>
    </row>
    <row r="116" spans="1:15" ht="26.25">
      <c r="A116" s="213"/>
      <c r="B116" s="214"/>
      <c r="C116" s="82" t="s">
        <v>28</v>
      </c>
      <c r="D116" s="193">
        <f>D98+D107</f>
        <v>2.228395</v>
      </c>
      <c r="E116" s="193">
        <f t="shared" si="12"/>
        <v>1.928726</v>
      </c>
      <c r="F116" s="193">
        <f t="shared" si="12"/>
        <v>2.529808</v>
      </c>
      <c r="G116" s="193">
        <f t="shared" si="12"/>
        <v>5.825437</v>
      </c>
      <c r="H116" s="193">
        <f t="shared" si="12"/>
        <v>9.742656</v>
      </c>
      <c r="I116" s="193">
        <f t="shared" si="12"/>
        <v>8.787636000000001</v>
      </c>
      <c r="J116" s="193">
        <f t="shared" si="12"/>
        <v>9.874565</v>
      </c>
      <c r="K116" s="193">
        <f t="shared" si="12"/>
        <v>9.451545</v>
      </c>
      <c r="L116" s="193">
        <f t="shared" si="12"/>
        <v>10.192571999999998</v>
      </c>
      <c r="M116" s="193">
        <f t="shared" si="12"/>
        <v>7.4015070000000005</v>
      </c>
      <c r="N116" s="193">
        <f t="shared" si="12"/>
        <v>3.023016</v>
      </c>
      <c r="O116" s="193">
        <f t="shared" si="12"/>
        <v>2.938078</v>
      </c>
    </row>
    <row r="117" spans="1:15" ht="15">
      <c r="A117" s="213"/>
      <c r="B117" s="214"/>
      <c r="C117" s="82" t="s">
        <v>29</v>
      </c>
      <c r="D117" s="193">
        <f aca="true" t="shared" si="13" ref="D117:O123">D99+D108</f>
        <v>0.0309957</v>
      </c>
      <c r="E117" s="193">
        <f t="shared" si="13"/>
        <v>0.02933</v>
      </c>
      <c r="F117" s="193">
        <f t="shared" si="13"/>
        <v>0.0188424</v>
      </c>
      <c r="G117" s="193">
        <f t="shared" si="13"/>
        <v>0.5583986</v>
      </c>
      <c r="H117" s="193">
        <f t="shared" si="13"/>
        <v>0.6996844</v>
      </c>
      <c r="I117" s="193">
        <f t="shared" si="13"/>
        <v>0.7991703</v>
      </c>
      <c r="J117" s="193">
        <f t="shared" si="13"/>
        <v>1.0882329</v>
      </c>
      <c r="K117" s="193">
        <f t="shared" si="13"/>
        <v>0.9029123</v>
      </c>
      <c r="L117" s="193">
        <f t="shared" si="13"/>
        <v>1.0072827</v>
      </c>
      <c r="M117" s="193">
        <f t="shared" si="13"/>
        <v>0.6234828</v>
      </c>
      <c r="N117" s="193">
        <f t="shared" si="13"/>
        <v>0.0407314</v>
      </c>
      <c r="O117" s="193">
        <f t="shared" si="13"/>
        <v>0.0455875</v>
      </c>
    </row>
    <row r="118" spans="1:15" ht="15">
      <c r="A118" s="213"/>
      <c r="B118" s="214"/>
      <c r="C118" s="82" t="s">
        <v>30</v>
      </c>
      <c r="D118" s="193">
        <f t="shared" si="13"/>
        <v>1.604657</v>
      </c>
      <c r="E118" s="193">
        <f t="shared" si="13"/>
        <v>1.807973</v>
      </c>
      <c r="F118" s="193">
        <f t="shared" si="13"/>
        <v>2.689695</v>
      </c>
      <c r="G118" s="193">
        <f t="shared" si="13"/>
        <v>9.412808</v>
      </c>
      <c r="H118" s="193">
        <f t="shared" si="13"/>
        <v>15.178353000000001</v>
      </c>
      <c r="I118" s="193">
        <f t="shared" si="13"/>
        <v>13.696786</v>
      </c>
      <c r="J118" s="193">
        <f t="shared" si="13"/>
        <v>18.168784000000002</v>
      </c>
      <c r="K118" s="193">
        <f t="shared" si="13"/>
        <v>16.389653</v>
      </c>
      <c r="L118" s="193">
        <f t="shared" si="13"/>
        <v>14.960320000000001</v>
      </c>
      <c r="M118" s="193">
        <f t="shared" si="13"/>
        <v>9.452864</v>
      </c>
      <c r="N118" s="193">
        <f t="shared" si="13"/>
        <v>2.276921</v>
      </c>
      <c r="O118" s="193">
        <f t="shared" si="13"/>
        <v>2.136805</v>
      </c>
    </row>
    <row r="119" spans="1:15" ht="26.25">
      <c r="A119" s="213"/>
      <c r="B119" s="214"/>
      <c r="C119" s="82" t="s">
        <v>31</v>
      </c>
      <c r="D119" s="193">
        <f t="shared" si="13"/>
        <v>0.3037977</v>
      </c>
      <c r="E119" s="193">
        <f t="shared" si="13"/>
        <v>0.3692611</v>
      </c>
      <c r="F119" s="193">
        <f t="shared" si="13"/>
        <v>0.347504</v>
      </c>
      <c r="G119" s="193">
        <f t="shared" si="13"/>
        <v>1.594597</v>
      </c>
      <c r="H119" s="193">
        <f t="shared" si="13"/>
        <v>1.645826</v>
      </c>
      <c r="I119" s="193">
        <f t="shared" si="13"/>
        <v>3.0931629999999997</v>
      </c>
      <c r="J119" s="193">
        <f t="shared" si="13"/>
        <v>3.734679</v>
      </c>
      <c r="K119" s="193">
        <f t="shared" si="13"/>
        <v>3.086963</v>
      </c>
      <c r="L119" s="193">
        <f t="shared" si="13"/>
        <v>2.363023</v>
      </c>
      <c r="M119" s="193">
        <f t="shared" si="13"/>
        <v>2.313256</v>
      </c>
      <c r="N119" s="193">
        <f t="shared" si="13"/>
        <v>0.3434486</v>
      </c>
      <c r="O119" s="193">
        <f t="shared" si="13"/>
        <v>0.307946</v>
      </c>
    </row>
    <row r="120" spans="1:15" ht="15">
      <c r="A120" s="213"/>
      <c r="B120" s="214"/>
      <c r="C120" s="82" t="s">
        <v>32</v>
      </c>
      <c r="D120" s="193">
        <f t="shared" si="13"/>
        <v>0.0640829</v>
      </c>
      <c r="E120" s="193">
        <f t="shared" si="13"/>
        <v>0.0741456</v>
      </c>
      <c r="F120" s="193">
        <f t="shared" si="13"/>
        <v>0.0576401</v>
      </c>
      <c r="G120" s="193">
        <f t="shared" si="13"/>
        <v>1.279099</v>
      </c>
      <c r="H120" s="193">
        <f t="shared" si="13"/>
        <v>4.04044</v>
      </c>
      <c r="I120" s="193">
        <f t="shared" si="13"/>
        <v>3.963256</v>
      </c>
      <c r="J120" s="193">
        <f t="shared" si="13"/>
        <v>5.245781</v>
      </c>
      <c r="K120" s="193">
        <f t="shared" si="13"/>
        <v>4.6522760000000005</v>
      </c>
      <c r="L120" s="193">
        <f t="shared" si="13"/>
        <v>5.161785</v>
      </c>
      <c r="M120" s="193">
        <f t="shared" si="13"/>
        <v>3.162173</v>
      </c>
      <c r="N120" s="193">
        <f t="shared" si="13"/>
        <v>0.0431117</v>
      </c>
      <c r="O120" s="193">
        <f t="shared" si="13"/>
        <v>0.0533472</v>
      </c>
    </row>
    <row r="121" spans="1:15" ht="15">
      <c r="A121" s="213"/>
      <c r="B121" s="214"/>
      <c r="C121" s="82" t="s">
        <v>33</v>
      </c>
      <c r="D121" s="193">
        <f t="shared" si="13"/>
        <v>0.2814781</v>
      </c>
      <c r="E121" s="193">
        <f t="shared" si="13"/>
        <v>0.259694</v>
      </c>
      <c r="F121" s="193">
        <f t="shared" si="13"/>
        <v>0.2512422</v>
      </c>
      <c r="G121" s="193">
        <f t="shared" si="13"/>
        <v>2.590879</v>
      </c>
      <c r="H121" s="193">
        <f t="shared" si="13"/>
        <v>5.127695</v>
      </c>
      <c r="I121" s="193">
        <f t="shared" si="13"/>
        <v>5.241155</v>
      </c>
      <c r="J121" s="193">
        <f t="shared" si="13"/>
        <v>7.021041</v>
      </c>
      <c r="K121" s="193">
        <f t="shared" si="13"/>
        <v>6.457502999999999</v>
      </c>
      <c r="L121" s="193">
        <f t="shared" si="13"/>
        <v>6.337327</v>
      </c>
      <c r="M121" s="193">
        <f t="shared" si="13"/>
        <v>3.757312</v>
      </c>
      <c r="N121" s="193">
        <f t="shared" si="13"/>
        <v>0.3051708</v>
      </c>
      <c r="O121" s="193">
        <f t="shared" si="13"/>
        <v>0.300909</v>
      </c>
    </row>
    <row r="122" spans="1:15" ht="15">
      <c r="A122" s="213"/>
      <c r="B122" s="214"/>
      <c r="C122" s="83" t="s">
        <v>34</v>
      </c>
      <c r="D122" s="193">
        <f t="shared" si="13"/>
        <v>4.212049</v>
      </c>
      <c r="E122" s="193">
        <f t="shared" si="13"/>
        <v>4.239098</v>
      </c>
      <c r="F122" s="193">
        <f t="shared" si="13"/>
        <v>5.797058</v>
      </c>
      <c r="G122" s="193">
        <f t="shared" si="13"/>
        <v>13.49689</v>
      </c>
      <c r="H122" s="193">
        <f t="shared" si="13"/>
        <v>19.562009</v>
      </c>
      <c r="I122" s="193">
        <f t="shared" si="13"/>
        <v>19.770895</v>
      </c>
      <c r="J122" s="193">
        <f t="shared" si="13"/>
        <v>20.795603</v>
      </c>
      <c r="K122" s="193">
        <f t="shared" si="13"/>
        <v>20.670918</v>
      </c>
      <c r="L122" s="193">
        <f t="shared" si="13"/>
        <v>21.235988</v>
      </c>
      <c r="M122" s="193">
        <f t="shared" si="13"/>
        <v>19.615695</v>
      </c>
      <c r="N122" s="193">
        <f t="shared" si="13"/>
        <v>6.68298</v>
      </c>
      <c r="O122" s="193">
        <f t="shared" si="13"/>
        <v>5.765942</v>
      </c>
    </row>
    <row r="123" spans="1:15" ht="27" thickBot="1">
      <c r="A123" s="215"/>
      <c r="B123" s="216"/>
      <c r="C123" s="84" t="s">
        <v>35</v>
      </c>
      <c r="D123" s="193">
        <f t="shared" si="13"/>
        <v>13.4570954</v>
      </c>
      <c r="E123" s="193">
        <f t="shared" si="13"/>
        <v>13.509569699999998</v>
      </c>
      <c r="F123" s="193">
        <f t="shared" si="13"/>
        <v>16.4960527</v>
      </c>
      <c r="G123" s="193">
        <f t="shared" si="13"/>
        <v>50.2331986</v>
      </c>
      <c r="H123" s="193">
        <f t="shared" si="13"/>
        <v>73.3597284</v>
      </c>
      <c r="I123" s="193">
        <f t="shared" si="13"/>
        <v>78.4455443</v>
      </c>
      <c r="J123" s="193">
        <f t="shared" si="13"/>
        <v>90.58131790000002</v>
      </c>
      <c r="K123" s="193">
        <f t="shared" si="13"/>
        <v>84.76435430000001</v>
      </c>
      <c r="L123" s="193">
        <f t="shared" si="13"/>
        <v>82.9847597</v>
      </c>
      <c r="M123" s="193">
        <f t="shared" si="13"/>
        <v>67.2304038</v>
      </c>
      <c r="N123" s="193">
        <f t="shared" si="13"/>
        <v>17.7025335</v>
      </c>
      <c r="O123" s="193">
        <f t="shared" si="13"/>
        <v>16.1964267</v>
      </c>
    </row>
    <row r="125" spans="4:15" ht="15">
      <c r="D125" s="86"/>
      <c r="E125" s="86"/>
      <c r="F125" s="86"/>
      <c r="G125" s="86"/>
      <c r="H125" s="86"/>
      <c r="I125" s="86"/>
      <c r="J125" s="86"/>
      <c r="K125" s="86"/>
      <c r="L125" s="86"/>
      <c r="M125" s="86"/>
      <c r="N125" s="86"/>
      <c r="O125" s="86"/>
    </row>
    <row r="127" spans="4:15" ht="15">
      <c r="D127" s="86"/>
      <c r="E127" s="86"/>
      <c r="F127" s="86"/>
      <c r="G127" s="86"/>
      <c r="H127" s="86"/>
      <c r="I127" s="86"/>
      <c r="J127" s="86"/>
      <c r="K127" s="86"/>
      <c r="L127" s="86"/>
      <c r="M127" s="86"/>
      <c r="N127" s="86"/>
      <c r="O127" s="86"/>
    </row>
  </sheetData>
  <sheetProtection/>
  <mergeCells count="26">
    <mergeCell ref="C4:O4"/>
    <mergeCell ref="C5:O5"/>
    <mergeCell ref="D6:O6"/>
    <mergeCell ref="D7:O7"/>
    <mergeCell ref="A9:A17"/>
    <mergeCell ref="B9:B17"/>
    <mergeCell ref="A18:A26"/>
    <mergeCell ref="B18:B26"/>
    <mergeCell ref="A27:A35"/>
    <mergeCell ref="B27:B35"/>
    <mergeCell ref="A36:A44"/>
    <mergeCell ref="B36:B44"/>
    <mergeCell ref="A45:A53"/>
    <mergeCell ref="B45:B53"/>
    <mergeCell ref="A54:A62"/>
    <mergeCell ref="B54:B62"/>
    <mergeCell ref="A63:A71"/>
    <mergeCell ref="B63:B71"/>
    <mergeCell ref="A115:B123"/>
    <mergeCell ref="A82:B90"/>
    <mergeCell ref="A72:A80"/>
    <mergeCell ref="B72:B80"/>
    <mergeCell ref="A97:A105"/>
    <mergeCell ref="B97:B105"/>
    <mergeCell ref="A106:A114"/>
    <mergeCell ref="B106:B114"/>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AO123"/>
  <sheetViews>
    <sheetView zoomScalePageLayoutView="0" workbookViewId="0" topLeftCell="A72">
      <selection activeCell="D92" sqref="D92:O92"/>
    </sheetView>
  </sheetViews>
  <sheetFormatPr defaultColWidth="9.140625" defaultRowHeight="15"/>
  <sheetData>
    <row r="1" spans="1:15" ht="15">
      <c r="A1" s="29"/>
      <c r="B1" s="207" t="s">
        <v>23</v>
      </c>
      <c r="C1" s="202"/>
      <c r="D1" s="202"/>
      <c r="E1" s="202"/>
      <c r="F1" s="202"/>
      <c r="G1" s="202"/>
      <c r="H1" s="202"/>
      <c r="I1" s="202"/>
      <c r="J1" s="202"/>
      <c r="K1" s="202"/>
      <c r="L1" s="202"/>
      <c r="M1" s="202"/>
      <c r="N1" s="202"/>
      <c r="O1" s="202"/>
    </row>
    <row r="2" spans="1:15" ht="15">
      <c r="A2" s="29"/>
      <c r="B2" s="29"/>
      <c r="C2" s="1">
        <v>1.11892387244584</v>
      </c>
      <c r="D2" s="30"/>
      <c r="E2" s="30"/>
      <c r="F2" s="30"/>
      <c r="G2" s="30"/>
      <c r="H2" s="30"/>
      <c r="I2" s="30"/>
      <c r="J2" s="30"/>
      <c r="K2" s="30"/>
      <c r="L2" s="30"/>
      <c r="M2" s="30"/>
      <c r="N2" s="30"/>
      <c r="O2" s="30"/>
    </row>
    <row r="3" spans="1:2" ht="15">
      <c r="A3" s="29"/>
      <c r="B3" s="29"/>
    </row>
    <row r="4" spans="1:15" ht="20.25">
      <c r="A4" s="29"/>
      <c r="B4" s="29"/>
      <c r="C4" s="200" t="s">
        <v>24</v>
      </c>
      <c r="D4" s="200"/>
      <c r="E4" s="200"/>
      <c r="F4" s="200"/>
      <c r="G4" s="200"/>
      <c r="H4" s="200"/>
      <c r="I4" s="200"/>
      <c r="J4" s="200"/>
      <c r="K4" s="200"/>
      <c r="L4" s="200"/>
      <c r="M4" s="200"/>
      <c r="N4" s="200"/>
      <c r="O4" s="200"/>
    </row>
    <row r="5" spans="1:15" ht="19.5" thickBot="1">
      <c r="A5" s="29"/>
      <c r="B5" s="29"/>
      <c r="C5" s="201" t="s">
        <v>63</v>
      </c>
      <c r="D5" s="201"/>
      <c r="E5" s="201"/>
      <c r="F5" s="201"/>
      <c r="G5" s="201"/>
      <c r="H5" s="201"/>
      <c r="I5" s="201"/>
      <c r="J5" s="201"/>
      <c r="K5" s="201"/>
      <c r="L5" s="201"/>
      <c r="M5" s="201"/>
      <c r="N5" s="201"/>
      <c r="O5" s="201"/>
    </row>
    <row r="6" spans="1:15" ht="16.5" thickBot="1">
      <c r="A6" s="40"/>
      <c r="B6" s="41"/>
      <c r="C6" s="42"/>
      <c r="D6" s="238" t="s">
        <v>1</v>
      </c>
      <c r="E6" s="238"/>
      <c r="F6" s="238"/>
      <c r="G6" s="238"/>
      <c r="H6" s="238"/>
      <c r="I6" s="238"/>
      <c r="J6" s="238"/>
      <c r="K6" s="238"/>
      <c r="L6" s="238"/>
      <c r="M6" s="238"/>
      <c r="N6" s="238"/>
      <c r="O6" s="238"/>
    </row>
    <row r="7" spans="1:15" ht="17.25" thickBot="1" thickTop="1">
      <c r="A7" s="34"/>
      <c r="B7" s="34"/>
      <c r="C7" s="34"/>
      <c r="D7" s="208" t="s">
        <v>2</v>
      </c>
      <c r="E7" s="209"/>
      <c r="F7" s="209"/>
      <c r="G7" s="209"/>
      <c r="H7" s="209"/>
      <c r="I7" s="209"/>
      <c r="J7" s="209"/>
      <c r="K7" s="209"/>
      <c r="L7" s="209"/>
      <c r="M7" s="209"/>
      <c r="N7" s="209"/>
      <c r="O7" s="210"/>
    </row>
    <row r="8" spans="1:15" ht="27" thickBot="1" thickTop="1">
      <c r="A8" s="43" t="s">
        <v>3</v>
      </c>
      <c r="B8" s="43" t="s">
        <v>4</v>
      </c>
      <c r="C8" s="44" t="s">
        <v>25</v>
      </c>
      <c r="D8" s="45">
        <v>42005</v>
      </c>
      <c r="E8" s="45">
        <v>42036</v>
      </c>
      <c r="F8" s="45">
        <v>42064</v>
      </c>
      <c r="G8" s="45">
        <v>42095</v>
      </c>
      <c r="H8" s="45">
        <v>42125</v>
      </c>
      <c r="I8" s="45">
        <v>42156</v>
      </c>
      <c r="J8" s="45">
        <v>42186</v>
      </c>
      <c r="K8" s="45">
        <v>42217</v>
      </c>
      <c r="L8" s="45">
        <v>42248</v>
      </c>
      <c r="M8" s="45">
        <v>42278</v>
      </c>
      <c r="N8" s="45">
        <v>42309</v>
      </c>
      <c r="O8" s="45">
        <v>42339</v>
      </c>
    </row>
    <row r="9" spans="1:15" ht="27" thickTop="1">
      <c r="A9" s="239" t="s">
        <v>5</v>
      </c>
      <c r="B9" s="242" t="s">
        <v>26</v>
      </c>
      <c r="C9" s="47" t="s">
        <v>27</v>
      </c>
      <c r="D9" s="48">
        <f>'PG&amp;E Program Totals'!D9*$C$2</f>
        <v>13.298622819554572</v>
      </c>
      <c r="E9" s="48">
        <f>'PG&amp;E Program Totals'!E9*$C$2</f>
        <v>12.358749145177516</v>
      </c>
      <c r="F9" s="48">
        <f>'PG&amp;E Program Totals'!F9*$C$2</f>
        <v>12.17816602140348</v>
      </c>
      <c r="G9" s="48">
        <f>'PG&amp;E Program Totals'!G9*$C$2</f>
        <v>16.514152676473252</v>
      </c>
      <c r="H9" s="48">
        <f>'PG&amp;E Program Totals'!H9*$C$2</f>
        <v>15.219401106711274</v>
      </c>
      <c r="I9" s="48">
        <f>'PG&amp;E Program Totals'!I9*$C$2</f>
        <v>19.44983967289323</v>
      </c>
      <c r="J9" s="48">
        <f>'PG&amp;E Program Totals'!J9*$C$2</f>
        <v>17.571065787908147</v>
      </c>
      <c r="K9" s="48">
        <f>'PG&amp;E Program Totals'!K9*$C$2</f>
        <v>20.01204297260364</v>
      </c>
      <c r="L9" s="48">
        <f>'PG&amp;E Program Totals'!L9*$C$2</f>
        <v>19.745828604871328</v>
      </c>
      <c r="M9" s="48">
        <f>'PG&amp;E Program Totals'!M9*$C$2</f>
        <v>20.061040648978047</v>
      </c>
      <c r="N9" s="48">
        <f>'PG&amp;E Program Totals'!N9*$C$2</f>
        <v>14.999521376536942</v>
      </c>
      <c r="O9" s="48">
        <f>'PG&amp;E Program Totals'!O9*$C$2</f>
        <v>13.199743516946533</v>
      </c>
    </row>
    <row r="10" spans="1:15" ht="39">
      <c r="A10" s="240"/>
      <c r="B10" s="243"/>
      <c r="C10" s="47" t="s">
        <v>28</v>
      </c>
      <c r="D10" s="48">
        <f>'PG&amp;E Program Totals'!D10*$C$2</f>
        <v>2.7914767309675397</v>
      </c>
      <c r="E10" s="48">
        <f>'PG&amp;E Program Totals'!E10*$C$2</f>
        <v>2.7264941081513747</v>
      </c>
      <c r="F10" s="48">
        <f>'PG&amp;E Program Totals'!F10*$C$2</f>
        <v>2.828166244745039</v>
      </c>
      <c r="G10" s="48">
        <f>'PG&amp;E Program Totals'!G10*$C$2</f>
        <v>3.0822111964406322</v>
      </c>
      <c r="H10" s="48">
        <f>'PG&amp;E Program Totals'!H10*$C$2</f>
        <v>2.9862187174235033</v>
      </c>
      <c r="I10" s="48">
        <f>'PG&amp;E Program Totals'!I10*$C$2</f>
        <v>3.5857258201173874</v>
      </c>
      <c r="J10" s="48">
        <f>'PG&amp;E Program Totals'!J10*$C$2</f>
        <v>4.763342844292374</v>
      </c>
      <c r="K10" s="48">
        <f>'PG&amp;E Program Totals'!K10*$C$2</f>
        <v>5.173732790837079</v>
      </c>
      <c r="L10" s="48">
        <f>'PG&amp;E Program Totals'!L10*$C$2</f>
        <v>4.755002385747163</v>
      </c>
      <c r="M10" s="48">
        <f>'PG&amp;E Program Totals'!M10*$C$2</f>
        <v>3.6431601824900324</v>
      </c>
      <c r="N10" s="48">
        <f>'PG&amp;E Program Totals'!N10*$C$2</f>
        <v>2.9051381368544607</v>
      </c>
      <c r="O10" s="48">
        <f>'PG&amp;E Program Totals'!O10*$C$2</f>
        <v>2.6651300851387</v>
      </c>
    </row>
    <row r="11" spans="1:15" ht="15">
      <c r="A11" s="240"/>
      <c r="B11" s="243"/>
      <c r="C11" s="47" t="s">
        <v>29</v>
      </c>
      <c r="D11" s="48">
        <f>'PG&amp;E Program Totals'!D11*$C$2</f>
        <v>4.015083764147795</v>
      </c>
      <c r="E11" s="48">
        <f>'PG&amp;E Program Totals'!E11*$C$2</f>
        <v>4.253662950078442</v>
      </c>
      <c r="F11" s="48">
        <f>'PG&amp;E Program Totals'!F11*$C$2</f>
        <v>4.146756487609476</v>
      </c>
      <c r="G11" s="48">
        <f>'PG&amp;E Program Totals'!G11*$C$2</f>
        <v>5.246524383359043</v>
      </c>
      <c r="H11" s="48">
        <f>'PG&amp;E Program Totals'!H11*$C$2</f>
        <v>4.987732956596535</v>
      </c>
      <c r="I11" s="48">
        <f>'PG&amp;E Program Totals'!I11*$C$2</f>
        <v>5.146414264491314</v>
      </c>
      <c r="J11" s="48">
        <f>'PG&amp;E Program Totals'!J11*$C$2</f>
        <v>4.538920283195911</v>
      </c>
      <c r="K11" s="48">
        <f>'PG&amp;E Program Totals'!K11*$C$2</f>
        <v>4.45129399797306</v>
      </c>
      <c r="L11" s="48">
        <f>'PG&amp;E Program Totals'!L11*$C$2</f>
        <v>4.414397483279159</v>
      </c>
      <c r="M11" s="48">
        <f>'PG&amp;E Program Totals'!M11*$C$2</f>
        <v>4.377420406066442</v>
      </c>
      <c r="N11" s="48">
        <f>'PG&amp;E Program Totals'!N11*$C$2</f>
        <v>3.5654374924621997</v>
      </c>
      <c r="O11" s="48">
        <f>'PG&amp;E Program Totals'!O11*$C$2</f>
        <v>3.7603685770526067</v>
      </c>
    </row>
    <row r="12" spans="1:15" ht="15">
      <c r="A12" s="240"/>
      <c r="B12" s="243"/>
      <c r="C12" s="47" t="s">
        <v>30</v>
      </c>
      <c r="D12" s="48">
        <f>'PG&amp;E Program Totals'!D12*$C$2</f>
        <v>14.859644703242488</v>
      </c>
      <c r="E12" s="48">
        <f>'PG&amp;E Program Totals'!E12*$C$2</f>
        <v>14.891377384265052</v>
      </c>
      <c r="F12" s="48">
        <f>'PG&amp;E Program Totals'!F12*$C$2</f>
        <v>14.5257801981821</v>
      </c>
      <c r="G12" s="48">
        <f>'PG&amp;E Program Totals'!G12*$C$2</f>
        <v>14.76546488089872</v>
      </c>
      <c r="H12" s="48">
        <f>'PG&amp;E Program Totals'!H12*$C$2</f>
        <v>14.356263231506553</v>
      </c>
      <c r="I12" s="48">
        <f>'PG&amp;E Program Totals'!I12*$C$2</f>
        <v>15.270547116920774</v>
      </c>
      <c r="J12" s="48">
        <f>'PG&amp;E Program Totals'!J12*$C$2</f>
        <v>14.873362709918673</v>
      </c>
      <c r="K12" s="48">
        <f>'PG&amp;E Program Totals'!K12*$C$2</f>
        <v>14.43503547212674</v>
      </c>
      <c r="L12" s="48">
        <f>'PG&amp;E Program Totals'!L12*$C$2</f>
        <v>14.164334219665918</v>
      </c>
      <c r="M12" s="48">
        <f>'PG&amp;E Program Totals'!M12*$C$2</f>
        <v>16.179460167747255</v>
      </c>
      <c r="N12" s="48">
        <f>'PG&amp;E Program Totals'!N12*$C$2</f>
        <v>15.411296550835736</v>
      </c>
      <c r="O12" s="48">
        <f>'PG&amp;E Program Totals'!O12*$C$2</f>
        <v>14.828012725368444</v>
      </c>
    </row>
    <row r="13" spans="1:15" ht="26.25">
      <c r="A13" s="240"/>
      <c r="B13" s="243"/>
      <c r="C13" s="47" t="s">
        <v>31</v>
      </c>
      <c r="D13" s="48">
        <f>'PG&amp;E Program Totals'!D13*$C$2</f>
        <v>3.1157218474965123</v>
      </c>
      <c r="E13" s="48">
        <f>'PG&amp;E Program Totals'!E13*$C$2</f>
        <v>2.940412211933315</v>
      </c>
      <c r="F13" s="48">
        <f>'PG&amp;E Program Totals'!F13*$C$2</f>
        <v>2.8272140405295874</v>
      </c>
      <c r="G13" s="48">
        <f>'PG&amp;E Program Totals'!G13*$C$2</f>
        <v>4.386789155650431</v>
      </c>
      <c r="H13" s="48">
        <f>'PG&amp;E Program Totals'!H13*$C$2</f>
        <v>2.328292599349222</v>
      </c>
      <c r="I13" s="48">
        <f>'PG&amp;E Program Totals'!I13*$C$2</f>
        <v>4.3041398438122185</v>
      </c>
      <c r="J13" s="48">
        <f>'PG&amp;E Program Totals'!J13*$C$2</f>
        <v>4.589344587507683</v>
      </c>
      <c r="K13" s="48">
        <f>'PG&amp;E Program Totals'!K13*$C$2</f>
        <v>4.499273453623538</v>
      </c>
      <c r="L13" s="48">
        <f>'PG&amp;E Program Totals'!L13*$C$2</f>
        <v>4.255307768170938</v>
      </c>
      <c r="M13" s="48">
        <f>'PG&amp;E Program Totals'!M13*$C$2</f>
        <v>3.3501285663068088</v>
      </c>
      <c r="N13" s="48">
        <f>'PG&amp;E Program Totals'!N13*$C$2</f>
        <v>3.0022293991143307</v>
      </c>
      <c r="O13" s="48">
        <f>'PG&amp;E Program Totals'!O13*$C$2</f>
        <v>2.5495262274092134</v>
      </c>
    </row>
    <row r="14" spans="1:15" ht="15">
      <c r="A14" s="240"/>
      <c r="B14" s="243"/>
      <c r="C14" s="47" t="s">
        <v>32</v>
      </c>
      <c r="D14" s="48">
        <f>'PG&amp;E Program Totals'!D14*$C$2</f>
        <v>4.960041828601246</v>
      </c>
      <c r="E14" s="48">
        <f>'PG&amp;E Program Totals'!E14*$C$2</f>
        <v>4.970447820614991</v>
      </c>
      <c r="F14" s="48">
        <f>'PG&amp;E Program Totals'!F14*$C$2</f>
        <v>5.083657181257445</v>
      </c>
      <c r="G14" s="48">
        <f>'PG&amp;E Program Totals'!G14*$C$2</f>
        <v>6.203452695399919</v>
      </c>
      <c r="H14" s="48">
        <f>'PG&amp;E Program Totals'!H14*$C$2</f>
        <v>7.179883850537526</v>
      </c>
      <c r="I14" s="48">
        <f>'PG&amp;E Program Totals'!I14*$C$2</f>
        <v>6.943081515716324</v>
      </c>
      <c r="J14" s="48">
        <f>'PG&amp;E Program Totals'!J14*$C$2</f>
        <v>7.367137998439083</v>
      </c>
      <c r="K14" s="48">
        <f>'PG&amp;E Program Totals'!K14*$C$2</f>
        <v>6.93350017059657</v>
      </c>
      <c r="L14" s="48">
        <f>'PG&amp;E Program Totals'!L14*$C$2</f>
        <v>7.075912325385987</v>
      </c>
      <c r="M14" s="48">
        <f>'PG&amp;E Program Totals'!M14*$C$2</f>
        <v>6.455509319374176</v>
      </c>
      <c r="N14" s="48">
        <f>'PG&amp;E Program Totals'!N14*$C$2</f>
        <v>5.181598825660374</v>
      </c>
      <c r="O14" s="48">
        <f>'PG&amp;E Program Totals'!O14*$C$2</f>
        <v>5.071469862438764</v>
      </c>
    </row>
    <row r="15" spans="1:15" ht="15">
      <c r="A15" s="240"/>
      <c r="B15" s="243"/>
      <c r="C15" s="47" t="s">
        <v>33</v>
      </c>
      <c r="D15" s="48">
        <f>'PG&amp;E Program Totals'!D15*$C$2</f>
        <v>7.801135000844651</v>
      </c>
      <c r="E15" s="48">
        <f>'PG&amp;E Program Totals'!E15*$C$2</f>
        <v>7.95403371016663</v>
      </c>
      <c r="F15" s="48">
        <f>'PG&amp;E Program Totals'!F15*$C$2</f>
        <v>7.797591368940615</v>
      </c>
      <c r="G15" s="48">
        <f>'PG&amp;E Program Totals'!G15*$C$2</f>
        <v>9.46956126812477</v>
      </c>
      <c r="H15" s="48">
        <f>'PG&amp;E Program Totals'!H15*$C$2</f>
        <v>9.257196230677785</v>
      </c>
      <c r="I15" s="48">
        <f>'PG&amp;E Program Totals'!I15*$C$2</f>
        <v>9.918870743724758</v>
      </c>
      <c r="J15" s="48">
        <f>'PG&amp;E Program Totals'!J15*$C$2</f>
        <v>9.681194529359177</v>
      </c>
      <c r="K15" s="48">
        <f>'PG&amp;E Program Totals'!K15*$C$2</f>
        <v>9.832167570696678</v>
      </c>
      <c r="L15" s="48">
        <f>'PG&amp;E Program Totals'!L15*$C$2</f>
        <v>9.771208598125828</v>
      </c>
      <c r="M15" s="48">
        <f>'PG&amp;E Program Totals'!M15*$C$2</f>
        <v>9.017270979328586</v>
      </c>
      <c r="N15" s="48">
        <f>'PG&amp;E Program Totals'!N15*$C$2</f>
        <v>7.485892745793377</v>
      </c>
      <c r="O15" s="48">
        <f>'PG&amp;E Program Totals'!O15*$C$2</f>
        <v>6.502354186217994</v>
      </c>
    </row>
    <row r="16" spans="1:15" ht="15">
      <c r="A16" s="240"/>
      <c r="B16" s="243"/>
      <c r="C16" s="49" t="s">
        <v>34</v>
      </c>
      <c r="D16" s="48">
        <f>'PG&amp;E Program Totals'!D16*$C$2</f>
        <v>154.26659375604416</v>
      </c>
      <c r="E16" s="48">
        <f>'PG&amp;E Program Totals'!E16*$C$2</f>
        <v>168.14057842004914</v>
      </c>
      <c r="F16" s="48">
        <f>'PG&amp;E Program Totals'!F16*$C$2</f>
        <v>171.0196814362395</v>
      </c>
      <c r="G16" s="48">
        <f>'PG&amp;E Program Totals'!G16*$C$2</f>
        <v>194.153768176219</v>
      </c>
      <c r="H16" s="48">
        <f>'PG&amp;E Program Totals'!H16*$C$2</f>
        <v>189.06825917595265</v>
      </c>
      <c r="I16" s="48">
        <f>'PG&amp;E Program Totals'!I16*$C$2</f>
        <v>190.93753339726067</v>
      </c>
      <c r="J16" s="48">
        <f>'PG&amp;E Program Totals'!J16*$C$2</f>
        <v>197.14263762429633</v>
      </c>
      <c r="K16" s="48">
        <f>'PG&amp;E Program Totals'!K16*$C$2</f>
        <v>207.26643703741178</v>
      </c>
      <c r="L16" s="48">
        <f>'PG&amp;E Program Totals'!L16*$C$2</f>
        <v>193.23938358765625</v>
      </c>
      <c r="M16" s="48">
        <f>'PG&amp;E Program Totals'!M16*$C$2</f>
        <v>173.15056005892538</v>
      </c>
      <c r="N16" s="48">
        <f>'PG&amp;E Program Totals'!N16*$C$2</f>
        <v>173.58839497021341</v>
      </c>
      <c r="O16" s="48">
        <f>'PG&amp;E Program Totals'!O16*$C$2</f>
        <v>159.8736331732575</v>
      </c>
    </row>
    <row r="17" spans="1:15" ht="39.75" thickBot="1">
      <c r="A17" s="241"/>
      <c r="B17" s="244"/>
      <c r="C17" s="47" t="s">
        <v>35</v>
      </c>
      <c r="D17" s="48">
        <f>'PG&amp;E Program Totals'!D17*$C$2</f>
        <v>205.108320450899</v>
      </c>
      <c r="E17" s="48">
        <f>'PG&amp;E Program Totals'!E17*$C$2</f>
        <v>218.23575575043643</v>
      </c>
      <c r="F17" s="48">
        <f>'PG&amp;E Program Totals'!F17*$C$2</f>
        <v>220.40701297890723</v>
      </c>
      <c r="G17" s="48">
        <f>'PG&amp;E Program Totals'!G17*$C$2</f>
        <v>253.82192443256577</v>
      </c>
      <c r="H17" s="48">
        <f>'PG&amp;E Program Totals'!H17*$C$2</f>
        <v>245.38324786875503</v>
      </c>
      <c r="I17" s="48">
        <f>'PG&amp;E Program Totals'!I17*$C$2</f>
        <v>255.5561523749367</v>
      </c>
      <c r="J17" s="48">
        <f>'PG&amp;E Program Totals'!J17*$C$2</f>
        <v>260.5270063649174</v>
      </c>
      <c r="K17" s="48">
        <f>'PG&amp;E Program Totals'!K17*$C$2</f>
        <v>272.60348346586915</v>
      </c>
      <c r="L17" s="48">
        <f>'PG&amp;E Program Totals'!L17*$C$2</f>
        <v>257.4213749729026</v>
      </c>
      <c r="M17" s="48">
        <f>'PG&amp;E Program Totals'!M17*$C$2</f>
        <v>236.2345503292167</v>
      </c>
      <c r="N17" s="48">
        <f>'PG&amp;E Program Totals'!N17*$C$2</f>
        <v>226.13950949747084</v>
      </c>
      <c r="O17" s="48">
        <f>'PG&amp;E Program Totals'!O17*$C$2</f>
        <v>208.45023835382975</v>
      </c>
    </row>
    <row r="18" spans="1:15" ht="27" customHeight="1" thickTop="1">
      <c r="A18" s="235" t="s">
        <v>36</v>
      </c>
      <c r="B18" s="218" t="s">
        <v>26</v>
      </c>
      <c r="C18" s="50" t="s">
        <v>27</v>
      </c>
      <c r="D18" s="51">
        <f>'PG&amp;E Program Totals'!D18*$C$2</f>
        <v>0</v>
      </c>
      <c r="E18" s="51">
        <f>'PG&amp;E Program Totals'!E18*$C$2</f>
        <v>0</v>
      </c>
      <c r="F18" s="51">
        <f>'PG&amp;E Program Totals'!F18*$C$2</f>
        <v>0</v>
      </c>
      <c r="G18" s="51">
        <f>'PG&amp;E Program Totals'!G18*$C$2</f>
        <v>0</v>
      </c>
      <c r="H18" s="51">
        <f>'PG&amp;E Program Totals'!H18*$C$2</f>
        <v>8.518914594703805</v>
      </c>
      <c r="I18" s="51">
        <f>'PG&amp;E Program Totals'!I18*$C$2</f>
        <v>20.804587940695754</v>
      </c>
      <c r="J18" s="51">
        <f>'PG&amp;E Program Totals'!J18*$C$2</f>
        <v>30.029779591849973</v>
      </c>
      <c r="K18" s="51">
        <f>'PG&amp;E Program Totals'!K18*$C$2</f>
        <v>22.400363599861837</v>
      </c>
      <c r="L18" s="51">
        <f>'PG&amp;E Program Totals'!L18*$C$2</f>
        <v>20.568472625132237</v>
      </c>
      <c r="M18" s="51">
        <f>'PG&amp;E Program Totals'!M18*$C$2</f>
        <v>13.712177082810554</v>
      </c>
      <c r="N18" s="51">
        <f>'PG&amp;E Program Totals'!N18*$C$2</f>
        <v>0</v>
      </c>
      <c r="O18" s="51">
        <f>'PG&amp;E Program Totals'!O18*$C$2</f>
        <v>0</v>
      </c>
    </row>
    <row r="19" spans="1:15" ht="39">
      <c r="A19" s="236"/>
      <c r="B19" s="218"/>
      <c r="C19" s="50" t="s">
        <v>28</v>
      </c>
      <c r="D19" s="51">
        <f>'PG&amp;E Program Totals'!D19*$C$2</f>
        <v>0</v>
      </c>
      <c r="E19" s="51">
        <f>'PG&amp;E Program Totals'!E19*$C$2</f>
        <v>0</v>
      </c>
      <c r="F19" s="51">
        <f>'PG&amp;E Program Totals'!F19*$C$2</f>
        <v>0</v>
      </c>
      <c r="G19" s="51">
        <f>'PG&amp;E Program Totals'!G19*$C$2</f>
        <v>0</v>
      </c>
      <c r="H19" s="51">
        <f>'PG&amp;E Program Totals'!H19*$C$2</f>
        <v>11.107809039641152</v>
      </c>
      <c r="I19" s="51">
        <f>'PG&amp;E Program Totals'!I19*$C$2</f>
        <v>9.023869273404397</v>
      </c>
      <c r="J19" s="51">
        <f>'PG&amp;E Program Totals'!J19*$C$2</f>
        <v>14.655497042714744</v>
      </c>
      <c r="K19" s="51">
        <f>'PG&amp;E Program Totals'!K19*$C$2</f>
        <v>11.207667400637582</v>
      </c>
      <c r="L19" s="51">
        <f>'PG&amp;E Program Totals'!L19*$C$2</f>
        <v>12.867232909771804</v>
      </c>
      <c r="M19" s="51">
        <f>'PG&amp;E Program Totals'!M19*$C$2</f>
        <v>5.48960052433305</v>
      </c>
      <c r="N19" s="51">
        <f>'PG&amp;E Program Totals'!N19*$C$2</f>
        <v>0</v>
      </c>
      <c r="O19" s="51">
        <f>'PG&amp;E Program Totals'!O19*$C$2</f>
        <v>0</v>
      </c>
    </row>
    <row r="20" spans="1:15" ht="15">
      <c r="A20" s="236"/>
      <c r="B20" s="218"/>
      <c r="C20" s="50" t="s">
        <v>29</v>
      </c>
      <c r="D20" s="51">
        <f>'PG&amp;E Program Totals'!D20*$C$2</f>
        <v>0</v>
      </c>
      <c r="E20" s="51">
        <f>'PG&amp;E Program Totals'!E20*$C$2</f>
        <v>0</v>
      </c>
      <c r="F20" s="51">
        <f>'PG&amp;E Program Totals'!F20*$C$2</f>
        <v>0</v>
      </c>
      <c r="G20" s="51">
        <f>'PG&amp;E Program Totals'!G20*$C$2</f>
        <v>0</v>
      </c>
      <c r="H20" s="51">
        <f>'PG&amp;E Program Totals'!H20*$C$2</f>
        <v>0</v>
      </c>
      <c r="I20" s="51">
        <f>'PG&amp;E Program Totals'!I20*$C$2</f>
        <v>0</v>
      </c>
      <c r="J20" s="51">
        <f>'PG&amp;E Program Totals'!J20*$C$2</f>
        <v>0</v>
      </c>
      <c r="K20" s="51">
        <f>'PG&amp;E Program Totals'!K20*$C$2</f>
        <v>0</v>
      </c>
      <c r="L20" s="51">
        <f>'PG&amp;E Program Totals'!L20*$C$2</f>
        <v>0</v>
      </c>
      <c r="M20" s="51">
        <f>'PG&amp;E Program Totals'!M20*$C$2</f>
        <v>0</v>
      </c>
      <c r="N20" s="51">
        <f>'PG&amp;E Program Totals'!N20*$C$2</f>
        <v>0</v>
      </c>
      <c r="O20" s="51">
        <f>'PG&amp;E Program Totals'!O20*$C$2</f>
        <v>0</v>
      </c>
    </row>
    <row r="21" spans="1:15" ht="15">
      <c r="A21" s="236"/>
      <c r="B21" s="218"/>
      <c r="C21" s="50" t="s">
        <v>30</v>
      </c>
      <c r="D21" s="51">
        <f>'PG&amp;E Program Totals'!D21*$C$2</f>
        <v>0</v>
      </c>
      <c r="E21" s="51">
        <f>'PG&amp;E Program Totals'!E21*$C$2</f>
        <v>0</v>
      </c>
      <c r="F21" s="51">
        <f>'PG&amp;E Program Totals'!F21*$C$2</f>
        <v>0</v>
      </c>
      <c r="G21" s="51">
        <f>'PG&amp;E Program Totals'!G21*$C$2</f>
        <v>0</v>
      </c>
      <c r="H21" s="51">
        <f>'PG&amp;E Program Totals'!H21*$C$2</f>
        <v>4.656609815023638</v>
      </c>
      <c r="I21" s="51">
        <f>'PG&amp;E Program Totals'!I21*$C$2</f>
        <v>4.3239257746486786</v>
      </c>
      <c r="J21" s="51">
        <f>'PG&amp;E Program Totals'!J21*$C$2</f>
        <v>6.008946801881042</v>
      </c>
      <c r="K21" s="51">
        <f>'PG&amp;E Program Totals'!K21*$C$2</f>
        <v>5.406603227170508</v>
      </c>
      <c r="L21" s="51">
        <f>'PG&amp;E Program Totals'!L21*$C$2</f>
        <v>4.879311471204279</v>
      </c>
      <c r="M21" s="51">
        <f>'PG&amp;E Program Totals'!M21*$C$2</f>
        <v>2.566421977883145</v>
      </c>
      <c r="N21" s="51">
        <f>'PG&amp;E Program Totals'!N21*$C$2</f>
        <v>0</v>
      </c>
      <c r="O21" s="51">
        <f>'PG&amp;E Program Totals'!O21*$C$2</f>
        <v>0</v>
      </c>
    </row>
    <row r="22" spans="1:15" ht="26.25">
      <c r="A22" s="236"/>
      <c r="B22" s="218"/>
      <c r="C22" s="50" t="s">
        <v>31</v>
      </c>
      <c r="D22" s="51">
        <f>'PG&amp;E Program Totals'!D22*$C$2</f>
        <v>0</v>
      </c>
      <c r="E22" s="51">
        <f>'PG&amp;E Program Totals'!E22*$C$2</f>
        <v>0</v>
      </c>
      <c r="F22" s="51">
        <f>'PG&amp;E Program Totals'!F22*$C$2</f>
        <v>0</v>
      </c>
      <c r="G22" s="51">
        <f>'PG&amp;E Program Totals'!G22*$C$2</f>
        <v>0</v>
      </c>
      <c r="H22" s="51">
        <f>'PG&amp;E Program Totals'!H22*$C$2</f>
        <v>0.5158319614494138</v>
      </c>
      <c r="I22" s="51">
        <f>'PG&amp;E Program Totals'!I22*$C$2</f>
        <v>2.899969827487633</v>
      </c>
      <c r="J22" s="51">
        <f>'PG&amp;E Program Totals'!J22*$C$2</f>
        <v>4.328443989245615</v>
      </c>
      <c r="K22" s="51">
        <f>'PG&amp;E Program Totals'!K22*$C$2</f>
        <v>2.8586994393763407</v>
      </c>
      <c r="L22" s="51">
        <f>'PG&amp;E Program Totals'!L22*$C$2</f>
        <v>1.886949861721047</v>
      </c>
      <c r="M22" s="51">
        <f>'PG&amp;E Program Totals'!M22*$C$2</f>
        <v>1.4016692214696689</v>
      </c>
      <c r="N22" s="51">
        <f>'PG&amp;E Program Totals'!N22*$C$2</f>
        <v>0</v>
      </c>
      <c r="O22" s="51">
        <f>'PG&amp;E Program Totals'!O22*$C$2</f>
        <v>0</v>
      </c>
    </row>
    <row r="23" spans="1:15" ht="15">
      <c r="A23" s="236"/>
      <c r="B23" s="218"/>
      <c r="C23" s="50" t="s">
        <v>32</v>
      </c>
      <c r="D23" s="51">
        <f>'PG&amp;E Program Totals'!D23*$C$2</f>
        <v>0</v>
      </c>
      <c r="E23" s="51">
        <f>'PG&amp;E Program Totals'!E23*$C$2</f>
        <v>0</v>
      </c>
      <c r="F23" s="51">
        <f>'PG&amp;E Program Totals'!F23*$C$2</f>
        <v>0</v>
      </c>
      <c r="G23" s="51">
        <f>'PG&amp;E Program Totals'!G23*$C$2</f>
        <v>0</v>
      </c>
      <c r="H23" s="51">
        <f>'PG&amp;E Program Totals'!H23*$C$2</f>
        <v>7.12238011488479</v>
      </c>
      <c r="I23" s="51">
        <f>'PG&amp;E Program Totals'!I23*$C$2</f>
        <v>6.8231295198185125</v>
      </c>
      <c r="J23" s="51">
        <f>'PG&amp;E Program Totals'!J23*$C$2</f>
        <v>11.213586507922821</v>
      </c>
      <c r="K23" s="51">
        <f>'PG&amp;E Program Totals'!K23*$C$2</f>
        <v>8.341536068900457</v>
      </c>
      <c r="L23" s="51">
        <f>'PG&amp;E Program Totals'!L23*$C$2</f>
        <v>10.459934214713053</v>
      </c>
      <c r="M23" s="51">
        <f>'PG&amp;E Program Totals'!M23*$C$2</f>
        <v>3.867040065508358</v>
      </c>
      <c r="N23" s="51">
        <f>'PG&amp;E Program Totals'!N23*$C$2</f>
        <v>0</v>
      </c>
      <c r="O23" s="51">
        <f>'PG&amp;E Program Totals'!O23*$C$2</f>
        <v>0</v>
      </c>
    </row>
    <row r="24" spans="1:15" ht="15">
      <c r="A24" s="236"/>
      <c r="B24" s="218"/>
      <c r="C24" s="50" t="s">
        <v>33</v>
      </c>
      <c r="D24" s="51">
        <f>'PG&amp;E Program Totals'!D24*$C$2</f>
        <v>0</v>
      </c>
      <c r="E24" s="51">
        <f>'PG&amp;E Program Totals'!E24*$C$2</f>
        <v>0</v>
      </c>
      <c r="F24" s="51">
        <f>'PG&amp;E Program Totals'!F24*$C$2</f>
        <v>0</v>
      </c>
      <c r="G24" s="51">
        <f>'PG&amp;E Program Totals'!G24*$C$2</f>
        <v>0</v>
      </c>
      <c r="H24" s="51">
        <f>'PG&amp;E Program Totals'!H24*$C$2</f>
        <v>6.302419274070009</v>
      </c>
      <c r="I24" s="51">
        <f>'PG&amp;E Program Totals'!I24*$C$2</f>
        <v>6.469758814889774</v>
      </c>
      <c r="J24" s="51">
        <f>'PG&amp;E Program Totals'!J24*$C$2</f>
        <v>9.277020204925908</v>
      </c>
      <c r="K24" s="51">
        <f>'PG&amp;E Program Totals'!K24*$C$2</f>
        <v>7.570421849737299</v>
      </c>
      <c r="L24" s="51">
        <f>'PG&amp;E Program Totals'!L24*$C$2</f>
        <v>7.63689487915156</v>
      </c>
      <c r="M24" s="51">
        <f>'PG&amp;E Program Totals'!M24*$C$2</f>
        <v>4.232468294086573</v>
      </c>
      <c r="N24" s="51">
        <f>'PG&amp;E Program Totals'!N24*$C$2</f>
        <v>0</v>
      </c>
      <c r="O24" s="51">
        <f>'PG&amp;E Program Totals'!O24*$C$2</f>
        <v>0</v>
      </c>
    </row>
    <row r="25" spans="1:15" ht="15">
      <c r="A25" s="236"/>
      <c r="B25" s="218"/>
      <c r="C25" s="54" t="s">
        <v>34</v>
      </c>
      <c r="D25" s="55">
        <f>'PG&amp;E Program Totals'!D25*$C$2</f>
        <v>0</v>
      </c>
      <c r="E25" s="55">
        <f>'PG&amp;E Program Totals'!E25*$C$2</f>
        <v>0</v>
      </c>
      <c r="F25" s="55">
        <f>'PG&amp;E Program Totals'!F25*$C$2</f>
        <v>0</v>
      </c>
      <c r="G25" s="55">
        <f>'PG&amp;E Program Totals'!G25*$C$2</f>
        <v>0</v>
      </c>
      <c r="H25" s="55">
        <f>'PG&amp;E Program Totals'!H25*$C$2</f>
        <v>17.314854599595495</v>
      </c>
      <c r="I25" s="55">
        <f>'PG&amp;E Program Totals'!I25*$C$2</f>
        <v>18.50423710828925</v>
      </c>
      <c r="J25" s="55">
        <f>'PG&amp;E Program Totals'!J25*$C$2</f>
        <v>27.379295101277716</v>
      </c>
      <c r="K25" s="55">
        <f>'PG&amp;E Program Totals'!K25*$C$2</f>
        <v>22.03618744709689</v>
      </c>
      <c r="L25" s="55">
        <f>'PG&amp;E Program Totals'!L25*$C$2</f>
        <v>21.92174391342313</v>
      </c>
      <c r="M25" s="55">
        <f>'PG&amp;E Program Totals'!M25*$C$2</f>
        <v>10.449871732328148</v>
      </c>
      <c r="N25" s="55">
        <f>'PG&amp;E Program Totals'!N25*$C$2</f>
        <v>0</v>
      </c>
      <c r="O25" s="55">
        <f>'PG&amp;E Program Totals'!O25*$C$2</f>
        <v>0</v>
      </c>
    </row>
    <row r="26" spans="1:15" ht="39.75" thickBot="1">
      <c r="A26" s="237"/>
      <c r="B26" s="219"/>
      <c r="C26" s="50" t="s">
        <v>35</v>
      </c>
      <c r="D26" s="56">
        <f>'PG&amp;E Program Totals'!D26*$C$2</f>
        <v>0</v>
      </c>
      <c r="E26" s="56">
        <f>'PG&amp;E Program Totals'!E26*$C$2</f>
        <v>0</v>
      </c>
      <c r="F26" s="56">
        <f>'PG&amp;E Program Totals'!F26*$C$2</f>
        <v>0</v>
      </c>
      <c r="G26" s="56">
        <f>'PG&amp;E Program Totals'!G26*$C$2</f>
        <v>0</v>
      </c>
      <c r="H26" s="56">
        <f>'PG&amp;E Program Totals'!H26*$C$2</f>
        <v>55.5388193993683</v>
      </c>
      <c r="I26" s="56">
        <f>'PG&amp;E Program Totals'!I26*$C$2</f>
        <v>68.84947825923399</v>
      </c>
      <c r="J26" s="56">
        <f>'PG&amp;E Program Totals'!J26*$C$2</f>
        <v>102.89256923981783</v>
      </c>
      <c r="K26" s="56">
        <f>'PG&amp;E Program Totals'!K26*$C$2</f>
        <v>79.8214790327809</v>
      </c>
      <c r="L26" s="56">
        <f>'PG&amp;E Program Totals'!L26*$C$2</f>
        <v>80.2205398751171</v>
      </c>
      <c r="M26" s="56">
        <f>'PG&amp;E Program Totals'!M26*$C$2</f>
        <v>41.719248898419494</v>
      </c>
      <c r="N26" s="56">
        <f>'PG&amp;E Program Totals'!N26*$C$2</f>
        <v>0</v>
      </c>
      <c r="O26" s="56">
        <f>'PG&amp;E Program Totals'!O26*$C$2</f>
        <v>0</v>
      </c>
    </row>
    <row r="27" spans="1:15" ht="27" customHeight="1" thickTop="1">
      <c r="A27" s="239" t="s">
        <v>37</v>
      </c>
      <c r="B27" s="242" t="s">
        <v>26</v>
      </c>
      <c r="C27" s="47" t="s">
        <v>27</v>
      </c>
      <c r="D27" s="48">
        <f>'PG&amp;E Program Totals'!D27*$C$2</f>
        <v>0</v>
      </c>
      <c r="E27" s="48">
        <f>'PG&amp;E Program Totals'!E27*$C$2</f>
        <v>0</v>
      </c>
      <c r="F27" s="48">
        <f>'PG&amp;E Program Totals'!F27*$C$2</f>
        <v>0</v>
      </c>
      <c r="G27" s="48">
        <f>'PG&amp;E Program Totals'!G27*$C$2</f>
        <v>0</v>
      </c>
      <c r="H27" s="48">
        <f>'PG&amp;E Program Totals'!H27*$C$2</f>
        <v>0.40070554853629964</v>
      </c>
      <c r="I27" s="48">
        <f>'PG&amp;E Program Totals'!I27*$C$2</f>
        <v>0.9073812440451019</v>
      </c>
      <c r="J27" s="48">
        <f>'PG&amp;E Program Totals'!J27*$C$2</f>
        <v>1.1782525729345357</v>
      </c>
      <c r="K27" s="48">
        <f>'PG&amp;E Program Totals'!K27*$C$2</f>
        <v>0.9119152354686397</v>
      </c>
      <c r="L27" s="48">
        <f>'PG&amp;E Program Totals'!L27*$C$2</f>
        <v>0.7712967156467536</v>
      </c>
      <c r="M27" s="48">
        <f>'PG&amp;E Program Totals'!M27*$C$2</f>
        <v>0.7267335583636277</v>
      </c>
      <c r="N27" s="48">
        <f>'PG&amp;E Program Totals'!N27*$C$2</f>
        <v>0</v>
      </c>
      <c r="O27" s="48">
        <f>'PG&amp;E Program Totals'!O27*$C$2</f>
        <v>0</v>
      </c>
    </row>
    <row r="28" spans="1:15" ht="39">
      <c r="A28" s="240"/>
      <c r="B28" s="243"/>
      <c r="C28" s="47" t="s">
        <v>28</v>
      </c>
      <c r="D28" s="48">
        <f>'PG&amp;E Program Totals'!D28*$C$2</f>
        <v>0</v>
      </c>
      <c r="E28" s="48">
        <f>'PG&amp;E Program Totals'!E28*$C$2</f>
        <v>0</v>
      </c>
      <c r="F28" s="48">
        <f>'PG&amp;E Program Totals'!F28*$C$2</f>
        <v>0</v>
      </c>
      <c r="G28" s="48">
        <f>'PG&amp;E Program Totals'!G28*$C$2</f>
        <v>0</v>
      </c>
      <c r="H28" s="48">
        <f>'PG&amp;E Program Totals'!H28*$C$2</f>
        <v>0.3506400831104212</v>
      </c>
      <c r="I28" s="48">
        <f>'PG&amp;E Program Totals'!I28*$C$2</f>
        <v>0.23430120428912468</v>
      </c>
      <c r="J28" s="48">
        <f>'PG&amp;E Program Totals'!J28*$C$2</f>
        <v>0.473910807213907</v>
      </c>
      <c r="K28" s="48">
        <f>'PG&amp;E Program Totals'!K28*$C$2</f>
        <v>0.347632527633674</v>
      </c>
      <c r="L28" s="48">
        <f>'PG&amp;E Program Totals'!L28*$C$2</f>
        <v>0.4505775520246321</v>
      </c>
      <c r="M28" s="48">
        <f>'PG&amp;E Program Totals'!M28*$C$2</f>
        <v>0.12798497416287455</v>
      </c>
      <c r="N28" s="48">
        <f>'PG&amp;E Program Totals'!N28*$C$2</f>
        <v>0</v>
      </c>
      <c r="O28" s="48">
        <f>'PG&amp;E Program Totals'!O28*$C$2</f>
        <v>0</v>
      </c>
    </row>
    <row r="29" spans="1:15" ht="15">
      <c r="A29" s="240"/>
      <c r="B29" s="243"/>
      <c r="C29" s="47" t="s">
        <v>29</v>
      </c>
      <c r="D29" s="48">
        <f>'PG&amp;E Program Totals'!D29*$C$2</f>
        <v>0</v>
      </c>
      <c r="E29" s="48">
        <f>'PG&amp;E Program Totals'!E29*$C$2</f>
        <v>0</v>
      </c>
      <c r="F29" s="48">
        <f>'PG&amp;E Program Totals'!F29*$C$2</f>
        <v>0</v>
      </c>
      <c r="G29" s="48">
        <f>'PG&amp;E Program Totals'!G29*$C$2</f>
        <v>0</v>
      </c>
      <c r="H29" s="48">
        <f>'PG&amp;E Program Totals'!H29*$C$2</f>
        <v>0</v>
      </c>
      <c r="I29" s="48">
        <f>'PG&amp;E Program Totals'!I29*$C$2</f>
        <v>0</v>
      </c>
      <c r="J29" s="48">
        <f>'PG&amp;E Program Totals'!J29*$C$2</f>
        <v>0</v>
      </c>
      <c r="K29" s="48">
        <f>'PG&amp;E Program Totals'!K29*$C$2</f>
        <v>0</v>
      </c>
      <c r="L29" s="48">
        <f>'PG&amp;E Program Totals'!L29*$C$2</f>
        <v>0</v>
      </c>
      <c r="M29" s="48">
        <f>'PG&amp;E Program Totals'!M29*$C$2</f>
        <v>0</v>
      </c>
      <c r="N29" s="48">
        <f>'PG&amp;E Program Totals'!N29*$C$2</f>
        <v>0</v>
      </c>
      <c r="O29" s="48">
        <f>'PG&amp;E Program Totals'!O29*$C$2</f>
        <v>0</v>
      </c>
    </row>
    <row r="30" spans="1:15" ht="15">
      <c r="A30" s="240"/>
      <c r="B30" s="243"/>
      <c r="C30" s="47" t="s">
        <v>30</v>
      </c>
      <c r="D30" s="48">
        <f>'PG&amp;E Program Totals'!D30*$C$2</f>
        <v>0</v>
      </c>
      <c r="E30" s="48">
        <f>'PG&amp;E Program Totals'!E30*$C$2</f>
        <v>0</v>
      </c>
      <c r="F30" s="48">
        <f>'PG&amp;E Program Totals'!F30*$C$2</f>
        <v>0</v>
      </c>
      <c r="G30" s="48">
        <f>'PG&amp;E Program Totals'!G30*$C$2</f>
        <v>0</v>
      </c>
      <c r="H30" s="48">
        <f>'PG&amp;E Program Totals'!H30*$C$2</f>
        <v>0.19524057893352562</v>
      </c>
      <c r="I30" s="48">
        <f>'PG&amp;E Program Totals'!I30*$C$2</f>
        <v>0.19008625611510388</v>
      </c>
      <c r="J30" s="48">
        <f>'PG&amp;E Program Totals'!J30*$C$2</f>
        <v>0.27739443128101854</v>
      </c>
      <c r="K30" s="48">
        <f>'PG&amp;E Program Totals'!K30*$C$2</f>
        <v>0.23127664116951635</v>
      </c>
      <c r="L30" s="48">
        <f>'PG&amp;E Program Totals'!L30*$C$2</f>
        <v>0.22262803098983347</v>
      </c>
      <c r="M30" s="48">
        <f>'PG&amp;E Program Totals'!M30*$C$2</f>
        <v>0.10835345482081228</v>
      </c>
      <c r="N30" s="48">
        <f>'PG&amp;E Program Totals'!N30*$C$2</f>
        <v>0</v>
      </c>
      <c r="O30" s="48">
        <f>'PG&amp;E Program Totals'!O30*$C$2</f>
        <v>0</v>
      </c>
    </row>
    <row r="31" spans="1:15" ht="26.25">
      <c r="A31" s="240"/>
      <c r="B31" s="243"/>
      <c r="C31" s="47" t="s">
        <v>31</v>
      </c>
      <c r="D31" s="48">
        <f>'PG&amp;E Program Totals'!D31*$C$2</f>
        <v>0</v>
      </c>
      <c r="E31" s="48">
        <f>'PG&amp;E Program Totals'!E31*$C$2</f>
        <v>0</v>
      </c>
      <c r="F31" s="48">
        <f>'PG&amp;E Program Totals'!F31*$C$2</f>
        <v>0</v>
      </c>
      <c r="G31" s="48">
        <f>'PG&amp;E Program Totals'!G31*$C$2</f>
        <v>0</v>
      </c>
      <c r="H31" s="48">
        <f>'PG&amp;E Program Totals'!H31*$C$2</f>
        <v>0.08535744328669263</v>
      </c>
      <c r="I31" s="48">
        <f>'PG&amp;E Program Totals'!I31*$C$2</f>
        <v>0.2104389218929575</v>
      </c>
      <c r="J31" s="48">
        <f>'PG&amp;E Program Totals'!J31*$C$2</f>
        <v>0.29531813711656674</v>
      </c>
      <c r="K31" s="48">
        <f>'PG&amp;E Program Totals'!K31*$C$2</f>
        <v>0.20613050552210477</v>
      </c>
      <c r="L31" s="48">
        <f>'PG&amp;E Program Totals'!L31*$C$2</f>
        <v>0.1569259401236862</v>
      </c>
      <c r="M31" s="48">
        <f>'PG&amp;E Program Totals'!M31*$C$2</f>
        <v>0.1532811575015811</v>
      </c>
      <c r="N31" s="48">
        <f>'PG&amp;E Program Totals'!N31*$C$2</f>
        <v>0</v>
      </c>
      <c r="O31" s="48">
        <f>'PG&amp;E Program Totals'!O31*$C$2</f>
        <v>0</v>
      </c>
    </row>
    <row r="32" spans="1:15" ht="15">
      <c r="A32" s="240"/>
      <c r="B32" s="243"/>
      <c r="C32" s="47" t="s">
        <v>32</v>
      </c>
      <c r="D32" s="48">
        <f>'PG&amp;E Program Totals'!D32*$C$2</f>
        <v>0</v>
      </c>
      <c r="E32" s="48">
        <f>'PG&amp;E Program Totals'!E32*$C$2</f>
        <v>0</v>
      </c>
      <c r="F32" s="48">
        <f>'PG&amp;E Program Totals'!F32*$C$2</f>
        <v>0</v>
      </c>
      <c r="G32" s="48">
        <f>'PG&amp;E Program Totals'!G32*$C$2</f>
        <v>0</v>
      </c>
      <c r="H32" s="48">
        <f>'PG&amp;E Program Totals'!H32*$C$2</f>
        <v>0.18081339830698348</v>
      </c>
      <c r="I32" s="48">
        <f>'PG&amp;E Program Totals'!I32*$C$2</f>
        <v>0.1783620598872291</v>
      </c>
      <c r="J32" s="48">
        <f>'PG&amp;E Program Totals'!J32*$C$2</f>
        <v>0.2943758913235801</v>
      </c>
      <c r="K32" s="48">
        <f>'PG&amp;E Program Totals'!K32*$C$2</f>
        <v>0.21660519946161924</v>
      </c>
      <c r="L32" s="48">
        <f>'PG&amp;E Program Totals'!L32*$C$2</f>
        <v>0.2601691577266511</v>
      </c>
      <c r="M32" s="48">
        <f>'PG&amp;E Program Totals'!M32*$C$2</f>
        <v>0.08727852368329489</v>
      </c>
      <c r="N32" s="48">
        <f>'PG&amp;E Program Totals'!N32*$C$2</f>
        <v>0</v>
      </c>
      <c r="O32" s="48">
        <f>'PG&amp;E Program Totals'!O32*$C$2</f>
        <v>0</v>
      </c>
    </row>
    <row r="33" spans="1:15" ht="15">
      <c r="A33" s="240"/>
      <c r="B33" s="243"/>
      <c r="C33" s="47" t="s">
        <v>33</v>
      </c>
      <c r="D33" s="48">
        <f>'PG&amp;E Program Totals'!D33*$C$2</f>
        <v>0</v>
      </c>
      <c r="E33" s="48">
        <f>'PG&amp;E Program Totals'!E33*$C$2</f>
        <v>0</v>
      </c>
      <c r="F33" s="48">
        <f>'PG&amp;E Program Totals'!F33*$C$2</f>
        <v>0</v>
      </c>
      <c r="G33" s="48">
        <f>'PG&amp;E Program Totals'!G33*$C$2</f>
        <v>0</v>
      </c>
      <c r="H33" s="48">
        <f>'PG&amp;E Program Totals'!H33*$C$2</f>
        <v>0.19084130594423032</v>
      </c>
      <c r="I33" s="48">
        <f>'PG&amp;E Program Totals'!I33*$C$2</f>
        <v>0.19291142700064237</v>
      </c>
      <c r="J33" s="48">
        <f>'PG&amp;E Program Totals'!J33*$C$2</f>
        <v>0.21896187692176466</v>
      </c>
      <c r="K33" s="48">
        <f>'PG&amp;E Program Totals'!K33*$C$2</f>
        <v>0.1988060298530743</v>
      </c>
      <c r="L33" s="48">
        <f>'PG&amp;E Program Totals'!L33*$C$2</f>
        <v>0.19922629765956495</v>
      </c>
      <c r="M33" s="48">
        <f>'PG&amp;E Program Totals'!M33*$C$2</f>
        <v>0.12004542604116061</v>
      </c>
      <c r="N33" s="48">
        <f>'PG&amp;E Program Totals'!N33*$C$2</f>
        <v>0</v>
      </c>
      <c r="O33" s="48">
        <f>'PG&amp;E Program Totals'!O33*$C$2</f>
        <v>0</v>
      </c>
    </row>
    <row r="34" spans="1:15" ht="15">
      <c r="A34" s="240"/>
      <c r="B34" s="243"/>
      <c r="C34" s="49" t="s">
        <v>34</v>
      </c>
      <c r="D34" s="48">
        <f>'PG&amp;E Program Totals'!D34*$C$2</f>
        <v>0</v>
      </c>
      <c r="E34" s="48">
        <f>'PG&amp;E Program Totals'!E34*$C$2</f>
        <v>0</v>
      </c>
      <c r="F34" s="48">
        <f>'PG&amp;E Program Totals'!F34*$C$2</f>
        <v>0</v>
      </c>
      <c r="G34" s="48">
        <f>'PG&amp;E Program Totals'!G34*$C$2</f>
        <v>0</v>
      </c>
      <c r="H34" s="48">
        <f>'PG&amp;E Program Totals'!H34*$C$2</f>
        <v>0.5938943567649213</v>
      </c>
      <c r="I34" s="48">
        <f>'PG&amp;E Program Totals'!I34*$C$2</f>
        <v>0.610543720202141</v>
      </c>
      <c r="J34" s="48">
        <f>'PG&amp;E Program Totals'!J34*$C$2</f>
        <v>0.9576582979752598</v>
      </c>
      <c r="K34" s="48">
        <f>'PG&amp;E Program Totals'!K34*$C$2</f>
        <v>0.8232362666665916</v>
      </c>
      <c r="L34" s="48">
        <f>'PG&amp;E Program Totals'!L34*$C$2</f>
        <v>0.6326110249221305</v>
      </c>
      <c r="M34" s="48">
        <f>'PG&amp;E Program Totals'!M34*$C$2</f>
        <v>0.41328471449511023</v>
      </c>
      <c r="N34" s="48">
        <f>'PG&amp;E Program Totals'!N34*$C$2</f>
        <v>0</v>
      </c>
      <c r="O34" s="48">
        <f>'PG&amp;E Program Totals'!O34*$C$2</f>
        <v>0</v>
      </c>
    </row>
    <row r="35" spans="1:15" ht="39.75" thickBot="1">
      <c r="A35" s="241"/>
      <c r="B35" s="244"/>
      <c r="C35" s="47" t="s">
        <v>35</v>
      </c>
      <c r="D35" s="48">
        <f>'PG&amp;E Program Totals'!D35*$C$2</f>
        <v>0</v>
      </c>
      <c r="E35" s="48">
        <f>'PG&amp;E Program Totals'!E35*$C$2</f>
        <v>0</v>
      </c>
      <c r="F35" s="48">
        <f>'PG&amp;E Program Totals'!F35*$C$2</f>
        <v>0</v>
      </c>
      <c r="G35" s="48">
        <f>'PG&amp;E Program Totals'!G35*$C$2</f>
        <v>0</v>
      </c>
      <c r="H35" s="48">
        <f>'PG&amp;E Program Totals'!H35*$C$2</f>
        <v>1.9974927148830743</v>
      </c>
      <c r="I35" s="48">
        <f>'PG&amp;E Program Totals'!I35*$C$2</f>
        <v>2.5240248334323003</v>
      </c>
      <c r="J35" s="48">
        <f>'PG&amp;E Program Totals'!J35*$C$2</f>
        <v>3.695872014766633</v>
      </c>
      <c r="K35" s="48">
        <f>'PG&amp;E Program Totals'!K35*$C$2</f>
        <v>2.93560240577522</v>
      </c>
      <c r="L35" s="48">
        <f>'PG&amp;E Program Totals'!L35*$C$2</f>
        <v>2.693434719093252</v>
      </c>
      <c r="M35" s="48">
        <f>'PG&amp;E Program Totals'!M35*$C$2</f>
        <v>1.7369618090684613</v>
      </c>
      <c r="N35" s="48">
        <f>'PG&amp;E Program Totals'!N35*$C$2</f>
        <v>0</v>
      </c>
      <c r="O35" s="48">
        <f>'PG&amp;E Program Totals'!O35*$C$2</f>
        <v>0</v>
      </c>
    </row>
    <row r="36" spans="1:15" ht="27" customHeight="1" thickTop="1">
      <c r="A36" s="235" t="s">
        <v>38</v>
      </c>
      <c r="B36" s="218" t="s">
        <v>26</v>
      </c>
      <c r="C36" s="50" t="s">
        <v>27</v>
      </c>
      <c r="D36" s="51">
        <f>'PG&amp;E Program Totals'!D36*$C$2</f>
        <v>0</v>
      </c>
      <c r="E36" s="51">
        <f>'PG&amp;E Program Totals'!E36*$C$2</f>
        <v>0</v>
      </c>
      <c r="F36" s="51">
        <f>'PG&amp;E Program Totals'!F36*$C$2</f>
        <v>0</v>
      </c>
      <c r="G36" s="51">
        <f>'PG&amp;E Program Totals'!G36*$C$2</f>
        <v>0</v>
      </c>
      <c r="H36" s="51">
        <f>'PG&amp;E Program Totals'!H36*$C$2</f>
        <v>6.062329573005513</v>
      </c>
      <c r="I36" s="51">
        <f>'PG&amp;E Program Totals'!I36*$C$2</f>
        <v>6.062329573005511</v>
      </c>
      <c r="J36" s="51">
        <f>'PG&amp;E Program Totals'!J36*$C$2</f>
        <v>6.062329573005511</v>
      </c>
      <c r="K36" s="51">
        <f>'PG&amp;E Program Totals'!K36*$C$2</f>
        <v>6.062329573005511</v>
      </c>
      <c r="L36" s="51">
        <f>'PG&amp;E Program Totals'!L36*$C$2</f>
        <v>6.062329573005511</v>
      </c>
      <c r="M36" s="51">
        <f>'PG&amp;E Program Totals'!M36*$C$2</f>
        <v>6.062329573005511</v>
      </c>
      <c r="N36" s="51">
        <f>'PG&amp;E Program Totals'!N36*$C$2</f>
        <v>0</v>
      </c>
      <c r="O36" s="51">
        <f>'PG&amp;E Program Totals'!O36*$C$2</f>
        <v>0</v>
      </c>
    </row>
    <row r="37" spans="1:15" ht="39">
      <c r="A37" s="236"/>
      <c r="B37" s="218"/>
      <c r="C37" s="50" t="s">
        <v>28</v>
      </c>
      <c r="D37" s="51">
        <f>'PG&amp;E Program Totals'!D37*$C$2</f>
        <v>0</v>
      </c>
      <c r="E37" s="51">
        <f>'PG&amp;E Program Totals'!E37*$C$2</f>
        <v>0</v>
      </c>
      <c r="F37" s="51">
        <f>'PG&amp;E Program Totals'!F37*$C$2</f>
        <v>0</v>
      </c>
      <c r="G37" s="51">
        <f>'PG&amp;E Program Totals'!G37*$C$2</f>
        <v>0</v>
      </c>
      <c r="H37" s="51">
        <f>'PG&amp;E Program Totals'!H37*$C$2</f>
        <v>9.70778417520045</v>
      </c>
      <c r="I37" s="51">
        <f>'PG&amp;E Program Totals'!I37*$C$2</f>
        <v>9.70778417520045</v>
      </c>
      <c r="J37" s="51">
        <f>'PG&amp;E Program Totals'!J37*$C$2</f>
        <v>9.70778417520045</v>
      </c>
      <c r="K37" s="51">
        <f>'PG&amp;E Program Totals'!K37*$C$2</f>
        <v>9.70778417520045</v>
      </c>
      <c r="L37" s="51">
        <f>'PG&amp;E Program Totals'!L37*$C$2</f>
        <v>9.70778417520045</v>
      </c>
      <c r="M37" s="51">
        <f>'PG&amp;E Program Totals'!M37*$C$2</f>
        <v>9.70778417520045</v>
      </c>
      <c r="N37" s="51">
        <f>'PG&amp;E Program Totals'!N37*$C$2</f>
        <v>0</v>
      </c>
      <c r="O37" s="51">
        <f>'PG&amp;E Program Totals'!O37*$C$2</f>
        <v>0</v>
      </c>
    </row>
    <row r="38" spans="1:15" ht="15">
      <c r="A38" s="236"/>
      <c r="B38" s="218"/>
      <c r="C38" s="50" t="s">
        <v>29</v>
      </c>
      <c r="D38" s="51">
        <f>'PG&amp;E Program Totals'!D38*$C$2</f>
        <v>0</v>
      </c>
      <c r="E38" s="51">
        <f>'PG&amp;E Program Totals'!E38*$C$2</f>
        <v>0</v>
      </c>
      <c r="F38" s="51">
        <f>'PG&amp;E Program Totals'!F38*$C$2</f>
        <v>0</v>
      </c>
      <c r="G38" s="51">
        <f>'PG&amp;E Program Totals'!G38*$C$2</f>
        <v>0</v>
      </c>
      <c r="H38" s="51">
        <f>'PG&amp;E Program Totals'!H38*$C$2</f>
        <v>0.34910424740278534</v>
      </c>
      <c r="I38" s="51">
        <f>'PG&amp;E Program Totals'!I38*$C$2</f>
        <v>0.34910424740278534</v>
      </c>
      <c r="J38" s="51">
        <f>'PG&amp;E Program Totals'!J38*$C$2</f>
        <v>0.34910424740278534</v>
      </c>
      <c r="K38" s="51">
        <f>'PG&amp;E Program Totals'!K38*$C$2</f>
        <v>0.34910424740278534</v>
      </c>
      <c r="L38" s="51">
        <f>'PG&amp;E Program Totals'!L38*$C$2</f>
        <v>0.34910424740278534</v>
      </c>
      <c r="M38" s="51">
        <f>'PG&amp;E Program Totals'!M38*$C$2</f>
        <v>0.34910424740278534</v>
      </c>
      <c r="N38" s="51">
        <f>'PG&amp;E Program Totals'!N38*$C$2</f>
        <v>0</v>
      </c>
      <c r="O38" s="51">
        <f>'PG&amp;E Program Totals'!O38*$C$2</f>
        <v>0</v>
      </c>
    </row>
    <row r="39" spans="1:15" ht="15">
      <c r="A39" s="236"/>
      <c r="B39" s="218"/>
      <c r="C39" s="50" t="s">
        <v>30</v>
      </c>
      <c r="D39" s="51">
        <f>'PG&amp;E Program Totals'!D39*$C$2</f>
        <v>0</v>
      </c>
      <c r="E39" s="51">
        <f>'PG&amp;E Program Totals'!E39*$C$2</f>
        <v>0</v>
      </c>
      <c r="F39" s="51">
        <f>'PG&amp;E Program Totals'!F39*$C$2</f>
        <v>0</v>
      </c>
      <c r="G39" s="51">
        <f>'PG&amp;E Program Totals'!G39*$C$2</f>
        <v>0</v>
      </c>
      <c r="H39" s="51">
        <f>'PG&amp;E Program Totals'!H39*$C$2</f>
        <v>3.538037263896773</v>
      </c>
      <c r="I39" s="51">
        <f>'PG&amp;E Program Totals'!I39*$C$2</f>
        <v>3.538037263896773</v>
      </c>
      <c r="J39" s="51">
        <f>'PG&amp;E Program Totals'!J39*$C$2</f>
        <v>3.538037263896773</v>
      </c>
      <c r="K39" s="51">
        <f>'PG&amp;E Program Totals'!K39*$C$2</f>
        <v>3.538037263896773</v>
      </c>
      <c r="L39" s="51">
        <f>'PG&amp;E Program Totals'!L39*$C$2</f>
        <v>3.538037263896773</v>
      </c>
      <c r="M39" s="51">
        <f>'PG&amp;E Program Totals'!M39*$C$2</f>
        <v>3.538037263896773</v>
      </c>
      <c r="N39" s="51">
        <f>'PG&amp;E Program Totals'!N39*$C$2</f>
        <v>0</v>
      </c>
      <c r="O39" s="51">
        <f>'PG&amp;E Program Totals'!O39*$C$2</f>
        <v>0</v>
      </c>
    </row>
    <row r="40" spans="1:15" ht="26.25">
      <c r="A40" s="236"/>
      <c r="B40" s="218"/>
      <c r="C40" s="50" t="s">
        <v>31</v>
      </c>
      <c r="D40" s="51">
        <f>'PG&amp;E Program Totals'!D40*$C$2</f>
        <v>0</v>
      </c>
      <c r="E40" s="51">
        <f>'PG&amp;E Program Totals'!E40*$C$2</f>
        <v>0</v>
      </c>
      <c r="F40" s="51">
        <f>'PG&amp;E Program Totals'!F40*$C$2</f>
        <v>0</v>
      </c>
      <c r="G40" s="51">
        <f>'PG&amp;E Program Totals'!G40*$C$2</f>
        <v>0</v>
      </c>
      <c r="H40" s="51">
        <f>'PG&amp;E Program Totals'!H40*$C$2</f>
        <v>2.1886151323690477</v>
      </c>
      <c r="I40" s="51">
        <f>'PG&amp;E Program Totals'!I40*$C$2</f>
        <v>2.1886151323690477</v>
      </c>
      <c r="J40" s="51">
        <f>'PG&amp;E Program Totals'!J40*$C$2</f>
        <v>2.1886151323690477</v>
      </c>
      <c r="K40" s="51">
        <f>'PG&amp;E Program Totals'!K40*$C$2</f>
        <v>2.1886151323690477</v>
      </c>
      <c r="L40" s="51">
        <f>'PG&amp;E Program Totals'!L40*$C$2</f>
        <v>2.1886151323690477</v>
      </c>
      <c r="M40" s="51">
        <f>'PG&amp;E Program Totals'!M40*$C$2</f>
        <v>2.1886151323690477</v>
      </c>
      <c r="N40" s="51">
        <f>'PG&amp;E Program Totals'!N40*$C$2</f>
        <v>0</v>
      </c>
      <c r="O40" s="51">
        <f>'PG&amp;E Program Totals'!O40*$C$2</f>
        <v>0</v>
      </c>
    </row>
    <row r="41" spans="1:15" ht="15">
      <c r="A41" s="236"/>
      <c r="B41" s="218"/>
      <c r="C41" s="50" t="s">
        <v>32</v>
      </c>
      <c r="D41" s="51">
        <f>'PG&amp;E Program Totals'!D41*$C$2</f>
        <v>0</v>
      </c>
      <c r="E41" s="51">
        <f>'PG&amp;E Program Totals'!E41*$C$2</f>
        <v>0</v>
      </c>
      <c r="F41" s="51">
        <f>'PG&amp;E Program Totals'!F41*$C$2</f>
        <v>0</v>
      </c>
      <c r="G41" s="51">
        <f>'PG&amp;E Program Totals'!G41*$C$2</f>
        <v>0</v>
      </c>
      <c r="H41" s="51">
        <f>'PG&amp;E Program Totals'!H41*$C$2</f>
        <v>3.9005689694089516</v>
      </c>
      <c r="I41" s="51">
        <f>'PG&amp;E Program Totals'!I41*$C$2</f>
        <v>3.9005689694089516</v>
      </c>
      <c r="J41" s="51">
        <f>'PG&amp;E Program Totals'!J41*$C$2</f>
        <v>3.9005689694089516</v>
      </c>
      <c r="K41" s="51">
        <f>'PG&amp;E Program Totals'!K41*$C$2</f>
        <v>3.9005689694089516</v>
      </c>
      <c r="L41" s="51">
        <f>'PG&amp;E Program Totals'!L41*$C$2</f>
        <v>3.9005689694089516</v>
      </c>
      <c r="M41" s="51">
        <f>'PG&amp;E Program Totals'!M41*$C$2</f>
        <v>3.9005689694089516</v>
      </c>
      <c r="N41" s="51">
        <f>'PG&amp;E Program Totals'!N41*$C$2</f>
        <v>0</v>
      </c>
      <c r="O41" s="51">
        <f>'PG&amp;E Program Totals'!O41*$C$2</f>
        <v>0</v>
      </c>
    </row>
    <row r="42" spans="1:15" ht="15">
      <c r="A42" s="236"/>
      <c r="B42" s="218"/>
      <c r="C42" s="50" t="s">
        <v>33</v>
      </c>
      <c r="D42" s="51">
        <f>'PG&amp;E Program Totals'!D42*$C$2</f>
        <v>0</v>
      </c>
      <c r="E42" s="51">
        <f>'PG&amp;E Program Totals'!E42*$C$2</f>
        <v>0</v>
      </c>
      <c r="F42" s="51">
        <f>'PG&amp;E Program Totals'!F42*$C$2</f>
        <v>0</v>
      </c>
      <c r="G42" s="51">
        <f>'PG&amp;E Program Totals'!G42*$C$2</f>
        <v>0</v>
      </c>
      <c r="H42" s="51">
        <f>'PG&amp;E Program Totals'!H42*$C$2</f>
        <v>3.746157326922351</v>
      </c>
      <c r="I42" s="51">
        <f>'PG&amp;E Program Totals'!I42*$C$2</f>
        <v>3.746157326922351</v>
      </c>
      <c r="J42" s="51">
        <f>'PG&amp;E Program Totals'!J42*$C$2</f>
        <v>3.746157326922351</v>
      </c>
      <c r="K42" s="51">
        <f>'PG&amp;E Program Totals'!K42*$C$2</f>
        <v>3.746157326922351</v>
      </c>
      <c r="L42" s="51">
        <f>'PG&amp;E Program Totals'!L42*$C$2</f>
        <v>3.746157326922351</v>
      </c>
      <c r="M42" s="51">
        <f>'PG&amp;E Program Totals'!M42*$C$2</f>
        <v>3.746157326922351</v>
      </c>
      <c r="N42" s="51">
        <f>'PG&amp;E Program Totals'!N42*$C$2</f>
        <v>0</v>
      </c>
      <c r="O42" s="51">
        <f>'PG&amp;E Program Totals'!O42*$C$2</f>
        <v>0</v>
      </c>
    </row>
    <row r="43" spans="1:15" ht="15">
      <c r="A43" s="236"/>
      <c r="B43" s="218"/>
      <c r="C43" s="54" t="s">
        <v>34</v>
      </c>
      <c r="D43" s="55">
        <f>'PG&amp;E Program Totals'!D43*$C$2</f>
        <v>0</v>
      </c>
      <c r="E43" s="55">
        <f>'PG&amp;E Program Totals'!E43*$C$2</f>
        <v>0</v>
      </c>
      <c r="F43" s="55">
        <f>'PG&amp;E Program Totals'!F43*$C$2</f>
        <v>0</v>
      </c>
      <c r="G43" s="55">
        <f>'PG&amp;E Program Totals'!G43*$C$2</f>
        <v>0</v>
      </c>
      <c r="H43" s="55">
        <f>'PG&amp;E Program Totals'!H43*$C$2</f>
        <v>16.159498875247756</v>
      </c>
      <c r="I43" s="55">
        <f>'PG&amp;E Program Totals'!I43*$C$2</f>
        <v>16.159498875247756</v>
      </c>
      <c r="J43" s="55">
        <f>'PG&amp;E Program Totals'!J43*$C$2</f>
        <v>16.159498875247756</v>
      </c>
      <c r="K43" s="55">
        <f>'PG&amp;E Program Totals'!K43*$C$2</f>
        <v>16.159498875247756</v>
      </c>
      <c r="L43" s="55">
        <f>'PG&amp;E Program Totals'!L43*$C$2</f>
        <v>16.159498875247756</v>
      </c>
      <c r="M43" s="55">
        <f>'PG&amp;E Program Totals'!M43*$C$2</f>
        <v>16.159498875247756</v>
      </c>
      <c r="N43" s="55">
        <f>'PG&amp;E Program Totals'!N43*$C$2</f>
        <v>0</v>
      </c>
      <c r="O43" s="55">
        <f>'PG&amp;E Program Totals'!O43*$C$2</f>
        <v>0</v>
      </c>
    </row>
    <row r="44" spans="1:15" ht="39.75" thickBot="1">
      <c r="A44" s="237"/>
      <c r="B44" s="219"/>
      <c r="C44" s="50" t="s">
        <v>35</v>
      </c>
      <c r="D44" s="56">
        <f>'PG&amp;E Program Totals'!D44*$C$2</f>
        <v>0</v>
      </c>
      <c r="E44" s="56">
        <f>'PG&amp;E Program Totals'!E44*$C$2</f>
        <v>0</v>
      </c>
      <c r="F44" s="56">
        <f>'PG&amp;E Program Totals'!F44*$C$2</f>
        <v>0</v>
      </c>
      <c r="G44" s="56">
        <f>'PG&amp;E Program Totals'!G44*$C$2</f>
        <v>0</v>
      </c>
      <c r="H44" s="56">
        <f>'PG&amp;E Program Totals'!H44*$C$2</f>
        <v>45.65209556345363</v>
      </c>
      <c r="I44" s="56">
        <f>'PG&amp;E Program Totals'!I44*$C$2</f>
        <v>45.65209556345363</v>
      </c>
      <c r="J44" s="56">
        <f>'PG&amp;E Program Totals'!J44*$C$2</f>
        <v>45.65209556345363</v>
      </c>
      <c r="K44" s="56">
        <f>'PG&amp;E Program Totals'!K44*$C$2</f>
        <v>45.65209556345363</v>
      </c>
      <c r="L44" s="56">
        <f>'PG&amp;E Program Totals'!L44*$C$2</f>
        <v>45.65209556345363</v>
      </c>
      <c r="M44" s="56">
        <f>'PG&amp;E Program Totals'!M44*$C$2</f>
        <v>45.65209556345363</v>
      </c>
      <c r="N44" s="56">
        <f>'PG&amp;E Program Totals'!N44*$C$2</f>
        <v>0</v>
      </c>
      <c r="O44" s="56">
        <f>'PG&amp;E Program Totals'!O44*$C$2</f>
        <v>0</v>
      </c>
    </row>
    <row r="45" spans="1:15" ht="27" customHeight="1" thickTop="1">
      <c r="A45" s="239" t="s">
        <v>39</v>
      </c>
      <c r="B45" s="242" t="s">
        <v>26</v>
      </c>
      <c r="C45" s="47" t="s">
        <v>27</v>
      </c>
      <c r="D45" s="48">
        <f>'PG&amp;E Program Totals'!D45*$C$2</f>
        <v>0</v>
      </c>
      <c r="E45" s="48">
        <f>'PG&amp;E Program Totals'!E45*$C$2</f>
        <v>0</v>
      </c>
      <c r="F45" s="48">
        <f>'PG&amp;E Program Totals'!F45*$C$2</f>
        <v>0</v>
      </c>
      <c r="G45" s="48">
        <f>'PG&amp;E Program Totals'!G45*$C$2</f>
        <v>0</v>
      </c>
      <c r="H45" s="48">
        <f>'PG&amp;E Program Totals'!H45*$C$2</f>
        <v>13.213635285969204</v>
      </c>
      <c r="I45" s="48">
        <f>'PG&amp;E Program Totals'!I45*$C$2</f>
        <v>13.213635285969204</v>
      </c>
      <c r="J45" s="48">
        <f>'PG&amp;E Program Totals'!J45*$C$2</f>
        <v>13.213635285969204</v>
      </c>
      <c r="K45" s="48">
        <f>'PG&amp;E Program Totals'!K45*$C$2</f>
        <v>13.213635285969204</v>
      </c>
      <c r="L45" s="48">
        <f>'PG&amp;E Program Totals'!L45*$C$2</f>
        <v>13.213635285969204</v>
      </c>
      <c r="M45" s="48">
        <f>'PG&amp;E Program Totals'!M45*$C$2</f>
        <v>13.213635285969204</v>
      </c>
      <c r="N45" s="48">
        <f>'PG&amp;E Program Totals'!N45*$C$2</f>
        <v>0</v>
      </c>
      <c r="O45" s="48">
        <f>'PG&amp;E Program Totals'!O45*$C$2</f>
        <v>0</v>
      </c>
    </row>
    <row r="46" spans="1:15" ht="39">
      <c r="A46" s="240"/>
      <c r="B46" s="243"/>
      <c r="C46" s="47" t="s">
        <v>28</v>
      </c>
      <c r="D46" s="48">
        <f>'PG&amp;E Program Totals'!D46*$C$2</f>
        <v>0</v>
      </c>
      <c r="E46" s="48">
        <f>'PG&amp;E Program Totals'!E46*$C$2</f>
        <v>0</v>
      </c>
      <c r="F46" s="48">
        <f>'PG&amp;E Program Totals'!F46*$C$2</f>
        <v>0</v>
      </c>
      <c r="G46" s="48">
        <f>'PG&amp;E Program Totals'!G46*$C$2</f>
        <v>0</v>
      </c>
      <c r="H46" s="48">
        <f>'PG&amp;E Program Totals'!H46*$C$2</f>
        <v>57.43113782872242</v>
      </c>
      <c r="I46" s="48">
        <f>'PG&amp;E Program Totals'!I46*$C$2</f>
        <v>57.43113782872242</v>
      </c>
      <c r="J46" s="48">
        <f>'PG&amp;E Program Totals'!J46*$C$2</f>
        <v>57.43113782872242</v>
      </c>
      <c r="K46" s="48">
        <f>'PG&amp;E Program Totals'!K46*$C$2</f>
        <v>57.43113782872242</v>
      </c>
      <c r="L46" s="48">
        <f>'PG&amp;E Program Totals'!L46*$C$2</f>
        <v>57.43113782872242</v>
      </c>
      <c r="M46" s="48">
        <f>'PG&amp;E Program Totals'!M46*$C$2</f>
        <v>57.43113782872242</v>
      </c>
      <c r="N46" s="48">
        <f>'PG&amp;E Program Totals'!N46*$C$2</f>
        <v>0</v>
      </c>
      <c r="O46" s="48">
        <f>'PG&amp;E Program Totals'!O46*$C$2</f>
        <v>0</v>
      </c>
    </row>
    <row r="47" spans="1:15" ht="15">
      <c r="A47" s="240"/>
      <c r="B47" s="243"/>
      <c r="C47" s="47" t="s">
        <v>29</v>
      </c>
      <c r="D47" s="48">
        <f>'PG&amp;E Program Totals'!D47*$C$2</f>
        <v>0</v>
      </c>
      <c r="E47" s="48">
        <f>'PG&amp;E Program Totals'!E47*$C$2</f>
        <v>0</v>
      </c>
      <c r="F47" s="48">
        <f>'PG&amp;E Program Totals'!F47*$C$2</f>
        <v>0</v>
      </c>
      <c r="G47" s="48">
        <f>'PG&amp;E Program Totals'!G47*$C$2</f>
        <v>0</v>
      </c>
      <c r="H47" s="48">
        <f>'PG&amp;E Program Totals'!H47*$C$2</f>
        <v>1.4624805688069364</v>
      </c>
      <c r="I47" s="48">
        <f>'PG&amp;E Program Totals'!I47*$C$2</f>
        <v>1.4624805688069364</v>
      </c>
      <c r="J47" s="48">
        <f>'PG&amp;E Program Totals'!J47*$C$2</f>
        <v>1.4624805688069364</v>
      </c>
      <c r="K47" s="48">
        <f>'PG&amp;E Program Totals'!K47*$C$2</f>
        <v>1.4624805688069364</v>
      </c>
      <c r="L47" s="48">
        <f>'PG&amp;E Program Totals'!L47*$C$2</f>
        <v>1.4624805688069364</v>
      </c>
      <c r="M47" s="48">
        <f>'PG&amp;E Program Totals'!M47*$C$2</f>
        <v>1.4624805688069364</v>
      </c>
      <c r="N47" s="48">
        <f>'PG&amp;E Program Totals'!N47*$C$2</f>
        <v>0</v>
      </c>
      <c r="O47" s="48">
        <f>'PG&amp;E Program Totals'!O47*$C$2</f>
        <v>0</v>
      </c>
    </row>
    <row r="48" spans="1:15" ht="15">
      <c r="A48" s="240"/>
      <c r="B48" s="243"/>
      <c r="C48" s="47" t="s">
        <v>30</v>
      </c>
      <c r="D48" s="48">
        <f>'PG&amp;E Program Totals'!D48*$C$2</f>
        <v>0</v>
      </c>
      <c r="E48" s="48">
        <f>'PG&amp;E Program Totals'!E48*$C$2</f>
        <v>0</v>
      </c>
      <c r="F48" s="48">
        <f>'PG&amp;E Program Totals'!F48*$C$2</f>
        <v>0</v>
      </c>
      <c r="G48" s="48">
        <f>'PG&amp;E Program Totals'!G48*$C$2</f>
        <v>0</v>
      </c>
      <c r="H48" s="48">
        <f>'PG&amp;E Program Totals'!H48*$C$2</f>
        <v>74.619187226941</v>
      </c>
      <c r="I48" s="48">
        <f>'PG&amp;E Program Totals'!I48*$C$2</f>
        <v>74.619187226941</v>
      </c>
      <c r="J48" s="48">
        <f>'PG&amp;E Program Totals'!J48*$C$2</f>
        <v>74.619187226941</v>
      </c>
      <c r="K48" s="48">
        <f>'PG&amp;E Program Totals'!K48*$C$2</f>
        <v>74.619187226941</v>
      </c>
      <c r="L48" s="48">
        <f>'PG&amp;E Program Totals'!L48*$C$2</f>
        <v>74.619187226941</v>
      </c>
      <c r="M48" s="48">
        <f>'PG&amp;E Program Totals'!M48*$C$2</f>
        <v>74.619187226941</v>
      </c>
      <c r="N48" s="48">
        <f>'PG&amp;E Program Totals'!N48*$C$2</f>
        <v>0</v>
      </c>
      <c r="O48" s="48">
        <f>'PG&amp;E Program Totals'!O48*$C$2</f>
        <v>0</v>
      </c>
    </row>
    <row r="49" spans="1:15" ht="26.25">
      <c r="A49" s="240"/>
      <c r="B49" s="243"/>
      <c r="C49" s="47" t="s">
        <v>31</v>
      </c>
      <c r="D49" s="48">
        <f>'PG&amp;E Program Totals'!D49*$C$2</f>
        <v>0</v>
      </c>
      <c r="E49" s="48">
        <f>'PG&amp;E Program Totals'!E49*$C$2</f>
        <v>0</v>
      </c>
      <c r="F49" s="48">
        <f>'PG&amp;E Program Totals'!F49*$C$2</f>
        <v>0</v>
      </c>
      <c r="G49" s="48">
        <f>'PG&amp;E Program Totals'!G49*$C$2</f>
        <v>0</v>
      </c>
      <c r="H49" s="48">
        <f>'PG&amp;E Program Totals'!H49*$C$2</f>
        <v>3.165766770312303</v>
      </c>
      <c r="I49" s="48">
        <f>'PG&amp;E Program Totals'!I49*$C$2</f>
        <v>3.165766770312303</v>
      </c>
      <c r="J49" s="48">
        <f>'PG&amp;E Program Totals'!J49*$C$2</f>
        <v>3.165766770312303</v>
      </c>
      <c r="K49" s="48">
        <f>'PG&amp;E Program Totals'!K49*$C$2</f>
        <v>3.165766770312303</v>
      </c>
      <c r="L49" s="48">
        <f>'PG&amp;E Program Totals'!L49*$C$2</f>
        <v>3.165766770312303</v>
      </c>
      <c r="M49" s="48">
        <f>'PG&amp;E Program Totals'!M49*$C$2</f>
        <v>3.165766770312303</v>
      </c>
      <c r="N49" s="48">
        <f>'PG&amp;E Program Totals'!N49*$C$2</f>
        <v>0</v>
      </c>
      <c r="O49" s="48">
        <f>'PG&amp;E Program Totals'!O49*$C$2</f>
        <v>0</v>
      </c>
    </row>
    <row r="50" spans="1:15" ht="15">
      <c r="A50" s="240"/>
      <c r="B50" s="243"/>
      <c r="C50" s="47" t="s">
        <v>32</v>
      </c>
      <c r="D50" s="48">
        <f>'PG&amp;E Program Totals'!D50*$C$2</f>
        <v>0</v>
      </c>
      <c r="E50" s="48">
        <f>'PG&amp;E Program Totals'!E50*$C$2</f>
        <v>0</v>
      </c>
      <c r="F50" s="48">
        <f>'PG&amp;E Program Totals'!F50*$C$2</f>
        <v>0</v>
      </c>
      <c r="G50" s="48">
        <f>'PG&amp;E Program Totals'!G50*$C$2</f>
        <v>0</v>
      </c>
      <c r="H50" s="48">
        <f>'PG&amp;E Program Totals'!H50*$C$2</f>
        <v>0.9994341273014341</v>
      </c>
      <c r="I50" s="48">
        <f>'PG&amp;E Program Totals'!I50*$C$2</f>
        <v>0.9994341273014341</v>
      </c>
      <c r="J50" s="48">
        <f>'PG&amp;E Program Totals'!J50*$C$2</f>
        <v>0.9994341273014341</v>
      </c>
      <c r="K50" s="48">
        <f>'PG&amp;E Program Totals'!K50*$C$2</f>
        <v>0.9994341273014341</v>
      </c>
      <c r="L50" s="48">
        <f>'PG&amp;E Program Totals'!L50*$C$2</f>
        <v>0.9994341273014341</v>
      </c>
      <c r="M50" s="48">
        <f>'PG&amp;E Program Totals'!M50*$C$2</f>
        <v>0.9994341273014341</v>
      </c>
      <c r="N50" s="48">
        <f>'PG&amp;E Program Totals'!N50*$C$2</f>
        <v>0</v>
      </c>
      <c r="O50" s="48">
        <f>'PG&amp;E Program Totals'!O50*$C$2</f>
        <v>0</v>
      </c>
    </row>
    <row r="51" spans="1:15" ht="15">
      <c r="A51" s="240"/>
      <c r="B51" s="243"/>
      <c r="C51" s="47" t="s">
        <v>33</v>
      </c>
      <c r="D51" s="48">
        <f>'PG&amp;E Program Totals'!D51*$C$2</f>
        <v>0</v>
      </c>
      <c r="E51" s="48">
        <f>'PG&amp;E Program Totals'!E51*$C$2</f>
        <v>0</v>
      </c>
      <c r="F51" s="48">
        <f>'PG&amp;E Program Totals'!F51*$C$2</f>
        <v>0</v>
      </c>
      <c r="G51" s="48">
        <f>'PG&amp;E Program Totals'!G51*$C$2</f>
        <v>0</v>
      </c>
      <c r="H51" s="48">
        <f>'PG&amp;E Program Totals'!H51*$C$2</f>
        <v>6.950922800972529</v>
      </c>
      <c r="I51" s="48">
        <f>'PG&amp;E Program Totals'!I51*$C$2</f>
        <v>6.950922800972529</v>
      </c>
      <c r="J51" s="48">
        <f>'PG&amp;E Program Totals'!J51*$C$2</f>
        <v>6.950922800972529</v>
      </c>
      <c r="K51" s="48">
        <f>'PG&amp;E Program Totals'!K51*$C$2</f>
        <v>6.950922800972529</v>
      </c>
      <c r="L51" s="48">
        <f>'PG&amp;E Program Totals'!L51*$C$2</f>
        <v>6.950922800972529</v>
      </c>
      <c r="M51" s="48">
        <f>'PG&amp;E Program Totals'!M51*$C$2</f>
        <v>6.950922800972529</v>
      </c>
      <c r="N51" s="48">
        <f>'PG&amp;E Program Totals'!N51*$C$2</f>
        <v>0</v>
      </c>
      <c r="O51" s="48">
        <f>'PG&amp;E Program Totals'!O51*$C$2</f>
        <v>0</v>
      </c>
    </row>
    <row r="52" spans="1:15" ht="15">
      <c r="A52" s="240"/>
      <c r="B52" s="243"/>
      <c r="C52" s="49" t="s">
        <v>34</v>
      </c>
      <c r="D52" s="48">
        <f>'PG&amp;E Program Totals'!D52*$C$2</f>
        <v>0</v>
      </c>
      <c r="E52" s="48">
        <f>'PG&amp;E Program Totals'!E52*$C$2</f>
        <v>0</v>
      </c>
      <c r="F52" s="48">
        <f>'PG&amp;E Program Totals'!F52*$C$2</f>
        <v>0</v>
      </c>
      <c r="G52" s="48">
        <f>'PG&amp;E Program Totals'!G52*$C$2</f>
        <v>0</v>
      </c>
      <c r="H52" s="48">
        <f>'PG&amp;E Program Totals'!H52*$C$2</f>
        <v>23.984125172655823</v>
      </c>
      <c r="I52" s="48">
        <f>'PG&amp;E Program Totals'!I52*$C$2</f>
        <v>23.984125172655823</v>
      </c>
      <c r="J52" s="48">
        <f>'PG&amp;E Program Totals'!J52*$C$2</f>
        <v>23.984125172655823</v>
      </c>
      <c r="K52" s="48">
        <f>'PG&amp;E Program Totals'!K52*$C$2</f>
        <v>23.984125172655823</v>
      </c>
      <c r="L52" s="48">
        <f>'PG&amp;E Program Totals'!L52*$C$2</f>
        <v>23.984125172655823</v>
      </c>
      <c r="M52" s="48">
        <f>'PG&amp;E Program Totals'!M52*$C$2</f>
        <v>23.984125172655823</v>
      </c>
      <c r="N52" s="48">
        <f>'PG&amp;E Program Totals'!N52*$C$2</f>
        <v>0</v>
      </c>
      <c r="O52" s="48">
        <f>'PG&amp;E Program Totals'!O52*$C$2</f>
        <v>0</v>
      </c>
    </row>
    <row r="53" spans="1:15" ht="39.75" thickBot="1">
      <c r="A53" s="241"/>
      <c r="B53" s="244"/>
      <c r="C53" s="47" t="s">
        <v>35</v>
      </c>
      <c r="D53" s="48">
        <f>'PG&amp;E Program Totals'!D53*$C$2</f>
        <v>0</v>
      </c>
      <c r="E53" s="48">
        <f>'PG&amp;E Program Totals'!E53*$C$2</f>
        <v>0</v>
      </c>
      <c r="F53" s="48">
        <f>'PG&amp;E Program Totals'!F53*$C$2</f>
        <v>0</v>
      </c>
      <c r="G53" s="48">
        <f>'PG&amp;E Program Totals'!G53*$C$2</f>
        <v>0</v>
      </c>
      <c r="H53" s="48">
        <f>'PG&amp;E Program Totals'!H53*$C$2</f>
        <v>181.82668978168164</v>
      </c>
      <c r="I53" s="48">
        <f>'PG&amp;E Program Totals'!I53*$C$2</f>
        <v>181.82668978168164</v>
      </c>
      <c r="J53" s="48">
        <f>'PG&amp;E Program Totals'!J53*$C$2</f>
        <v>181.82668978168164</v>
      </c>
      <c r="K53" s="48">
        <f>'PG&amp;E Program Totals'!K53*$C$2</f>
        <v>181.82668978168164</v>
      </c>
      <c r="L53" s="48">
        <f>'PG&amp;E Program Totals'!L53*$C$2</f>
        <v>181.82668978168164</v>
      </c>
      <c r="M53" s="48">
        <f>'PG&amp;E Program Totals'!M53*$C$2</f>
        <v>181.82668978168164</v>
      </c>
      <c r="N53" s="48">
        <f>'PG&amp;E Program Totals'!N53*$C$2</f>
        <v>0</v>
      </c>
      <c r="O53" s="48">
        <f>'PG&amp;E Program Totals'!O53*$C$2</f>
        <v>0</v>
      </c>
    </row>
    <row r="54" spans="1:15" ht="27" customHeight="1" thickTop="1">
      <c r="A54" s="235" t="s">
        <v>40</v>
      </c>
      <c r="B54" s="218" t="s">
        <v>26</v>
      </c>
      <c r="C54" s="50" t="s">
        <v>27</v>
      </c>
      <c r="D54" s="51">
        <f>'PG&amp;E Program Totals'!D54*$C$2</f>
        <v>1.9638714022562087</v>
      </c>
      <c r="E54" s="51">
        <f>'PG&amp;E Program Totals'!E54*$C$2</f>
        <v>1.9812382196804408</v>
      </c>
      <c r="F54" s="51">
        <f>'PG&amp;E Program Totals'!F54*$C$2</f>
        <v>1.917459558951028</v>
      </c>
      <c r="G54" s="51">
        <f>'PG&amp;E Program Totals'!G54*$C$2</f>
        <v>2.378721379356483</v>
      </c>
      <c r="H54" s="51">
        <f>'PG&amp;E Program Totals'!H54*$C$2</f>
        <v>1.6069022381536848</v>
      </c>
      <c r="I54" s="51">
        <f>'PG&amp;E Program Totals'!I54*$C$2</f>
        <v>1.8449935732759455</v>
      </c>
      <c r="J54" s="51">
        <f>'PG&amp;E Program Totals'!J54*$C$2</f>
        <v>1.841275389247808</v>
      </c>
      <c r="K54" s="51">
        <f>'PG&amp;E Program Totals'!K54*$C$2</f>
        <v>1.8164800362344082</v>
      </c>
      <c r="L54" s="51">
        <f>'PG&amp;E Program Totals'!L54*$C$2</f>
        <v>1.8475335304663976</v>
      </c>
      <c r="M54" s="51">
        <f>'PG&amp;E Program Totals'!M54*$C$2</f>
        <v>1.7289745947897812</v>
      </c>
      <c r="N54" s="51">
        <f>'PG&amp;E Program Totals'!N54*$C$2</f>
        <v>1.8961082536170164</v>
      </c>
      <c r="O54" s="51">
        <f>'PG&amp;E Program Totals'!O54*$C$2</f>
        <v>2.0566436183684385</v>
      </c>
    </row>
    <row r="55" spans="1:15" ht="39">
      <c r="A55" s="236"/>
      <c r="B55" s="218"/>
      <c r="C55" s="50" t="s">
        <v>28</v>
      </c>
      <c r="D55" s="51">
        <f>'PG&amp;E Program Totals'!D55*$C$2</f>
        <v>0.905160739620233</v>
      </c>
      <c r="E55" s="51">
        <f>'PG&amp;E Program Totals'!E55*$C$2</f>
        <v>0.8891925770365585</v>
      </c>
      <c r="F55" s="51">
        <f>'PG&amp;E Program Totals'!F55*$C$2</f>
        <v>0.8496944524468331</v>
      </c>
      <c r="G55" s="51">
        <f>'PG&amp;E Program Totals'!G55*$C$2</f>
        <v>0.7124794752601529</v>
      </c>
      <c r="H55" s="51">
        <f>'PG&amp;E Program Totals'!H55*$C$2</f>
        <v>0.4443147113257782</v>
      </c>
      <c r="I55" s="51">
        <f>'PG&amp;E Program Totals'!I55*$C$2</f>
        <v>0.47413056386245533</v>
      </c>
      <c r="J55" s="51">
        <f>'PG&amp;E Program Totals'!J55*$C$2</f>
        <v>0.43922237688989</v>
      </c>
      <c r="K55" s="51">
        <f>'PG&amp;E Program Totals'!K55*$C$2</f>
        <v>0.43108455545797864</v>
      </c>
      <c r="L55" s="51">
        <f>'PG&amp;E Program Totals'!L55*$C$2</f>
        <v>0.4392281952940267</v>
      </c>
      <c r="M55" s="51">
        <f>'PG&amp;E Program Totals'!M55*$C$2</f>
        <v>0.4895227044365948</v>
      </c>
      <c r="N55" s="51">
        <f>'PG&amp;E Program Totals'!N55*$C$2</f>
        <v>0.8468332522126019</v>
      </c>
      <c r="O55" s="51">
        <f>'PG&amp;E Program Totals'!O55*$C$2</f>
        <v>0.8318031954035858</v>
      </c>
    </row>
    <row r="56" spans="1:15" ht="15">
      <c r="A56" s="236"/>
      <c r="B56" s="218"/>
      <c r="C56" s="50" t="s">
        <v>29</v>
      </c>
      <c r="D56" s="51">
        <f>'PG&amp;E Program Totals'!D56*$C$2</f>
        <v>0.0018754283026064724</v>
      </c>
      <c r="E56" s="51">
        <f>'PG&amp;E Program Totals'!E56*$C$2</f>
        <v>0.0012012766694578538</v>
      </c>
      <c r="F56" s="51">
        <f>'PG&amp;E Program Totals'!F56*$C$2</f>
        <v>0.001540646279970677</v>
      </c>
      <c r="G56" s="51">
        <f>'PG&amp;E Program Totals'!G56*$C$2</f>
        <v>-0.000620219502496729</v>
      </c>
      <c r="H56" s="51">
        <f>'PG&amp;E Program Totals'!H56*$C$2</f>
        <v>0.005467845287481086</v>
      </c>
      <c r="I56" s="51">
        <f>'PG&amp;E Program Totals'!I56*$C$2</f>
        <v>0.0019544243280011486</v>
      </c>
      <c r="J56" s="51">
        <f>'PG&amp;E Program Totals'!J56*$C$2</f>
        <v>0.007416451211345516</v>
      </c>
      <c r="K56" s="51">
        <f>'PG&amp;E Program Totals'!K56*$C$2</f>
        <v>0.001658916533288202</v>
      </c>
      <c r="L56" s="51">
        <f>'PG&amp;E Program Totals'!L56*$C$2</f>
        <v>0.00220293732007137</v>
      </c>
      <c r="M56" s="51">
        <f>'PG&amp;E Program Totals'!M56*$C$2</f>
        <v>-0.03507121418078067</v>
      </c>
      <c r="N56" s="51">
        <f>'PG&amp;E Program Totals'!N56*$C$2</f>
        <v>-0.035197205008818074</v>
      </c>
      <c r="O56" s="51">
        <f>'PG&amp;E Program Totals'!O56*$C$2</f>
        <v>-0.00927263402334592</v>
      </c>
    </row>
    <row r="57" spans="1:15" ht="15">
      <c r="A57" s="236"/>
      <c r="B57" s="218"/>
      <c r="C57" s="50" t="s">
        <v>30</v>
      </c>
      <c r="D57" s="51">
        <f>'PG&amp;E Program Totals'!D57*$C$2</f>
        <v>0.4137562290149589</v>
      </c>
      <c r="E57" s="51">
        <f>'PG&amp;E Program Totals'!E57*$C$2</f>
        <v>0.28221553857022597</v>
      </c>
      <c r="F57" s="51">
        <f>'PG&amp;E Program Totals'!F57*$C$2</f>
        <v>0.3458797333874876</v>
      </c>
      <c r="G57" s="51">
        <f>'PG&amp;E Program Totals'!G57*$C$2</f>
        <v>0.36053953828711127</v>
      </c>
      <c r="H57" s="51">
        <f>'PG&amp;E Program Totals'!H57*$C$2</f>
        <v>0.32034186249233276</v>
      </c>
      <c r="I57" s="51">
        <f>'PG&amp;E Program Totals'!I57*$C$2</f>
        <v>0.33960022072293433</v>
      </c>
      <c r="J57" s="51">
        <f>'PG&amp;E Program Totals'!J57*$C$2</f>
        <v>0.31636901139082657</v>
      </c>
      <c r="K57" s="51">
        <f>'PG&amp;E Program Totals'!K57*$C$2</f>
        <v>0.28472427778463677</v>
      </c>
      <c r="L57" s="51">
        <f>'PG&amp;E Program Totals'!L57*$C$2</f>
        <v>0.2764102258428152</v>
      </c>
      <c r="M57" s="51">
        <f>'PG&amp;E Program Totals'!M57*$C$2</f>
        <v>0.2870604789379165</v>
      </c>
      <c r="N57" s="51">
        <f>'PG&amp;E Program Totals'!N57*$C$2</f>
        <v>0.29789524257958405</v>
      </c>
      <c r="O57" s="51">
        <f>'PG&amp;E Program Totals'!O57*$C$2</f>
        <v>0.42561738152482104</v>
      </c>
    </row>
    <row r="58" spans="1:15" ht="26.25">
      <c r="A58" s="236"/>
      <c r="B58" s="218"/>
      <c r="C58" s="50" t="s">
        <v>31</v>
      </c>
      <c r="D58" s="51">
        <f>'PG&amp;E Program Totals'!D58*$C$2</f>
        <v>0.09894845210335602</v>
      </c>
      <c r="E58" s="51">
        <f>'PG&amp;E Program Totals'!E58*$C$2</f>
        <v>0.08849647231845219</v>
      </c>
      <c r="F58" s="51">
        <f>'PG&amp;E Program Totals'!F58*$C$2</f>
        <v>0.08454264292277758</v>
      </c>
      <c r="G58" s="51">
        <f>'PG&amp;E Program Totals'!G58*$C$2</f>
        <v>-0.1523756124116107</v>
      </c>
      <c r="H58" s="51">
        <f>'PG&amp;E Program Totals'!H58*$C$2</f>
        <v>-0.10944239153347658</v>
      </c>
      <c r="I58" s="51">
        <f>'PG&amp;E Program Totals'!I58*$C$2</f>
        <v>-0.17075169916878874</v>
      </c>
      <c r="J58" s="51">
        <f>'PG&amp;E Program Totals'!J58*$C$2</f>
        <v>-0.15251312815553428</v>
      </c>
      <c r="K58" s="51">
        <f>'PG&amp;E Program Totals'!K58*$C$2</f>
        <v>-0.17269415101135469</v>
      </c>
      <c r="L58" s="51">
        <f>'PG&amp;E Program Totals'!L58*$C$2</f>
        <v>-0.17445645611045693</v>
      </c>
      <c r="M58" s="51">
        <f>'PG&amp;E Program Totals'!M58*$C$2</f>
        <v>-0.20729206039409082</v>
      </c>
      <c r="N58" s="51">
        <f>'PG&amp;E Program Totals'!N58*$C$2</f>
        <v>-0.03935288827108192</v>
      </c>
      <c r="O58" s="51">
        <f>'PG&amp;E Program Totals'!O58*$C$2</f>
        <v>0.05022580721679988</v>
      </c>
    </row>
    <row r="59" spans="1:15" ht="15">
      <c r="A59" s="236"/>
      <c r="B59" s="218"/>
      <c r="C59" s="50" t="s">
        <v>32</v>
      </c>
      <c r="D59" s="51">
        <f>'PG&amp;E Program Totals'!D59*$C$2</f>
        <v>-0.07218692606129438</v>
      </c>
      <c r="E59" s="51">
        <f>'PG&amp;E Program Totals'!E59*$C$2</f>
        <v>-0.0575948160559537</v>
      </c>
      <c r="F59" s="51">
        <f>'PG&amp;E Program Totals'!F59*$C$2</f>
        <v>-0.05842438621498504</v>
      </c>
      <c r="G59" s="51">
        <f>'PG&amp;E Program Totals'!G59*$C$2</f>
        <v>-0.07114285819591516</v>
      </c>
      <c r="H59" s="51">
        <f>'PG&amp;E Program Totals'!H59*$C$2</f>
        <v>0.017758888349136904</v>
      </c>
      <c r="I59" s="51">
        <f>'PG&amp;E Program Totals'!I59*$C$2</f>
        <v>0.012823315147778305</v>
      </c>
      <c r="J59" s="51">
        <f>'PG&amp;E Program Totals'!J59*$C$2</f>
        <v>0.01590561473920486</v>
      </c>
      <c r="K59" s="51">
        <f>'PG&amp;E Program Totals'!K59*$C$2</f>
        <v>0.01305414914266388</v>
      </c>
      <c r="L59" s="51">
        <f>'PG&amp;E Program Totals'!L59*$C$2</f>
        <v>0.007615395875866387</v>
      </c>
      <c r="M59" s="51">
        <f>'PG&amp;E Program Totals'!M59*$C$2</f>
        <v>-0.1132009687134094</v>
      </c>
      <c r="N59" s="51">
        <f>'PG&amp;E Program Totals'!N59*$C$2</f>
        <v>-0.17529341116704641</v>
      </c>
      <c r="O59" s="51">
        <f>'PG&amp;E Program Totals'!O59*$C$2</f>
        <v>-0.06443949716847938</v>
      </c>
    </row>
    <row r="60" spans="1:15" ht="15">
      <c r="A60" s="236"/>
      <c r="B60" s="218"/>
      <c r="C60" s="50" t="s">
        <v>33</v>
      </c>
      <c r="D60" s="51">
        <f>'PG&amp;E Program Totals'!D60*$C$2</f>
        <v>-0.006303010065874661</v>
      </c>
      <c r="E60" s="51">
        <f>'PG&amp;E Program Totals'!E60*$C$2</f>
        <v>-0.0010793139673612572</v>
      </c>
      <c r="F60" s="51">
        <f>'PG&amp;E Program Totals'!F60*$C$2</f>
        <v>0.0009300495227769821</v>
      </c>
      <c r="G60" s="51">
        <f>'PG&amp;E Program Totals'!G60*$C$2</f>
        <v>0.0027512100175698315</v>
      </c>
      <c r="H60" s="51">
        <f>'PG&amp;E Program Totals'!H60*$C$2</f>
        <v>0.008298275115220083</v>
      </c>
      <c r="I60" s="51">
        <f>'PG&amp;E Program Totals'!I60*$C$2</f>
        <v>0.0161536801617261</v>
      </c>
      <c r="J60" s="51">
        <f>'PG&amp;E Program Totals'!J60*$C$2</f>
        <v>0.04725293838009854</v>
      </c>
      <c r="K60" s="51">
        <f>'PG&amp;E Program Totals'!K60*$C$2</f>
        <v>0.04260492861395851</v>
      </c>
      <c r="L60" s="51">
        <f>'PG&amp;E Program Totals'!L60*$C$2</f>
        <v>0.037815263085566854</v>
      </c>
      <c r="M60" s="51">
        <f>'PG&amp;E Program Totals'!M60*$C$2</f>
        <v>-0.02260897576664064</v>
      </c>
      <c r="N60" s="51">
        <f>'PG&amp;E Program Totals'!N60*$C$2</f>
        <v>-0.043730789814413515</v>
      </c>
      <c r="O60" s="51">
        <f>'PG&amp;E Program Totals'!O60*$C$2</f>
        <v>-0.01724519039929702</v>
      </c>
    </row>
    <row r="61" spans="1:15" ht="15">
      <c r="A61" s="236"/>
      <c r="B61" s="218"/>
      <c r="C61" s="54" t="s">
        <v>34</v>
      </c>
      <c r="D61" s="55">
        <f>'PG&amp;E Program Totals'!D61*$C$2</f>
        <v>1.9066127109315378</v>
      </c>
      <c r="E61" s="55">
        <f>'PG&amp;E Program Totals'!E61*$C$2</f>
        <v>1.5826976769449366</v>
      </c>
      <c r="F61" s="55">
        <f>'PG&amp;E Program Totals'!F61*$C$2</f>
        <v>1.5365834673898262</v>
      </c>
      <c r="G61" s="55">
        <f>'PG&amp;E Program Totals'!G61*$C$2</f>
        <v>1.2289745109963781</v>
      </c>
      <c r="H61" s="55">
        <f>'PG&amp;E Program Totals'!H61*$C$2</f>
        <v>1.01534665606695</v>
      </c>
      <c r="I61" s="55">
        <f>'PG&amp;E Program Totals'!I61*$C$2</f>
        <v>0.9921222721704641</v>
      </c>
      <c r="J61" s="55">
        <f>'PG&amp;E Program Totals'!J61*$C$2</f>
        <v>1.167499714520331</v>
      </c>
      <c r="K61" s="55">
        <f>'PG&amp;E Program Totals'!K61*$C$2</f>
        <v>1.127353844900847</v>
      </c>
      <c r="L61" s="55">
        <f>'PG&amp;E Program Totals'!L61*$C$2</f>
        <v>0.9021710869254451</v>
      </c>
      <c r="M61" s="55">
        <f>'PG&amp;E Program Totals'!M61*$C$2</f>
        <v>-0.40415418380356494</v>
      </c>
      <c r="N61" s="55">
        <f>'PG&amp;E Program Totals'!N61*$C$2</f>
        <v>1.0805593296312894</v>
      </c>
      <c r="O61" s="55">
        <f>'PG&amp;E Program Totals'!O61*$C$2</f>
        <v>2.7272885441008117</v>
      </c>
    </row>
    <row r="62" spans="1:15" ht="39.75" thickBot="1">
      <c r="A62" s="237"/>
      <c r="B62" s="219"/>
      <c r="C62" s="50" t="s">
        <v>35</v>
      </c>
      <c r="D62" s="56">
        <f>'PG&amp;E Program Totals'!D62*$C$2</f>
        <v>5.211735026101732</v>
      </c>
      <c r="E62" s="56">
        <f>'PG&amp;E Program Totals'!E62*$C$2</f>
        <v>4.766367631196757</v>
      </c>
      <c r="F62" s="56">
        <f>'PG&amp;E Program Totals'!F62*$C$2</f>
        <v>4.678206164685715</v>
      </c>
      <c r="G62" s="56">
        <f>'PG&amp;E Program Totals'!G62*$C$2</f>
        <v>4.459327423807672</v>
      </c>
      <c r="H62" s="56">
        <f>'PG&amp;E Program Totals'!H62*$C$2</f>
        <v>3.308988085257107</v>
      </c>
      <c r="I62" s="56">
        <f>'PG&amp;E Program Totals'!I62*$C$2</f>
        <v>3.5110263505005155</v>
      </c>
      <c r="J62" s="56">
        <f>'PG&amp;E Program Totals'!J62*$C$2</f>
        <v>3.6824283682239702</v>
      </c>
      <c r="K62" s="56">
        <f>'PG&amp;E Program Totals'!K62*$C$2</f>
        <v>3.5442665576564267</v>
      </c>
      <c r="L62" s="56">
        <f>'PG&amp;E Program Totals'!L62*$C$2</f>
        <v>3.3385201786997323</v>
      </c>
      <c r="M62" s="56">
        <f>'PG&amp;E Program Totals'!M62*$C$2</f>
        <v>1.723230375305806</v>
      </c>
      <c r="N62" s="56">
        <f>'PG&amp;E Program Totals'!N62*$C$2</f>
        <v>3.827821783779132</v>
      </c>
      <c r="O62" s="56">
        <f>'PG&amp;E Program Totals'!O62*$C$2</f>
        <v>6.000621225023334</v>
      </c>
    </row>
    <row r="63" spans="1:15" ht="27" customHeight="1" thickTop="1">
      <c r="A63" s="239" t="s">
        <v>41</v>
      </c>
      <c r="B63" s="242" t="s">
        <v>26</v>
      </c>
      <c r="C63" s="47" t="s">
        <v>27</v>
      </c>
      <c r="D63" s="48">
        <f>'PG&amp;E Program Totals'!D63*$C$2</f>
        <v>0</v>
      </c>
      <c r="E63" s="48">
        <f>'PG&amp;E Program Totals'!E63*$C$2</f>
        <v>0</v>
      </c>
      <c r="F63" s="48">
        <f>'PG&amp;E Program Totals'!F63*$C$2</f>
        <v>0</v>
      </c>
      <c r="G63" s="48">
        <f>'PG&amp;E Program Totals'!G63*$C$2</f>
        <v>0</v>
      </c>
      <c r="H63" s="48">
        <f>'PG&amp;E Program Totals'!H63*$C$2</f>
        <v>8.837865619105994</v>
      </c>
      <c r="I63" s="48">
        <f>'PG&amp;E Program Totals'!I63*$C$2</f>
        <v>9.527902941022491</v>
      </c>
      <c r="J63" s="48">
        <f>'PG&amp;E Program Totals'!J63*$C$2</f>
        <v>7.408448727925707</v>
      </c>
      <c r="K63" s="48">
        <f>'PG&amp;E Program Totals'!K63*$C$2</f>
        <v>7.431456418985385</v>
      </c>
      <c r="L63" s="48">
        <f>'PG&amp;E Program Totals'!L63*$C$2</f>
        <v>7.087363790178609</v>
      </c>
      <c r="M63" s="48">
        <f>'PG&amp;E Program Totals'!M63*$C$2</f>
        <v>4.362265486851332</v>
      </c>
      <c r="N63" s="48">
        <f>'PG&amp;E Program Totals'!N63*$C$2</f>
        <v>0</v>
      </c>
      <c r="O63" s="48">
        <f>'PG&amp;E Program Totals'!O63*$C$2</f>
        <v>0</v>
      </c>
    </row>
    <row r="64" spans="1:15" ht="39">
      <c r="A64" s="240"/>
      <c r="B64" s="243"/>
      <c r="C64" s="47" t="s">
        <v>28</v>
      </c>
      <c r="D64" s="48">
        <f>'PG&amp;E Program Totals'!D64*$C$2</f>
        <v>0</v>
      </c>
      <c r="E64" s="48">
        <f>'PG&amp;E Program Totals'!E64*$C$2</f>
        <v>0</v>
      </c>
      <c r="F64" s="48">
        <f>'PG&amp;E Program Totals'!F64*$C$2</f>
        <v>0</v>
      </c>
      <c r="G64" s="48">
        <f>'PG&amp;E Program Totals'!G64*$C$2</f>
        <v>0</v>
      </c>
      <c r="H64" s="48">
        <f>'PG&amp;E Program Totals'!H64*$C$2</f>
        <v>2.2922926277147506</v>
      </c>
      <c r="I64" s="48">
        <f>'PG&amp;E Program Totals'!I64*$C$2</f>
        <v>2.2716517525756585</v>
      </c>
      <c r="J64" s="48">
        <f>'PG&amp;E Program Totals'!J64*$C$2</f>
        <v>2.1396646296559356</v>
      </c>
      <c r="K64" s="48">
        <f>'PG&amp;E Program Totals'!K64*$C$2</f>
        <v>2.1896183584716304</v>
      </c>
      <c r="L64" s="48">
        <f>'PG&amp;E Program Totals'!L64*$C$2</f>
        <v>2.345181274669081</v>
      </c>
      <c r="M64" s="48">
        <f>'PG&amp;E Program Totals'!M64*$C$2</f>
        <v>1.9803538702774919</v>
      </c>
      <c r="N64" s="48">
        <f>'PG&amp;E Program Totals'!N64*$C$2</f>
        <v>0</v>
      </c>
      <c r="O64" s="48">
        <f>'PG&amp;E Program Totals'!O64*$C$2</f>
        <v>0</v>
      </c>
    </row>
    <row r="65" spans="1:15" ht="15">
      <c r="A65" s="240"/>
      <c r="B65" s="243"/>
      <c r="C65" s="47" t="s">
        <v>29</v>
      </c>
      <c r="D65" s="48">
        <f>'PG&amp;E Program Totals'!D65*$C$2</f>
        <v>0</v>
      </c>
      <c r="E65" s="48">
        <f>'PG&amp;E Program Totals'!E65*$C$2</f>
        <v>0</v>
      </c>
      <c r="F65" s="48">
        <f>'PG&amp;E Program Totals'!F65*$C$2</f>
        <v>0</v>
      </c>
      <c r="G65" s="48">
        <f>'PG&amp;E Program Totals'!G65*$C$2</f>
        <v>0</v>
      </c>
      <c r="H65" s="48">
        <f>'PG&amp;E Program Totals'!H65*$C$2</f>
        <v>0.07290893691813392</v>
      </c>
      <c r="I65" s="48">
        <f>'PG&amp;E Program Totals'!I65*$C$2</f>
        <v>0.07729076432699085</v>
      </c>
      <c r="J65" s="48">
        <f>'PG&amp;E Program Totals'!J65*$C$2</f>
        <v>0.07488687133759846</v>
      </c>
      <c r="K65" s="48">
        <f>'PG&amp;E Program Totals'!K65*$C$2</f>
        <v>0.07661421325361498</v>
      </c>
      <c r="L65" s="48">
        <f>'PG&amp;E Program Totals'!L65*$C$2</f>
        <v>0.07623384605946747</v>
      </c>
      <c r="M65" s="48">
        <f>'PG&amp;E Program Totals'!M65*$C$2</f>
        <v>0.07070021741719425</v>
      </c>
      <c r="N65" s="48">
        <f>'PG&amp;E Program Totals'!N65*$C$2</f>
        <v>0</v>
      </c>
      <c r="O65" s="48">
        <f>'PG&amp;E Program Totals'!O65*$C$2</f>
        <v>0</v>
      </c>
    </row>
    <row r="66" spans="1:15" ht="15">
      <c r="A66" s="240"/>
      <c r="B66" s="243"/>
      <c r="C66" s="47" t="s">
        <v>30</v>
      </c>
      <c r="D66" s="48">
        <f>'PG&amp;E Program Totals'!D66*$C$2</f>
        <v>0</v>
      </c>
      <c r="E66" s="48">
        <f>'PG&amp;E Program Totals'!E66*$C$2</f>
        <v>0</v>
      </c>
      <c r="F66" s="48">
        <f>'PG&amp;E Program Totals'!F66*$C$2</f>
        <v>0</v>
      </c>
      <c r="G66" s="48">
        <f>'PG&amp;E Program Totals'!G66*$C$2</f>
        <v>0</v>
      </c>
      <c r="H66" s="48">
        <f>'PG&amp;E Program Totals'!H66*$C$2</f>
        <v>0.9758052943357283</v>
      </c>
      <c r="I66" s="48">
        <f>'PG&amp;E Program Totals'!I66*$C$2</f>
        <v>1.029562685088939</v>
      </c>
      <c r="J66" s="48">
        <f>'PG&amp;E Program Totals'!J66*$C$2</f>
        <v>1.348514541241054</v>
      </c>
      <c r="K66" s="48">
        <f>'PG&amp;E Program Totals'!K66*$C$2</f>
        <v>1.3640275003789593</v>
      </c>
      <c r="L66" s="48">
        <f>'PG&amp;E Program Totals'!L66*$C$2</f>
        <v>1.2026136587213854</v>
      </c>
      <c r="M66" s="48">
        <f>'PG&amp;E Program Totals'!M66*$C$2</f>
        <v>1.0199560366627904</v>
      </c>
      <c r="N66" s="48">
        <f>'PG&amp;E Program Totals'!N66*$C$2</f>
        <v>0</v>
      </c>
      <c r="O66" s="48">
        <f>'PG&amp;E Program Totals'!O66*$C$2</f>
        <v>0</v>
      </c>
    </row>
    <row r="67" spans="1:15" ht="26.25">
      <c r="A67" s="240"/>
      <c r="B67" s="243"/>
      <c r="C67" s="47" t="s">
        <v>31</v>
      </c>
      <c r="D67" s="48">
        <f>'PG&amp;E Program Totals'!D67*$C$2</f>
        <v>0</v>
      </c>
      <c r="E67" s="48">
        <f>'PG&amp;E Program Totals'!E67*$C$2</f>
        <v>0</v>
      </c>
      <c r="F67" s="48">
        <f>'PG&amp;E Program Totals'!F67*$C$2</f>
        <v>0</v>
      </c>
      <c r="G67" s="48">
        <f>'PG&amp;E Program Totals'!G67*$C$2</f>
        <v>0</v>
      </c>
      <c r="H67" s="48">
        <f>'PG&amp;E Program Totals'!H67*$C$2</f>
        <v>0.9055931367121003</v>
      </c>
      <c r="I67" s="48">
        <f>'PG&amp;E Program Totals'!I67*$C$2</f>
        <v>1.0484183823872784</v>
      </c>
      <c r="J67" s="48">
        <f>'PG&amp;E Program Totals'!J67*$C$2</f>
        <v>1.0208058741842834</v>
      </c>
      <c r="K67" s="48">
        <f>'PG&amp;E Program Totals'!K67*$C$2</f>
        <v>1.0659235897228259</v>
      </c>
      <c r="L67" s="48">
        <f>'PG&amp;E Program Totals'!L67*$C$2</f>
        <v>0.9906601162710684</v>
      </c>
      <c r="M67" s="48">
        <f>'PG&amp;E Program Totals'!M67*$C$2</f>
        <v>0.9456958822767562</v>
      </c>
      <c r="N67" s="48">
        <f>'PG&amp;E Program Totals'!N67*$C$2</f>
        <v>0</v>
      </c>
      <c r="O67" s="48">
        <f>'PG&amp;E Program Totals'!O67*$C$2</f>
        <v>0</v>
      </c>
    </row>
    <row r="68" spans="1:15" ht="15">
      <c r="A68" s="240"/>
      <c r="B68" s="243"/>
      <c r="C68" s="47" t="s">
        <v>32</v>
      </c>
      <c r="D68" s="48">
        <f>'PG&amp;E Program Totals'!D68*$C$2</f>
        <v>0</v>
      </c>
      <c r="E68" s="48">
        <f>'PG&amp;E Program Totals'!E68*$C$2</f>
        <v>0</v>
      </c>
      <c r="F68" s="48">
        <f>'PG&amp;E Program Totals'!F68*$C$2</f>
        <v>0</v>
      </c>
      <c r="G68" s="48">
        <f>'PG&amp;E Program Totals'!G68*$C$2</f>
        <v>0</v>
      </c>
      <c r="H68" s="48">
        <f>'PG&amp;E Program Totals'!H68*$C$2</f>
        <v>0.6537551003728609</v>
      </c>
      <c r="I68" s="48">
        <f>'PG&amp;E Program Totals'!I68*$C$2</f>
        <v>0.6867268420270974</v>
      </c>
      <c r="J68" s="48">
        <f>'PG&amp;E Program Totals'!J68*$C$2</f>
        <v>0.7360676616218716</v>
      </c>
      <c r="K68" s="48">
        <f>'PG&amp;E Program Totals'!K68*$C$2</f>
        <v>0.6696962189516723</v>
      </c>
      <c r="L68" s="48">
        <f>'PG&amp;E Program Totals'!L68*$C$2</f>
        <v>0.6550265468716655</v>
      </c>
      <c r="M68" s="48">
        <f>'PG&amp;E Program Totals'!M68*$C$2</f>
        <v>0.5186441778994244</v>
      </c>
      <c r="N68" s="48">
        <f>'PG&amp;E Program Totals'!N68*$C$2</f>
        <v>0</v>
      </c>
      <c r="O68" s="48">
        <f>'PG&amp;E Program Totals'!O68*$C$2</f>
        <v>0</v>
      </c>
    </row>
    <row r="69" spans="1:15" ht="15">
      <c r="A69" s="240"/>
      <c r="B69" s="243"/>
      <c r="C69" s="47" t="s">
        <v>33</v>
      </c>
      <c r="D69" s="48">
        <f>'PG&amp;E Program Totals'!D69*$C$2</f>
        <v>0</v>
      </c>
      <c r="E69" s="48">
        <f>'PG&amp;E Program Totals'!E69*$C$2</f>
        <v>0</v>
      </c>
      <c r="F69" s="48">
        <f>'PG&amp;E Program Totals'!F69*$C$2</f>
        <v>0</v>
      </c>
      <c r="G69" s="48">
        <f>'PG&amp;E Program Totals'!G69*$C$2</f>
        <v>0</v>
      </c>
      <c r="H69" s="48">
        <f>'PG&amp;E Program Totals'!H69*$C$2</f>
        <v>0.6898939679576555</v>
      </c>
      <c r="I69" s="48">
        <f>'PG&amp;E Program Totals'!I69*$C$2</f>
        <v>0.7358028169463521</v>
      </c>
      <c r="J69" s="48">
        <f>'PG&amp;E Program Totals'!J69*$C$2</f>
        <v>0.7823976571931801</v>
      </c>
      <c r="K69" s="48">
        <f>'PG&amp;E Program Totals'!K69*$C$2</f>
        <v>0.7683777719937454</v>
      </c>
      <c r="L69" s="48">
        <f>'PG&amp;E Program Totals'!L69*$C$2</f>
        <v>0.7499373564091272</v>
      </c>
      <c r="M69" s="48">
        <f>'PG&amp;E Program Totals'!M69*$C$2</f>
        <v>0.6263605394283552</v>
      </c>
      <c r="N69" s="48">
        <f>'PG&amp;E Program Totals'!N69*$C$2</f>
        <v>0</v>
      </c>
      <c r="O69" s="48">
        <f>'PG&amp;E Program Totals'!O69*$C$2</f>
        <v>0</v>
      </c>
    </row>
    <row r="70" spans="1:15" ht="15">
      <c r="A70" s="240"/>
      <c r="B70" s="243"/>
      <c r="C70" s="49" t="s">
        <v>34</v>
      </c>
      <c r="D70" s="48">
        <f>'PG&amp;E Program Totals'!D70*$C$2</f>
        <v>0</v>
      </c>
      <c r="E70" s="48">
        <f>'PG&amp;E Program Totals'!E70*$C$2</f>
        <v>0</v>
      </c>
      <c r="F70" s="48">
        <f>'PG&amp;E Program Totals'!F70*$C$2</f>
        <v>0</v>
      </c>
      <c r="G70" s="48">
        <f>'PG&amp;E Program Totals'!G70*$C$2</f>
        <v>0</v>
      </c>
      <c r="H70" s="48">
        <f>'PG&amp;E Program Totals'!H70*$C$2</f>
        <v>2.167940483436555</v>
      </c>
      <c r="I70" s="48">
        <f>'PG&amp;E Program Totals'!I70*$C$2</f>
        <v>2.3261141519109385</v>
      </c>
      <c r="J70" s="48">
        <f>'PG&amp;E Program Totals'!J70*$C$2</f>
        <v>2.40509428552911</v>
      </c>
      <c r="K70" s="48">
        <f>'PG&amp;E Program Totals'!K70*$C$2</f>
        <v>2.387987553820772</v>
      </c>
      <c r="L70" s="48">
        <f>'PG&amp;E Program Totals'!L70*$C$2</f>
        <v>2.3293734182678874</v>
      </c>
      <c r="M70" s="48">
        <f>'PG&amp;E Program Totals'!M70*$C$2</f>
        <v>2.191915394986765</v>
      </c>
      <c r="N70" s="48">
        <f>'PG&amp;E Program Totals'!N70*$C$2</f>
        <v>0</v>
      </c>
      <c r="O70" s="48">
        <f>'PG&amp;E Program Totals'!O70*$C$2</f>
        <v>0</v>
      </c>
    </row>
    <row r="71" spans="1:15" ht="39.75" thickBot="1">
      <c r="A71" s="241"/>
      <c r="B71" s="244"/>
      <c r="C71" s="47" t="s">
        <v>35</v>
      </c>
      <c r="D71" s="48">
        <f>'PG&amp;E Program Totals'!D71*$C$2</f>
        <v>0</v>
      </c>
      <c r="E71" s="48">
        <f>'PG&amp;E Program Totals'!E71*$C$2</f>
        <v>0</v>
      </c>
      <c r="F71" s="48">
        <f>'PG&amp;E Program Totals'!F71*$C$2</f>
        <v>0</v>
      </c>
      <c r="G71" s="48">
        <f>'PG&amp;E Program Totals'!G71*$C$2</f>
        <v>0</v>
      </c>
      <c r="H71" s="48">
        <f>'PG&amp;E Program Totals'!H71*$C$2</f>
        <v>16.59605516655378</v>
      </c>
      <c r="I71" s="48">
        <f>'PG&amp;E Program Totals'!I71*$C$2</f>
        <v>17.703470336285747</v>
      </c>
      <c r="J71" s="48">
        <f>'PG&amp;E Program Totals'!J71*$C$2</f>
        <v>15.91588024868874</v>
      </c>
      <c r="K71" s="48">
        <f>'PG&amp;E Program Totals'!K71*$C$2</f>
        <v>15.953701625578605</v>
      </c>
      <c r="L71" s="48">
        <f>'PG&amp;E Program Totals'!L71*$C$2</f>
        <v>15.436390007448292</v>
      </c>
      <c r="M71" s="48">
        <f>'PG&amp;E Program Totals'!M71*$C$2</f>
        <v>11.71589160580011</v>
      </c>
      <c r="N71" s="48">
        <f>'PG&amp;E Program Totals'!N71*$C$2</f>
        <v>0</v>
      </c>
      <c r="O71" s="48">
        <f>'PG&amp;E Program Totals'!O71*$C$2</f>
        <v>0</v>
      </c>
    </row>
    <row r="72" spans="1:15" ht="27" customHeight="1" thickTop="1">
      <c r="A72" s="235" t="s">
        <v>42</v>
      </c>
      <c r="B72" s="218" t="s">
        <v>26</v>
      </c>
      <c r="C72" s="50" t="s">
        <v>27</v>
      </c>
      <c r="D72" s="51">
        <f>'PG&amp;E Program Totals'!D72*$C$2</f>
        <v>0</v>
      </c>
      <c r="E72" s="51">
        <f>'PG&amp;E Program Totals'!E72*$C$2</f>
        <v>0</v>
      </c>
      <c r="F72" s="51">
        <f>'PG&amp;E Program Totals'!F72*$C$2</f>
        <v>0</v>
      </c>
      <c r="G72" s="51">
        <f>'PG&amp;E Program Totals'!G72*$C$2</f>
        <v>0</v>
      </c>
      <c r="H72" s="51">
        <f>'PG&amp;E Program Totals'!H72*$C$2</f>
        <v>0.9952885847026122</v>
      </c>
      <c r="I72" s="51">
        <f>'PG&amp;E Program Totals'!I72*$C$2</f>
        <v>1.106303984886106</v>
      </c>
      <c r="J72" s="51">
        <f>'PG&amp;E Program Totals'!J72*$C$2</f>
        <v>1.0958731369558161</v>
      </c>
      <c r="K72" s="51">
        <f>'PG&amp;E Program Totals'!K72*$C$2</f>
        <v>1.1269512492203417</v>
      </c>
      <c r="L72" s="51">
        <f>'PG&amp;E Program Totals'!L72*$C$2</f>
        <v>1.0883363543302906</v>
      </c>
      <c r="M72" s="51">
        <f>'PG&amp;E Program Totals'!M72*$C$2</f>
        <v>1.029491133439574</v>
      </c>
      <c r="N72" s="51">
        <f>'PG&amp;E Program Totals'!N72*$C$2</f>
        <v>0</v>
      </c>
      <c r="O72" s="51">
        <f>'PG&amp;E Program Totals'!O72*$C$2</f>
        <v>0</v>
      </c>
    </row>
    <row r="73" spans="1:15" ht="39">
      <c r="A73" s="236"/>
      <c r="B73" s="218"/>
      <c r="C73" s="50" t="s">
        <v>28</v>
      </c>
      <c r="D73" s="51">
        <f>'PG&amp;E Program Totals'!D73*$C$2</f>
        <v>0</v>
      </c>
      <c r="E73" s="51">
        <f>'PG&amp;E Program Totals'!E73*$C$2</f>
        <v>0</v>
      </c>
      <c r="F73" s="51">
        <f>'PG&amp;E Program Totals'!F73*$C$2</f>
        <v>0</v>
      </c>
      <c r="G73" s="51">
        <f>'PG&amp;E Program Totals'!G73*$C$2</f>
        <v>0</v>
      </c>
      <c r="H73" s="51">
        <f>'PG&amp;E Program Totals'!H73*$C$2</f>
        <v>0.0066768878494129795</v>
      </c>
      <c r="I73" s="51">
        <f>'PG&amp;E Program Totals'!I73*$C$2</f>
        <v>0.009456510676920481</v>
      </c>
      <c r="J73" s="51">
        <f>'PG&amp;E Program Totals'!J73*$C$2</f>
        <v>0.010336004146569745</v>
      </c>
      <c r="K73" s="51">
        <f>'PG&amp;E Program Totals'!K73*$C$2</f>
        <v>0.011613834004874595</v>
      </c>
      <c r="L73" s="51">
        <f>'PG&amp;E Program Totals'!L73*$C$2</f>
        <v>0.005625155384132173</v>
      </c>
      <c r="M73" s="51">
        <f>'PG&amp;E Program Totals'!M73*$C$2</f>
        <v>0.000958629103392488</v>
      </c>
      <c r="N73" s="51">
        <f>'PG&amp;E Program Totals'!N73*$C$2</f>
        <v>0</v>
      </c>
      <c r="O73" s="51">
        <f>'PG&amp;E Program Totals'!O73*$C$2</f>
        <v>0</v>
      </c>
    </row>
    <row r="74" spans="1:15" ht="15">
      <c r="A74" s="236"/>
      <c r="B74" s="218"/>
      <c r="C74" s="50" t="s">
        <v>29</v>
      </c>
      <c r="D74" s="51">
        <f>'PG&amp;E Program Totals'!D74*$C$2</f>
        <v>0</v>
      </c>
      <c r="E74" s="51">
        <f>'PG&amp;E Program Totals'!E74*$C$2</f>
        <v>0</v>
      </c>
      <c r="F74" s="51">
        <f>'PG&amp;E Program Totals'!F74*$C$2</f>
        <v>0</v>
      </c>
      <c r="G74" s="51">
        <f>'PG&amp;E Program Totals'!G74*$C$2</f>
        <v>0</v>
      </c>
      <c r="H74" s="51">
        <f>'PG&amp;E Program Totals'!H74*$C$2</f>
        <v>0</v>
      </c>
      <c r="I74" s="51">
        <f>'PG&amp;E Program Totals'!I74*$C$2</f>
        <v>0</v>
      </c>
      <c r="J74" s="51">
        <f>'PG&amp;E Program Totals'!J74*$C$2</f>
        <v>0</v>
      </c>
      <c r="K74" s="51">
        <f>'PG&amp;E Program Totals'!K74*$C$2</f>
        <v>0</v>
      </c>
      <c r="L74" s="51">
        <f>'PG&amp;E Program Totals'!L74*$C$2</f>
        <v>0</v>
      </c>
      <c r="M74" s="51">
        <f>'PG&amp;E Program Totals'!M74*$C$2</f>
        <v>0</v>
      </c>
      <c r="N74" s="51">
        <f>'PG&amp;E Program Totals'!N74*$C$2</f>
        <v>0</v>
      </c>
      <c r="O74" s="51">
        <f>'PG&amp;E Program Totals'!O74*$C$2</f>
        <v>0</v>
      </c>
    </row>
    <row r="75" spans="1:15" ht="15">
      <c r="A75" s="236"/>
      <c r="B75" s="218"/>
      <c r="C75" s="50" t="s">
        <v>30</v>
      </c>
      <c r="D75" s="51">
        <f>'PG&amp;E Program Totals'!D75*$C$2</f>
        <v>0</v>
      </c>
      <c r="E75" s="51">
        <f>'PG&amp;E Program Totals'!E75*$C$2</f>
        <v>0</v>
      </c>
      <c r="F75" s="51">
        <f>'PG&amp;E Program Totals'!F75*$C$2</f>
        <v>0</v>
      </c>
      <c r="G75" s="51">
        <f>'PG&amp;E Program Totals'!G75*$C$2</f>
        <v>0</v>
      </c>
      <c r="H75" s="51">
        <f>'PG&amp;E Program Totals'!H75*$C$2</f>
        <v>0.10066070181916541</v>
      </c>
      <c r="I75" s="51">
        <f>'PG&amp;E Program Totals'!I75*$C$2</f>
        <v>0.09153393694593275</v>
      </c>
      <c r="J75" s="51">
        <f>'PG&amp;E Program Totals'!J75*$C$2</f>
        <v>0.09367857686910731</v>
      </c>
      <c r="K75" s="51">
        <f>'PG&amp;E Program Totals'!K75*$C$2</f>
        <v>0.08936041259717045</v>
      </c>
      <c r="L75" s="51">
        <f>'PG&amp;E Program Totals'!L75*$C$2</f>
        <v>0.07284110319844515</v>
      </c>
      <c r="M75" s="51">
        <f>'PG&amp;E Program Totals'!M75*$C$2</f>
        <v>0.08725222624084814</v>
      </c>
      <c r="N75" s="51">
        <f>'PG&amp;E Program Totals'!N75*$C$2</f>
        <v>0</v>
      </c>
      <c r="O75" s="51">
        <f>'PG&amp;E Program Totals'!O75*$C$2</f>
        <v>0</v>
      </c>
    </row>
    <row r="76" spans="1:15" ht="26.25">
      <c r="A76" s="236"/>
      <c r="B76" s="218"/>
      <c r="C76" s="50" t="s">
        <v>31</v>
      </c>
      <c r="D76" s="51">
        <f>'PG&amp;E Program Totals'!D76*$C$2</f>
        <v>0</v>
      </c>
      <c r="E76" s="51">
        <f>'PG&amp;E Program Totals'!E76*$C$2</f>
        <v>0</v>
      </c>
      <c r="F76" s="51">
        <f>'PG&amp;E Program Totals'!F76*$C$2</f>
        <v>0</v>
      </c>
      <c r="G76" s="51">
        <f>'PG&amp;E Program Totals'!G76*$C$2</f>
        <v>0</v>
      </c>
      <c r="H76" s="51">
        <f>'PG&amp;E Program Totals'!H76*$C$2</f>
        <v>0</v>
      </c>
      <c r="I76" s="51">
        <f>'PG&amp;E Program Totals'!I76*$C$2</f>
        <v>0</v>
      </c>
      <c r="J76" s="51">
        <f>'PG&amp;E Program Totals'!J76*$C$2</f>
        <v>0</v>
      </c>
      <c r="K76" s="51">
        <f>'PG&amp;E Program Totals'!K76*$C$2</f>
        <v>0</v>
      </c>
      <c r="L76" s="51">
        <f>'PG&amp;E Program Totals'!L76*$C$2</f>
        <v>0</v>
      </c>
      <c r="M76" s="51">
        <f>'PG&amp;E Program Totals'!M76*$C$2</f>
        <v>0</v>
      </c>
      <c r="N76" s="51">
        <f>'PG&amp;E Program Totals'!N76*$C$2</f>
        <v>0</v>
      </c>
      <c r="O76" s="51">
        <f>'PG&amp;E Program Totals'!O76*$C$2</f>
        <v>0</v>
      </c>
    </row>
    <row r="77" spans="1:15" ht="15">
      <c r="A77" s="236"/>
      <c r="B77" s="218"/>
      <c r="C77" s="50" t="s">
        <v>32</v>
      </c>
      <c r="D77" s="51">
        <f>'PG&amp;E Program Totals'!D77*$C$2</f>
        <v>0</v>
      </c>
      <c r="E77" s="51">
        <f>'PG&amp;E Program Totals'!E77*$C$2</f>
        <v>0</v>
      </c>
      <c r="F77" s="51">
        <f>'PG&amp;E Program Totals'!F77*$C$2</f>
        <v>0</v>
      </c>
      <c r="G77" s="51">
        <f>'PG&amp;E Program Totals'!G77*$C$2</f>
        <v>0</v>
      </c>
      <c r="H77" s="51">
        <f>'PG&amp;E Program Totals'!H77*$C$2</f>
        <v>0</v>
      </c>
      <c r="I77" s="51">
        <f>'PG&amp;E Program Totals'!I77*$C$2</f>
        <v>0</v>
      </c>
      <c r="J77" s="51">
        <f>'PG&amp;E Program Totals'!J77*$C$2</f>
        <v>0</v>
      </c>
      <c r="K77" s="51">
        <f>'PG&amp;E Program Totals'!K77*$C$2</f>
        <v>0</v>
      </c>
      <c r="L77" s="51">
        <f>'PG&amp;E Program Totals'!L77*$C$2</f>
        <v>0</v>
      </c>
      <c r="M77" s="51">
        <f>'PG&amp;E Program Totals'!M77*$C$2</f>
        <v>0</v>
      </c>
      <c r="N77" s="51">
        <f>'PG&amp;E Program Totals'!N77*$C$2</f>
        <v>0</v>
      </c>
      <c r="O77" s="51">
        <f>'PG&amp;E Program Totals'!O77*$C$2</f>
        <v>0</v>
      </c>
    </row>
    <row r="78" spans="1:15" ht="15">
      <c r="A78" s="236"/>
      <c r="B78" s="218"/>
      <c r="C78" s="50" t="s">
        <v>33</v>
      </c>
      <c r="D78" s="51">
        <f>'PG&amp;E Program Totals'!D78*$C$2</f>
        <v>0</v>
      </c>
      <c r="E78" s="51">
        <f>'PG&amp;E Program Totals'!E78*$C$2</f>
        <v>0</v>
      </c>
      <c r="F78" s="51">
        <f>'PG&amp;E Program Totals'!F78*$C$2</f>
        <v>0</v>
      </c>
      <c r="G78" s="51">
        <f>'PG&amp;E Program Totals'!G78*$C$2</f>
        <v>0</v>
      </c>
      <c r="H78" s="51">
        <f>'PG&amp;E Program Totals'!H78*$C$2</f>
        <v>0.006242095992110846</v>
      </c>
      <c r="I78" s="51">
        <f>'PG&amp;E Program Totals'!I78*$C$2</f>
        <v>0.0066868223017317405</v>
      </c>
      <c r="J78" s="51">
        <f>'PG&amp;E Program Totals'!J78*$C$2</f>
        <v>0.007096168047258213</v>
      </c>
      <c r="K78" s="51">
        <f>'PG&amp;E Program Totals'!K78*$C$2</f>
        <v>0.0069025310001740335</v>
      </c>
      <c r="L78" s="51">
        <f>'PG&amp;E Program Totals'!L78*$C$2</f>
        <v>0.006848936561407856</v>
      </c>
      <c r="M78" s="51">
        <f>'PG&amp;E Program Totals'!M78*$C$2</f>
        <v>0.00533098334274031</v>
      </c>
      <c r="N78" s="51">
        <f>'PG&amp;E Program Totals'!N78*$C$2</f>
        <v>0</v>
      </c>
      <c r="O78" s="51">
        <f>'PG&amp;E Program Totals'!O78*$C$2</f>
        <v>0</v>
      </c>
    </row>
    <row r="79" spans="1:15" ht="15">
      <c r="A79" s="236"/>
      <c r="B79" s="218"/>
      <c r="C79" s="54" t="s">
        <v>34</v>
      </c>
      <c r="D79" s="55">
        <f>'PG&amp;E Program Totals'!D79*$C$2</f>
        <v>0</v>
      </c>
      <c r="E79" s="55">
        <f>'PG&amp;E Program Totals'!E79*$C$2</f>
        <v>0</v>
      </c>
      <c r="F79" s="55">
        <f>'PG&amp;E Program Totals'!F79*$C$2</f>
        <v>0</v>
      </c>
      <c r="G79" s="55">
        <f>'PG&amp;E Program Totals'!G79*$C$2</f>
        <v>0</v>
      </c>
      <c r="H79" s="55">
        <f>'PG&amp;E Program Totals'!H79*$C$2</f>
        <v>3.709764780108939</v>
      </c>
      <c r="I79" s="55">
        <f>'PG&amp;E Program Totals'!I79*$C$2</f>
        <v>3.800119177298569</v>
      </c>
      <c r="J79" s="55">
        <f>'PG&amp;E Program Totals'!J79*$C$2</f>
        <v>3.968968285841165</v>
      </c>
      <c r="K79" s="55">
        <f>'PG&amp;E Program Totals'!K79*$C$2</f>
        <v>3.47992195398528</v>
      </c>
      <c r="L79" s="55">
        <f>'PG&amp;E Program Totals'!L79*$C$2</f>
        <v>3.2248922617208517</v>
      </c>
      <c r="M79" s="55">
        <f>'PG&amp;E Program Totals'!M79*$C$2</f>
        <v>3.3216824964962584</v>
      </c>
      <c r="N79" s="55">
        <f>'PG&amp;E Program Totals'!N79*$C$2</f>
        <v>0</v>
      </c>
      <c r="O79" s="55">
        <f>'PG&amp;E Program Totals'!O79*$C$2</f>
        <v>0</v>
      </c>
    </row>
    <row r="80" spans="1:15" ht="39.75" thickBot="1">
      <c r="A80" s="237"/>
      <c r="B80" s="219"/>
      <c r="C80" s="50" t="s">
        <v>35</v>
      </c>
      <c r="D80" s="56">
        <f>'PG&amp;E Program Totals'!D80*$C$2</f>
        <v>0</v>
      </c>
      <c r="E80" s="56">
        <f>'PG&amp;E Program Totals'!E80*$C$2</f>
        <v>0</v>
      </c>
      <c r="F80" s="56">
        <f>'PG&amp;E Program Totals'!F80*$C$2</f>
        <v>0</v>
      </c>
      <c r="G80" s="56">
        <f>'PG&amp;E Program Totals'!G80*$C$2</f>
        <v>0</v>
      </c>
      <c r="H80" s="56">
        <f>'PG&amp;E Program Totals'!H80*$C$2</f>
        <v>4.818633050472241</v>
      </c>
      <c r="I80" s="56">
        <f>'PG&amp;E Program Totals'!I80*$C$2</f>
        <v>5.0141004321092595</v>
      </c>
      <c r="J80" s="56">
        <f>'PG&amp;E Program Totals'!J80*$C$2</f>
        <v>5.175952171859916</v>
      </c>
      <c r="K80" s="56">
        <f>'PG&amp;E Program Totals'!K80*$C$2</f>
        <v>4.714749980807841</v>
      </c>
      <c r="L80" s="56">
        <f>'PG&amp;E Program Totals'!L80*$C$2</f>
        <v>4.398543811195127</v>
      </c>
      <c r="M80" s="56">
        <f>'PG&amp;E Program Totals'!M80*$C$2</f>
        <v>4.444715468622814</v>
      </c>
      <c r="N80" s="56">
        <f>'PG&amp;E Program Totals'!N80*$C$2</f>
        <v>0</v>
      </c>
      <c r="O80" s="56">
        <f>'PG&amp;E Program Totals'!O80*$C$2</f>
        <v>0</v>
      </c>
    </row>
    <row r="81" spans="1:15" ht="16.5" thickBot="1" thickTop="1">
      <c r="A81" s="18"/>
      <c r="B81" s="18"/>
      <c r="C81" s="78"/>
      <c r="D81" s="79"/>
      <c r="E81" s="79"/>
      <c r="F81" s="79"/>
      <c r="G81" s="79"/>
      <c r="H81" s="79"/>
      <c r="I81" s="79"/>
      <c r="J81" s="79"/>
      <c r="K81" s="79"/>
      <c r="L81" s="79"/>
      <c r="M81" s="79"/>
      <c r="N81" s="79"/>
      <c r="O81" s="79"/>
    </row>
    <row r="82" spans="1:15" ht="27" customHeight="1" thickBot="1">
      <c r="A82" s="211" t="s">
        <v>43</v>
      </c>
      <c r="B82" s="212"/>
      <c r="C82" s="80" t="s">
        <v>27</v>
      </c>
      <c r="D82" s="81">
        <f aca="true" t="shared" si="0" ref="D82:O90">SUMIF($C$9:$O$80,$C82,D$9:D$80)</f>
        <v>15.26249422181078</v>
      </c>
      <c r="E82" s="81">
        <f t="shared" si="0"/>
        <v>14.339987364857956</v>
      </c>
      <c r="F82" s="81">
        <f t="shared" si="0"/>
        <v>14.09562558035451</v>
      </c>
      <c r="G82" s="81">
        <f t="shared" si="0"/>
        <v>18.892874055829736</v>
      </c>
      <c r="H82" s="81">
        <f t="shared" si="0"/>
        <v>54.85504255088839</v>
      </c>
      <c r="I82" s="81">
        <f t="shared" si="0"/>
        <v>72.91697421579336</v>
      </c>
      <c r="J82" s="81">
        <f t="shared" si="0"/>
        <v>78.4006600657967</v>
      </c>
      <c r="K82" s="81">
        <f t="shared" si="0"/>
        <v>72.97517437134897</v>
      </c>
      <c r="L82" s="81">
        <f t="shared" si="0"/>
        <v>70.38479647960034</v>
      </c>
      <c r="M82" s="81">
        <f t="shared" si="0"/>
        <v>60.89664736420763</v>
      </c>
      <c r="N82" s="81">
        <f t="shared" si="0"/>
        <v>16.89562963015396</v>
      </c>
      <c r="O82" s="81">
        <f t="shared" si="0"/>
        <v>15.256387135314972</v>
      </c>
    </row>
    <row r="83" spans="1:15" ht="39.75" thickBot="1">
      <c r="A83" s="213"/>
      <c r="B83" s="214"/>
      <c r="C83" s="82" t="s">
        <v>28</v>
      </c>
      <c r="D83" s="81">
        <f t="shared" si="0"/>
        <v>3.6966374705877727</v>
      </c>
      <c r="E83" s="81">
        <f t="shared" si="0"/>
        <v>3.6156866851879332</v>
      </c>
      <c r="F83" s="81">
        <f t="shared" si="0"/>
        <v>3.677860697191872</v>
      </c>
      <c r="G83" s="81">
        <f t="shared" si="0"/>
        <v>3.794690671700785</v>
      </c>
      <c r="H83" s="81">
        <f t="shared" si="0"/>
        <v>84.32687407098787</v>
      </c>
      <c r="I83" s="81">
        <f t="shared" si="0"/>
        <v>82.73805712884882</v>
      </c>
      <c r="J83" s="81">
        <f t="shared" si="0"/>
        <v>89.62089570883629</v>
      </c>
      <c r="K83" s="81">
        <f t="shared" si="0"/>
        <v>86.5002714709657</v>
      </c>
      <c r="L83" s="81">
        <f t="shared" si="0"/>
        <v>88.00176947681372</v>
      </c>
      <c r="M83" s="81">
        <f t="shared" si="0"/>
        <v>78.8705028887263</v>
      </c>
      <c r="N83" s="81">
        <f t="shared" si="0"/>
        <v>3.7519713890670623</v>
      </c>
      <c r="O83" s="81">
        <f t="shared" si="0"/>
        <v>3.4969332805422857</v>
      </c>
    </row>
    <row r="84" spans="1:15" ht="15.75" thickBot="1">
      <c r="A84" s="213"/>
      <c r="B84" s="214"/>
      <c r="C84" s="82" t="s">
        <v>29</v>
      </c>
      <c r="D84" s="81">
        <f t="shared" si="0"/>
        <v>4.016959192450402</v>
      </c>
      <c r="E84" s="81">
        <f t="shared" si="0"/>
        <v>4.2548642267479</v>
      </c>
      <c r="F84" s="81">
        <f t="shared" si="0"/>
        <v>4.1482971338894465</v>
      </c>
      <c r="G84" s="81">
        <f t="shared" si="0"/>
        <v>5.2459041638565465</v>
      </c>
      <c r="H84" s="81">
        <f t="shared" si="0"/>
        <v>6.877694555011872</v>
      </c>
      <c r="I84" s="81">
        <f t="shared" si="0"/>
        <v>7.0372442693560275</v>
      </c>
      <c r="J84" s="81">
        <f t="shared" si="0"/>
        <v>6.432808421954577</v>
      </c>
      <c r="K84" s="81">
        <f t="shared" si="0"/>
        <v>6.3411519439696855</v>
      </c>
      <c r="L84" s="81">
        <f t="shared" si="0"/>
        <v>6.304419082868418</v>
      </c>
      <c r="M84" s="81">
        <f t="shared" si="0"/>
        <v>6.224634225512577</v>
      </c>
      <c r="N84" s="81">
        <f t="shared" si="0"/>
        <v>3.5302402874533816</v>
      </c>
      <c r="O84" s="81">
        <f t="shared" si="0"/>
        <v>3.7510959430292607</v>
      </c>
    </row>
    <row r="85" spans="1:15" ht="15.75" thickBot="1">
      <c r="A85" s="213"/>
      <c r="B85" s="214"/>
      <c r="C85" s="82" t="s">
        <v>30</v>
      </c>
      <c r="D85" s="81">
        <f t="shared" si="0"/>
        <v>15.273400932257447</v>
      </c>
      <c r="E85" s="81">
        <f t="shared" si="0"/>
        <v>15.173592922835278</v>
      </c>
      <c r="F85" s="81">
        <f t="shared" si="0"/>
        <v>14.871659931569587</v>
      </c>
      <c r="G85" s="81">
        <f t="shared" si="0"/>
        <v>15.126004419185833</v>
      </c>
      <c r="H85" s="81">
        <f t="shared" si="0"/>
        <v>98.76214597494871</v>
      </c>
      <c r="I85" s="81">
        <f t="shared" si="0"/>
        <v>99.40248048128012</v>
      </c>
      <c r="J85" s="81">
        <f t="shared" si="0"/>
        <v>101.07549056341949</v>
      </c>
      <c r="K85" s="81">
        <f t="shared" si="0"/>
        <v>99.96825202206529</v>
      </c>
      <c r="L85" s="81">
        <f t="shared" si="0"/>
        <v>98.97536320046044</v>
      </c>
      <c r="M85" s="81">
        <f t="shared" si="0"/>
        <v>98.40572883313054</v>
      </c>
      <c r="N85" s="81">
        <f t="shared" si="0"/>
        <v>15.70919179341532</v>
      </c>
      <c r="O85" s="81">
        <f t="shared" si="0"/>
        <v>15.253630106893265</v>
      </c>
    </row>
    <row r="86" spans="1:15" ht="27" thickBot="1">
      <c r="A86" s="213"/>
      <c r="B86" s="214"/>
      <c r="C86" s="82" t="s">
        <v>31</v>
      </c>
      <c r="D86" s="81">
        <f t="shared" si="0"/>
        <v>3.2146702995998684</v>
      </c>
      <c r="E86" s="81">
        <f t="shared" si="0"/>
        <v>3.028908684251767</v>
      </c>
      <c r="F86" s="81">
        <f t="shared" si="0"/>
        <v>2.911756683452365</v>
      </c>
      <c r="G86" s="81">
        <f t="shared" si="0"/>
        <v>4.23441354323882</v>
      </c>
      <c r="H86" s="81">
        <f t="shared" si="0"/>
        <v>9.080014651945303</v>
      </c>
      <c r="I86" s="81">
        <f t="shared" si="0"/>
        <v>13.646597179092648</v>
      </c>
      <c r="J86" s="81">
        <f t="shared" si="0"/>
        <v>15.435781362579965</v>
      </c>
      <c r="K86" s="81">
        <f t="shared" si="0"/>
        <v>13.811714739914805</v>
      </c>
      <c r="L86" s="81">
        <f t="shared" si="0"/>
        <v>12.469769132857632</v>
      </c>
      <c r="M86" s="81">
        <f t="shared" si="0"/>
        <v>10.997864669842075</v>
      </c>
      <c r="N86" s="81">
        <f t="shared" si="0"/>
        <v>2.9628765108432487</v>
      </c>
      <c r="O86" s="81">
        <f t="shared" si="0"/>
        <v>2.5997520346260132</v>
      </c>
    </row>
    <row r="87" spans="1:15" ht="15.75" thickBot="1">
      <c r="A87" s="213"/>
      <c r="B87" s="214"/>
      <c r="C87" s="82" t="s">
        <v>32</v>
      </c>
      <c r="D87" s="81">
        <f t="shared" si="0"/>
        <v>4.887854902539951</v>
      </c>
      <c r="E87" s="81">
        <f t="shared" si="0"/>
        <v>4.912853004559038</v>
      </c>
      <c r="F87" s="81">
        <f t="shared" si="0"/>
        <v>5.02523279504246</v>
      </c>
      <c r="G87" s="81">
        <f t="shared" si="0"/>
        <v>6.132309837204004</v>
      </c>
      <c r="H87" s="81">
        <f t="shared" si="0"/>
        <v>20.054594449161684</v>
      </c>
      <c r="I87" s="81">
        <f t="shared" si="0"/>
        <v>19.54412634930733</v>
      </c>
      <c r="J87" s="81">
        <f t="shared" si="0"/>
        <v>24.527076770756942</v>
      </c>
      <c r="K87" s="81">
        <f t="shared" si="0"/>
        <v>21.07439490376337</v>
      </c>
      <c r="L87" s="81">
        <f t="shared" si="0"/>
        <v>23.358660737283607</v>
      </c>
      <c r="M87" s="81">
        <f t="shared" si="0"/>
        <v>15.715274214462232</v>
      </c>
      <c r="N87" s="81">
        <f t="shared" si="0"/>
        <v>5.006305414493328</v>
      </c>
      <c r="O87" s="81">
        <f t="shared" si="0"/>
        <v>5.007030365270285</v>
      </c>
    </row>
    <row r="88" spans="1:15" ht="15.75" thickBot="1">
      <c r="A88" s="213"/>
      <c r="B88" s="214"/>
      <c r="C88" s="82" t="s">
        <v>33</v>
      </c>
      <c r="D88" s="81">
        <f t="shared" si="0"/>
        <v>7.794831990778777</v>
      </c>
      <c r="E88" s="81">
        <f t="shared" si="0"/>
        <v>7.952954396199269</v>
      </c>
      <c r="F88" s="81">
        <f t="shared" si="0"/>
        <v>7.798521418463392</v>
      </c>
      <c r="G88" s="81">
        <f t="shared" si="0"/>
        <v>9.472312478142339</v>
      </c>
      <c r="H88" s="81">
        <f t="shared" si="0"/>
        <v>27.15197127765189</v>
      </c>
      <c r="I88" s="81">
        <f t="shared" si="0"/>
        <v>28.037264432919862</v>
      </c>
      <c r="J88" s="81">
        <f t="shared" si="0"/>
        <v>30.711003502722264</v>
      </c>
      <c r="K88" s="81">
        <f t="shared" si="0"/>
        <v>29.116360809789807</v>
      </c>
      <c r="L88" s="81">
        <f t="shared" si="0"/>
        <v>29.09901145888793</v>
      </c>
      <c r="M88" s="81">
        <f t="shared" si="0"/>
        <v>24.675947374355655</v>
      </c>
      <c r="N88" s="81">
        <f t="shared" si="0"/>
        <v>7.442161955978963</v>
      </c>
      <c r="O88" s="81">
        <f t="shared" si="0"/>
        <v>6.485108995818697</v>
      </c>
    </row>
    <row r="89" spans="1:15" ht="27" thickBot="1">
      <c r="A89" s="213"/>
      <c r="B89" s="214"/>
      <c r="C89" s="83" t="s">
        <v>34</v>
      </c>
      <c r="D89" s="81">
        <f t="shared" si="0"/>
        <v>156.1732064669757</v>
      </c>
      <c r="E89" s="81">
        <f t="shared" si="0"/>
        <v>169.72327609699408</v>
      </c>
      <c r="F89" s="81">
        <f t="shared" si="0"/>
        <v>172.5562649036293</v>
      </c>
      <c r="G89" s="81">
        <f t="shared" si="0"/>
        <v>195.38274268721537</v>
      </c>
      <c r="H89" s="81">
        <f t="shared" si="0"/>
        <v>254.0136840998291</v>
      </c>
      <c r="I89" s="81">
        <f t="shared" si="0"/>
        <v>257.3142938750356</v>
      </c>
      <c r="J89" s="81">
        <f t="shared" si="0"/>
        <v>273.1647773573435</v>
      </c>
      <c r="K89" s="81">
        <f t="shared" si="0"/>
        <v>277.26474815178574</v>
      </c>
      <c r="L89" s="81">
        <f t="shared" si="0"/>
        <v>262.39379934081927</v>
      </c>
      <c r="M89" s="81">
        <f t="shared" si="0"/>
        <v>229.26678426133165</v>
      </c>
      <c r="N89" s="81">
        <f t="shared" si="0"/>
        <v>174.6689542998447</v>
      </c>
      <c r="O89" s="81">
        <f t="shared" si="0"/>
        <v>162.60092171735832</v>
      </c>
    </row>
    <row r="90" spans="1:15" ht="39.75" thickBot="1">
      <c r="A90" s="215"/>
      <c r="B90" s="216"/>
      <c r="C90" s="84" t="s">
        <v>35</v>
      </c>
      <c r="D90" s="81">
        <f t="shared" si="0"/>
        <v>210.32005547700072</v>
      </c>
      <c r="E90" s="81">
        <f t="shared" si="0"/>
        <v>223.00212338163317</v>
      </c>
      <c r="F90" s="81">
        <f t="shared" si="0"/>
        <v>225.08521914359295</v>
      </c>
      <c r="G90" s="81">
        <f t="shared" si="0"/>
        <v>258.28125185637344</v>
      </c>
      <c r="H90" s="81">
        <f t="shared" si="0"/>
        <v>555.1220216304248</v>
      </c>
      <c r="I90" s="81">
        <f t="shared" si="0"/>
        <v>580.6370379316337</v>
      </c>
      <c r="J90" s="81">
        <f t="shared" si="0"/>
        <v>619.3684937534097</v>
      </c>
      <c r="K90" s="81">
        <f t="shared" si="0"/>
        <v>607.0520684136034</v>
      </c>
      <c r="L90" s="81">
        <f t="shared" si="0"/>
        <v>590.9875889095913</v>
      </c>
      <c r="M90" s="81">
        <f t="shared" si="0"/>
        <v>525.0533838315687</v>
      </c>
      <c r="N90" s="81">
        <f t="shared" si="0"/>
        <v>229.96733128124998</v>
      </c>
      <c r="O90" s="81">
        <f t="shared" si="0"/>
        <v>214.45085957885308</v>
      </c>
    </row>
    <row r="92" spans="4:15" ht="15">
      <c r="D92" s="178"/>
      <c r="E92" s="178"/>
      <c r="F92" s="178"/>
      <c r="G92" s="178"/>
      <c r="H92" s="178"/>
      <c r="I92" s="178"/>
      <c r="J92" s="178"/>
      <c r="K92" s="178"/>
      <c r="L92" s="178"/>
      <c r="M92" s="178"/>
      <c r="N92" s="178"/>
      <c r="O92" s="178"/>
    </row>
    <row r="93" s="19" customFormat="1" ht="15">
      <c r="A93" s="34"/>
    </row>
    <row r="94" spans="1:41" ht="15">
      <c r="A94" s="9" t="s">
        <v>20</v>
      </c>
      <c r="D94" s="86"/>
      <c r="E94" s="86"/>
      <c r="F94" s="86"/>
      <c r="G94" s="86"/>
      <c r="H94" s="86"/>
      <c r="I94" s="86"/>
      <c r="J94" s="86"/>
      <c r="K94" s="86"/>
      <c r="L94" s="86"/>
      <c r="M94" s="86"/>
      <c r="N94" s="86"/>
      <c r="O94" s="86"/>
      <c r="AA94" s="87"/>
      <c r="AB94" s="87"/>
      <c r="AC94" s="87"/>
      <c r="AD94" s="87"/>
      <c r="AE94" s="87"/>
      <c r="AF94" s="87"/>
      <c r="AG94" s="87"/>
      <c r="AH94" s="87"/>
      <c r="AI94" s="87"/>
      <c r="AJ94" s="87"/>
      <c r="AK94" s="87"/>
      <c r="AL94" s="87"/>
      <c r="AM94" s="87"/>
      <c r="AN94" s="87"/>
      <c r="AO94" s="87"/>
    </row>
    <row r="95" spans="1:41" ht="15">
      <c r="A95" s="179" t="s">
        <v>66</v>
      </c>
      <c r="AA95" s="87"/>
      <c r="AB95" s="87"/>
      <c r="AC95" s="87"/>
      <c r="AD95" s="87"/>
      <c r="AE95" s="87"/>
      <c r="AF95" s="87"/>
      <c r="AG95" s="87"/>
      <c r="AH95" s="87"/>
      <c r="AI95" s="87"/>
      <c r="AJ95" s="87"/>
      <c r="AK95" s="87"/>
      <c r="AL95" s="87"/>
      <c r="AM95" s="87"/>
      <c r="AN95" s="87"/>
      <c r="AO95" s="87"/>
    </row>
    <row r="96" ht="15.75" thickBot="1"/>
    <row r="97" spans="1:15" ht="27" thickTop="1">
      <c r="A97" s="222" t="s">
        <v>64</v>
      </c>
      <c r="B97" s="222" t="s">
        <v>26</v>
      </c>
      <c r="C97" s="167" t="s">
        <v>27</v>
      </c>
      <c r="D97" s="185">
        <f>'PG&amp;E Program Totals'!D97*'PG&amp;E Program Totals w.DLF'!$C$2</f>
        <v>5.2943449518196335</v>
      </c>
      <c r="E97" s="185">
        <f>'PG&amp;E Program Totals'!E97*'PG&amp;E Program Totals w.DLF'!$C$2</f>
        <v>5.372336183576854</v>
      </c>
      <c r="F97" s="185">
        <f>'PG&amp;E Program Totals'!F97*'PG&amp;E Program Totals w.DLF'!$C$2</f>
        <v>5.375604560208268</v>
      </c>
      <c r="G97" s="185">
        <f>'PG&amp;E Program Totals'!G97*'PG&amp;E Program Totals w.DLF'!$C$2</f>
        <v>17.315447629247892</v>
      </c>
      <c r="H97" s="185">
        <f>'PG&amp;E Program Totals'!H97*'PG&amp;E Program Totals w.DLF'!$C$2</f>
        <v>16.66116808407391</v>
      </c>
      <c r="I97" s="185">
        <f>'PG&amp;E Program Totals'!I97*'PG&amp;E Program Totals w.DLF'!$C$2</f>
        <v>17.739016261162266</v>
      </c>
      <c r="J97" s="185">
        <f>'PG&amp;E Program Totals'!J97*'PG&amp;E Program Totals w.DLF'!$C$2</f>
        <v>17.937233625166044</v>
      </c>
      <c r="K97" s="185">
        <f>'PG&amp;E Program Totals'!K97*'PG&amp;E Program Totals w.DLF'!$C$2</f>
        <v>17.864436438024722</v>
      </c>
      <c r="L97" s="185">
        <f>'PG&amp;E Program Totals'!L97*'PG&amp;E Program Totals w.DLF'!$C$2</f>
        <v>17.40294747607316</v>
      </c>
      <c r="M97" s="185">
        <f>'PG&amp;E Program Totals'!M97*'PG&amp;E Program Totals w.DLF'!$C$2</f>
        <v>16.972430326910896</v>
      </c>
      <c r="N97" s="185">
        <f>'PG&amp;E Program Totals'!N97*'PG&amp;E Program Totals w.DLF'!$C$2</f>
        <v>5.58024566616376</v>
      </c>
      <c r="O97" s="185">
        <f>'PG&amp;E Program Totals'!O97*'PG&amp;E Program Totals w.DLF'!$C$2</f>
        <v>5.200547801440244</v>
      </c>
    </row>
    <row r="98" spans="1:15" ht="39">
      <c r="A98" s="223"/>
      <c r="B98" s="225"/>
      <c r="C98" s="167" t="s">
        <v>28</v>
      </c>
      <c r="D98" s="185">
        <f>'PG&amp;E Program Totals'!D98*'PG&amp;E Program Totals w.DLF'!$C$2</f>
        <v>2.4934043627389473</v>
      </c>
      <c r="E98" s="185">
        <f>'PG&amp;E Program Totals'!E98*'PG&amp;E Program Totals w.DLF'!$C$2</f>
        <v>2.158097564806975</v>
      </c>
      <c r="F98" s="185">
        <f>'PG&amp;E Program Totals'!F98*'PG&amp;E Program Totals w.DLF'!$C$2</f>
        <v>2.8306625639044656</v>
      </c>
      <c r="G98" s="185">
        <f>'PG&amp;E Program Totals'!G98*'PG&amp;E Program Totals w.DLF'!$C$2</f>
        <v>6.5182205267292765</v>
      </c>
      <c r="H98" s="185">
        <f>'PG&amp;E Program Totals'!H98*'PG&amp;E Program Totals w.DLF'!$C$2</f>
        <v>8.874524266301307</v>
      </c>
      <c r="I98" s="185">
        <f>'PG&amp;E Program Totals'!I98*'PG&amp;E Program Totals w.DLF'!$C$2</f>
        <v>8.128574645029458</v>
      </c>
      <c r="J98" s="185">
        <f>'PG&amp;E Program Totals'!J98*'PG&amp;E Program Totals w.DLF'!$C$2</f>
        <v>8.726269091049978</v>
      </c>
      <c r="K98" s="185">
        <f>'PG&amp;E Program Totals'!K98*'PG&amp;E Program Totals w.DLF'!$C$2</f>
        <v>8.604244848140398</v>
      </c>
      <c r="L98" s="185">
        <f>'PG&amp;E Program Totals'!L98*'PG&amp;E Program Totals w.DLF'!$C$2</f>
        <v>9.214444387359373</v>
      </c>
      <c r="M98" s="185">
        <f>'PG&amp;E Program Totals'!M98*'PG&amp;E Program Totals w.DLF'!$C$2</f>
        <v>7.06422516553829</v>
      </c>
      <c r="N98" s="185">
        <f>'PG&amp;E Program Totals'!N98*'PG&amp;E Program Totals w.DLF'!$C$2</f>
        <v>3.3825247691857334</v>
      </c>
      <c r="O98" s="185">
        <f>'PG&amp;E Program Totals'!O98*'PG&amp;E Program Totals w.DLF'!$C$2</f>
        <v>3.287485613307928</v>
      </c>
    </row>
    <row r="99" spans="1:15" ht="15">
      <c r="A99" s="223"/>
      <c r="B99" s="225"/>
      <c r="C99" s="167" t="s">
        <v>29</v>
      </c>
      <c r="D99" s="185">
        <f>'PG&amp;E Program Totals'!D99*'PG&amp;E Program Totals w.DLF'!$C$2</f>
        <v>0.03468182867316952</v>
      </c>
      <c r="E99" s="185">
        <f>'PG&amp;E Program Totals'!E99*'PG&amp;E Program Totals w.DLF'!$C$2</f>
        <v>0.03281803717883648</v>
      </c>
      <c r="F99" s="185">
        <f>'PG&amp;E Program Totals'!F99*'PG&amp;E Program Totals w.DLF'!$C$2</f>
        <v>0.021083211174173493</v>
      </c>
      <c r="G99" s="185">
        <f>'PG&amp;E Program Totals'!G99*'PG&amp;E Program Totals w.DLF'!$C$2</f>
        <v>0.6248055238803355</v>
      </c>
      <c r="H99" s="185">
        <f>'PG&amp;E Program Totals'!H99*'PG&amp;E Program Totals w.DLF'!$C$2</f>
        <v>0.6109004331326766</v>
      </c>
      <c r="I99" s="185">
        <f>'PG&amp;E Program Totals'!I99*'PG&amp;E Program Totals w.DLF'!$C$2</f>
        <v>0.6962954722614834</v>
      </c>
      <c r="J99" s="185">
        <f>'PG&amp;E Program Totals'!J99*'PG&amp;E Program Totals w.DLF'!$C$2</f>
        <v>0.9078824100475703</v>
      </c>
      <c r="K99" s="185">
        <f>'PG&amp;E Program Totals'!K99*'PG&amp;E Program Totals w.DLF'!$C$2</f>
        <v>0.7574502565100107</v>
      </c>
      <c r="L99" s="185">
        <f>'PG&amp;E Program Totals'!L99*'PG&amp;E Program Totals w.DLF'!$C$2</f>
        <v>0.84814172178904</v>
      </c>
      <c r="M99" s="185">
        <f>'PG&amp;E Program Totals'!M99*'PG&amp;E Program Totals w.DLF'!$C$2</f>
        <v>0.6221594927067757</v>
      </c>
      <c r="N99" s="185">
        <f>'PG&amp;E Program Totals'!N99*'PG&amp;E Program Totals w.DLF'!$C$2</f>
        <v>0.04557533581814049</v>
      </c>
      <c r="O99" s="185">
        <f>'PG&amp;E Program Totals'!O99*'PG&amp;E Program Totals w.DLF'!$C$2</f>
        <v>0.05100894203512473</v>
      </c>
    </row>
    <row r="100" spans="1:15" ht="15">
      <c r="A100" s="223"/>
      <c r="B100" s="225"/>
      <c r="C100" s="167" t="s">
        <v>30</v>
      </c>
      <c r="D100" s="185">
        <f>'PG&amp;E Program Totals'!D100*'PG&amp;E Program Totals w.DLF'!$C$2</f>
        <v>1.795489024387324</v>
      </c>
      <c r="E100" s="185">
        <f>'PG&amp;E Program Totals'!E100*'PG&amp;E Program Totals w.DLF'!$C$2</f>
        <v>2.0229841504375226</v>
      </c>
      <c r="F100" s="185">
        <f>'PG&amp;E Program Totals'!F100*'PG&amp;E Program Totals w.DLF'!$C$2</f>
        <v>3.0095639450982135</v>
      </c>
      <c r="G100" s="185">
        <f>'PG&amp;E Program Totals'!G100*'PG&amp;E Program Totals w.DLF'!$C$2</f>
        <v>10.53221557794918</v>
      </c>
      <c r="H100" s="185">
        <f>'PG&amp;E Program Totals'!H100*'PG&amp;E Program Totals w.DLF'!$C$2</f>
        <v>15.00544048382218</v>
      </c>
      <c r="I100" s="185">
        <f>'PG&amp;E Program Totals'!I100*'PG&amp;E Program Totals w.DLF'!$C$2</f>
        <v>13.445503956290537</v>
      </c>
      <c r="J100" s="185">
        <f>'PG&amp;E Program Totals'!J100*'PG&amp;E Program Totals w.DLF'!$C$2</f>
        <v>17.98401583227301</v>
      </c>
      <c r="K100" s="185">
        <f>'PG&amp;E Program Totals'!K100*'PG&amp;E Program Totals w.DLF'!$C$2</f>
        <v>16.151330421593965</v>
      </c>
      <c r="L100" s="185">
        <f>'PG&amp;E Program Totals'!L100*'PG&amp;E Program Totals w.DLF'!$C$2</f>
        <v>14.69772522966085</v>
      </c>
      <c r="M100" s="185">
        <f>'PG&amp;E Program Totals'!M100*'PG&amp;E Program Totals w.DLF'!$C$2</f>
        <v>9.272484087547012</v>
      </c>
      <c r="N100" s="185">
        <f>'PG&amp;E Program Totals'!N100*'PG&amp;E Program Totals w.DLF'!$C$2</f>
        <v>2.5477012625732542</v>
      </c>
      <c r="O100" s="185">
        <f>'PG&amp;E Program Totals'!O100*'PG&amp;E Program Totals w.DLF'!$C$2</f>
        <v>2.390922125261633</v>
      </c>
    </row>
    <row r="101" spans="1:15" ht="26.25">
      <c r="A101" s="223"/>
      <c r="B101" s="225"/>
      <c r="C101" s="167" t="s">
        <v>31</v>
      </c>
      <c r="D101" s="185">
        <f>'PG&amp;E Program Totals'!D101*'PG&amp;E Program Totals w.DLF'!$C$2</f>
        <v>0.33992649892413956</v>
      </c>
      <c r="E101" s="185">
        <f>'PG&amp;E Program Totals'!E101*'PG&amp;E Program Totals w.DLF'!$C$2</f>
        <v>0.41317505995561055</v>
      </c>
      <c r="F101" s="185">
        <f>'PG&amp;E Program Totals'!F101*'PG&amp;E Program Totals w.DLF'!$C$2</f>
        <v>0.3888305213704191</v>
      </c>
      <c r="G101" s="185">
        <f>'PG&amp;E Program Totals'!G101*'PG&amp;E Program Totals w.DLF'!$C$2</f>
        <v>1.784232650230519</v>
      </c>
      <c r="H101" s="185">
        <f>'PG&amp;E Program Totals'!H101*'PG&amp;E Program Totals w.DLF'!$C$2</f>
        <v>1.685533494365944</v>
      </c>
      <c r="I101" s="185">
        <f>'PG&amp;E Program Totals'!I101*'PG&amp;E Program Totals w.DLF'!$C$2</f>
        <v>2.732612383885909</v>
      </c>
      <c r="J101" s="185">
        <f>'PG&amp;E Program Totals'!J101*'PG&amp;E Program Totals w.DLF'!$C$2</f>
        <v>3.2475489824525914</v>
      </c>
      <c r="K101" s="185">
        <f>'PG&amp;E Program Totals'!K101*'PG&amp;E Program Totals w.DLF'!$C$2</f>
        <v>2.8008622644096155</v>
      </c>
      <c r="L101" s="185">
        <f>'PG&amp;E Program Totals'!L101*'PG&amp;E Program Totals w.DLF'!$C$2</f>
        <v>2.204704100865962</v>
      </c>
      <c r="M101" s="185">
        <f>'PG&amp;E Program Totals'!M101*'PG&amp;E Program Totals w.DLF'!$C$2</f>
        <v>2.127285758131434</v>
      </c>
      <c r="N101" s="185">
        <f>'PG&amp;E Program Totals'!N101*'PG&amp;E Program Totals w.DLF'!$C$2</f>
        <v>0.3842928374981023</v>
      </c>
      <c r="O101" s="185">
        <f>'PG&amp;E Program Totals'!O101*'PG&amp;E Program Totals w.DLF'!$C$2</f>
        <v>0.3445681308242066</v>
      </c>
    </row>
    <row r="102" spans="1:15" ht="15">
      <c r="A102" s="223"/>
      <c r="B102" s="225"/>
      <c r="C102" s="167" t="s">
        <v>32</v>
      </c>
      <c r="D102" s="185">
        <f>'PG&amp;E Program Totals'!D102*'PG&amp;E Program Totals w.DLF'!$C$2</f>
        <v>0.07170388662555952</v>
      </c>
      <c r="E102" s="185">
        <f>'PG&amp;E Program Totals'!E102*'PG&amp;E Program Totals w.DLF'!$C$2</f>
        <v>0.08296328187682027</v>
      </c>
      <c r="F102" s="185">
        <f>'PG&amp;E Program Totals'!F102*'PG&amp;E Program Totals w.DLF'!$C$2</f>
        <v>0.06449488390016546</v>
      </c>
      <c r="G102" s="185">
        <f>'PG&amp;E Program Totals'!G102*'PG&amp;E Program Totals w.DLF'!$C$2</f>
        <v>1.4312144063216015</v>
      </c>
      <c r="H102" s="185">
        <f>'PG&amp;E Program Totals'!H102*'PG&amp;E Program Totals w.DLF'!$C$2</f>
        <v>2.272508649688435</v>
      </c>
      <c r="I102" s="185">
        <f>'PG&amp;E Program Totals'!I102*'PG&amp;E Program Totals w.DLF'!$C$2</f>
        <v>2.2469121471823637</v>
      </c>
      <c r="J102" s="185">
        <f>'PG&amp;E Program Totals'!J102*'PG&amp;E Program Totals w.DLF'!$C$2</f>
        <v>3.213513556100534</v>
      </c>
      <c r="K102" s="185">
        <f>'PG&amp;E Program Totals'!K102*'PG&amp;E Program Totals w.DLF'!$C$2</f>
        <v>2.8185334291271524</v>
      </c>
      <c r="L102" s="185">
        <f>'PG&amp;E Program Totals'!L102*'PG&amp;E Program Totals w.DLF'!$C$2</f>
        <v>3.1398894842174703</v>
      </c>
      <c r="M102" s="185">
        <f>'PG&amp;E Program Totals'!M102*'PG&amp;E Program Totals w.DLF'!$C$2</f>
        <v>1.7070157137930315</v>
      </c>
      <c r="N102" s="185">
        <f>'PG&amp;E Program Totals'!N102*'PG&amp;E Program Totals w.DLF'!$C$2</f>
        <v>0.04823871031172332</v>
      </c>
      <c r="O102" s="185">
        <f>'PG&amp;E Program Totals'!O102*'PG&amp;E Program Totals w.DLF'!$C$2</f>
        <v>0.05969145560814271</v>
      </c>
    </row>
    <row r="103" spans="1:15" ht="15">
      <c r="A103" s="223"/>
      <c r="B103" s="225"/>
      <c r="C103" s="167" t="s">
        <v>33</v>
      </c>
      <c r="D103" s="185">
        <f>'PG&amp;E Program Totals'!D103*'PG&amp;E Program Totals w.DLF'!$C$2</f>
        <v>0.3149525656606974</v>
      </c>
      <c r="E103" s="185">
        <f>'PG&amp;E Program Totals'!E103*'PG&amp;E Program Totals w.DLF'!$C$2</f>
        <v>0.2905778161309499</v>
      </c>
      <c r="F103" s="185">
        <f>'PG&amp;E Program Totals'!F103*'PG&amp;E Program Totals w.DLF'!$C$2</f>
        <v>0.28112089534581225</v>
      </c>
      <c r="G103" s="185">
        <f>'PG&amp;E Program Totals'!G103*'PG&amp;E Program Totals w.DLF'!$C$2</f>
        <v>2.8989963637186054</v>
      </c>
      <c r="H103" s="185">
        <f>'PG&amp;E Program Totals'!H103*'PG&amp;E Program Totals w.DLF'!$C$2</f>
        <v>4.288734499936385</v>
      </c>
      <c r="I103" s="185">
        <f>'PG&amp;E Program Totals'!I103*'PG&amp;E Program Totals w.DLF'!$C$2</f>
        <v>4.400287853247617</v>
      </c>
      <c r="J103" s="185">
        <f>'PG&amp;E Program Totals'!J103*'PG&amp;E Program Totals w.DLF'!$C$2</f>
        <v>6.018774310252734</v>
      </c>
      <c r="K103" s="185">
        <f>'PG&amp;E Program Totals'!K103*'PG&amp;E Program Totals w.DLF'!$C$2</f>
        <v>5.592426271439205</v>
      </c>
      <c r="L103" s="185">
        <f>'PG&amp;E Program Totals'!L103*'PG&amp;E Program Totals w.DLF'!$C$2</f>
        <v>5.45179432453085</v>
      </c>
      <c r="M103" s="185">
        <f>'PG&amp;E Program Totals'!M103*'PG&amp;E Program Totals w.DLF'!$C$2</f>
        <v>3.084005950332035</v>
      </c>
      <c r="N103" s="185">
        <f>'PG&amp;E Program Totals'!N103*'PG&amp;E Program Totals w.DLF'!$C$2</f>
        <v>0.34146289329339496</v>
      </c>
      <c r="O103" s="185">
        <f>'PG&amp;E Program Totals'!O103*'PG&amp;E Program Totals w.DLF'!$C$2</f>
        <v>0.3366942635338052</v>
      </c>
    </row>
    <row r="104" spans="1:15" ht="15">
      <c r="A104" s="223"/>
      <c r="B104" s="225"/>
      <c r="C104" s="168" t="s">
        <v>34</v>
      </c>
      <c r="D104" s="185">
        <f>'PG&amp;E Program Totals'!D104*'PG&amp;E Program Totals w.DLF'!$C$2</f>
        <v>4.712962178011628</v>
      </c>
      <c r="E104" s="185">
        <f>'PG&amp;E Program Totals'!E104*'PG&amp;E Program Totals w.DLF'!$C$2</f>
        <v>4.743227949837415</v>
      </c>
      <c r="F104" s="185">
        <f>'PG&amp;E Program Totals'!F104*'PG&amp;E Program Totals w.DLF'!$C$2</f>
        <v>6.486466586153136</v>
      </c>
      <c r="G104" s="185">
        <f>'PG&amp;E Program Totals'!G104*'PG&amp;E Program Totals w.DLF'!$C$2</f>
        <v>15.101992424775533</v>
      </c>
      <c r="H104" s="185">
        <f>'PG&amp;E Program Totals'!H104*'PG&amp;E Program Totals w.DLF'!$C$2</f>
        <v>15.65406946344031</v>
      </c>
      <c r="I104" s="185">
        <f>'PG&amp;E Program Totals'!I104*'PG&amp;E Program Totals w.DLF'!$C$2</f>
        <v>15.645543263532273</v>
      </c>
      <c r="J104" s="185">
        <f>'PG&amp;E Program Totals'!J104*'PG&amp;E Program Totals w.DLF'!$C$2</f>
        <v>15.538451059700481</v>
      </c>
      <c r="K104" s="185">
        <f>'PG&amp;E Program Totals'!K104*'PG&amp;E Program Totals w.DLF'!$C$2</f>
        <v>15.962881262996637</v>
      </c>
      <c r="L104" s="185">
        <f>'PG&amp;E Program Totals'!L104*'PG&amp;E Program Totals w.DLF'!$C$2</f>
        <v>16.621905045389788</v>
      </c>
      <c r="M104" s="185">
        <f>'PG&amp;E Program Totals'!M104*'PG&amp;E Program Totals w.DLF'!$C$2</f>
        <v>16.51038190302311</v>
      </c>
      <c r="N104" s="185">
        <f>'PG&amp;E Program Totals'!N104*'PG&amp;E Program Totals w.DLF'!$C$2</f>
        <v>7.477745861078099</v>
      </c>
      <c r="O104" s="185">
        <f>'PG&amp;E Program Totals'!O104*'PG&amp;E Program Totals w.DLF'!$C$2</f>
        <v>6.451650150938111</v>
      </c>
    </row>
    <row r="105" spans="1:15" ht="39.75" thickBot="1">
      <c r="A105" s="224"/>
      <c r="B105" s="226"/>
      <c r="C105" s="167" t="s">
        <v>35</v>
      </c>
      <c r="D105" s="185">
        <f>'PG&amp;E Program Totals'!D105*'PG&amp;E Program Totals w.DLF'!$C$2</f>
        <v>15.0574652968411</v>
      </c>
      <c r="E105" s="185">
        <f>'PG&amp;E Program Totals'!E105*'PG&amp;E Program Totals w.DLF'!$C$2</f>
        <v>15.116180043800982</v>
      </c>
      <c r="F105" s="185">
        <f>'PG&amp;E Program Totals'!F105*'PG&amp;E Program Totals w.DLF'!$C$2</f>
        <v>18.457827167154655</v>
      </c>
      <c r="G105" s="185">
        <f>'PG&amp;E Program Totals'!G105*'PG&amp;E Program Totals w.DLF'!$C$2</f>
        <v>56.20712510285295</v>
      </c>
      <c r="H105" s="185">
        <f>'PG&amp;E Program Totals'!H105*'PG&amp;E Program Totals w.DLF'!$C$2</f>
        <v>65.05287937476115</v>
      </c>
      <c r="I105" s="185">
        <f>'PG&amp;E Program Totals'!I105*'PG&amp;E Program Totals w.DLF'!$C$2</f>
        <v>65.0347459825919</v>
      </c>
      <c r="J105" s="185">
        <f>'PG&amp;E Program Totals'!J105*'PG&amp;E Program Totals w.DLF'!$C$2</f>
        <v>73.57368886704295</v>
      </c>
      <c r="K105" s="185">
        <f>'PG&amp;E Program Totals'!K105*'PG&amp;E Program Totals w.DLF'!$C$2</f>
        <v>70.55216519224172</v>
      </c>
      <c r="L105" s="185">
        <f>'PG&amp;E Program Totals'!L105*'PG&amp;E Program Totals w.DLF'!$C$2</f>
        <v>69.58155176988649</v>
      </c>
      <c r="M105" s="185">
        <f>'PG&amp;E Program Totals'!M105*'PG&amp;E Program Totals w.DLF'!$C$2</f>
        <v>57.35998839798259</v>
      </c>
      <c r="N105" s="185">
        <f>'PG&amp;E Program Totals'!N105*'PG&amp;E Program Totals w.DLF'!$C$2</f>
        <v>19.80778733592221</v>
      </c>
      <c r="O105" s="185">
        <f>'PG&amp;E Program Totals'!O105*'PG&amp;E Program Totals w.DLF'!$C$2</f>
        <v>18.122568482949195</v>
      </c>
    </row>
    <row r="106" spans="1:15" ht="27" thickTop="1">
      <c r="A106" s="222" t="s">
        <v>65</v>
      </c>
      <c r="B106" s="222" t="s">
        <v>26</v>
      </c>
      <c r="C106" s="167" t="s">
        <v>27</v>
      </c>
      <c r="D106" s="185">
        <f>'PG&amp;E Program Totals'!D106*'PG&amp;E Program Totals w.DLF'!$C$2</f>
        <v>0</v>
      </c>
      <c r="E106" s="185">
        <f>'PG&amp;E Program Totals'!E106*'PG&amp;E Program Totals w.DLF'!$C$2</f>
        <v>0</v>
      </c>
      <c r="F106" s="185">
        <f>'PG&amp;E Program Totals'!F106*'PG&amp;E Program Totals w.DLF'!$C$2</f>
        <v>0</v>
      </c>
      <c r="G106" s="185">
        <f>'PG&amp;E Program Totals'!G106*'PG&amp;E Program Totals w.DLF'!$C$2</f>
        <v>0</v>
      </c>
      <c r="H106" s="185">
        <f>'PG&amp;E Program Totals'!H106*'PG&amp;E Program Totals w.DLF'!$C$2</f>
        <v>2.766779843254915</v>
      </c>
      <c r="I106" s="185">
        <f>'PG&amp;E Program Totals'!I106*'PG&amp;E Program Totals w.DLF'!$C$2</f>
        <v>8.100833165459907</v>
      </c>
      <c r="J106" s="185">
        <f>'PG&amp;E Program Totals'!J106*'PG&amp;E Program Totals w.DLF'!$C$2</f>
        <v>9.647184838256184</v>
      </c>
      <c r="K106" s="185">
        <f>'PG&amp;E Program Totals'!K106*'PG&amp;E Program Totals w.DLF'!$C$2</f>
        <v>8.041542508382875</v>
      </c>
      <c r="L106" s="185">
        <f>'PG&amp;E Program Totals'!L106*'PG&amp;E Program Totals w.DLF'!$C$2</f>
        <v>6.9073095195142304</v>
      </c>
      <c r="M106" s="185">
        <f>'PG&amp;E Program Totals'!M106*'PG&amp;E Program Totals w.DLF'!$C$2</f>
        <v>6.4176818600184005</v>
      </c>
      <c r="N106" s="185">
        <f>'PG&amp;E Program Totals'!N106*'PG&amp;E Program Totals w.DLF'!$C$2</f>
        <v>0</v>
      </c>
      <c r="O106" s="185">
        <f>'PG&amp;E Program Totals'!O106*'PG&amp;E Program Totals w.DLF'!$C$2</f>
        <v>0</v>
      </c>
    </row>
    <row r="107" spans="1:15" ht="39">
      <c r="A107" s="223"/>
      <c r="B107" s="225"/>
      <c r="C107" s="167" t="s">
        <v>28</v>
      </c>
      <c r="D107" s="185">
        <f>'PG&amp;E Program Totals'!D107*'PG&amp;E Program Totals w.DLF'!$C$2</f>
        <v>0</v>
      </c>
      <c r="E107" s="185">
        <f>'PG&amp;E Program Totals'!E107*'PG&amp;E Program Totals w.DLF'!$C$2</f>
        <v>0</v>
      </c>
      <c r="F107" s="185">
        <f>'PG&amp;E Program Totals'!F107*'PG&amp;E Program Totals w.DLF'!$C$2</f>
        <v>0</v>
      </c>
      <c r="G107" s="185">
        <f>'PG&amp;E Program Totals'!G107*'PG&amp;E Program Totals w.DLF'!$C$2</f>
        <v>0</v>
      </c>
      <c r="H107" s="185">
        <f>'PG&amp;E Program Totals'!H107*'PG&amp;E Program Totals w.DLF'!$C$2</f>
        <v>2.0267661131263894</v>
      </c>
      <c r="I107" s="185">
        <f>'PG&amp;E Program Totals'!I107*'PG&amp;E Program Totals w.DLF'!$C$2</f>
        <v>1.704121057735014</v>
      </c>
      <c r="J107" s="185">
        <f>'PG&amp;E Program Totals'!J107*'PG&amp;E Program Totals w.DLF'!$C$2</f>
        <v>2.3226174174681766</v>
      </c>
      <c r="K107" s="185">
        <f>'PG&amp;E Program Totals'!K107*'PG&amp;E Program Totals w.DLF'!$C$2</f>
        <v>1.9713144838557186</v>
      </c>
      <c r="L107" s="185">
        <f>'PG&amp;E Program Totals'!L107*'PG&amp;E Program Totals w.DLF'!$C$2</f>
        <v>2.1902677450636654</v>
      </c>
      <c r="M107" s="185">
        <f>'PG&amp;E Program Totals'!M107*'PG&amp;E Program Totals w.DLF'!$C$2</f>
        <v>1.2174977088367012</v>
      </c>
      <c r="N107" s="185">
        <f>'PG&amp;E Program Totals'!N107*'PG&amp;E Program Totals w.DLF'!$C$2</f>
        <v>0</v>
      </c>
      <c r="O107" s="185">
        <f>'PG&amp;E Program Totals'!O107*'PG&amp;E Program Totals w.DLF'!$C$2</f>
        <v>0</v>
      </c>
    </row>
    <row r="108" spans="1:15" ht="15">
      <c r="A108" s="223"/>
      <c r="B108" s="225"/>
      <c r="C108" s="167" t="s">
        <v>29</v>
      </c>
      <c r="D108" s="185">
        <f>'PG&amp;E Program Totals'!D108*'PG&amp;E Program Totals w.DLF'!$C$2</f>
        <v>0</v>
      </c>
      <c r="E108" s="185">
        <f>'PG&amp;E Program Totals'!E108*'PG&amp;E Program Totals w.DLF'!$C$2</f>
        <v>0</v>
      </c>
      <c r="F108" s="185">
        <f>'PG&amp;E Program Totals'!F108*'PG&amp;E Program Totals w.DLF'!$C$2</f>
        <v>0</v>
      </c>
      <c r="G108" s="185">
        <f>'PG&amp;E Program Totals'!G108*'PG&amp;E Program Totals w.DLF'!$C$2</f>
        <v>0</v>
      </c>
      <c r="H108" s="185">
        <f>'PG&amp;E Program Totals'!H108*'PG&amp;E Program Totals w.DLF'!$C$2</f>
        <v>0.17199314520526737</v>
      </c>
      <c r="I108" s="185">
        <f>'PG&amp;E Program Totals'!I108*'PG&amp;E Program Totals w.DLF'!$C$2</f>
        <v>0.19791525455822018</v>
      </c>
      <c r="J108" s="185">
        <f>'PG&amp;E Program Totals'!J108*'PG&amp;E Program Totals w.DLF'!$C$2</f>
        <v>0.3097673605433961</v>
      </c>
      <c r="K108" s="185">
        <f>'PG&amp;E Program Totals'!K108*'PG&amp;E Program Totals w.DLF'!$C$2</f>
        <v>0.2528398706849691</v>
      </c>
      <c r="L108" s="185">
        <f>'PG&amp;E Program Totals'!L108*'PG&amp;E Program Totals w.DLF'!$C$2</f>
        <v>0.2789309375426612</v>
      </c>
      <c r="M108" s="185">
        <f>'PG&amp;E Program Totals'!M108*'PG&amp;E Program Totals w.DLF'!$C$2</f>
        <v>0.07547029627259945</v>
      </c>
      <c r="N108" s="185">
        <f>'PG&amp;E Program Totals'!N108*'PG&amp;E Program Totals w.DLF'!$C$2</f>
        <v>0</v>
      </c>
      <c r="O108" s="185">
        <f>'PG&amp;E Program Totals'!O108*'PG&amp;E Program Totals w.DLF'!$C$2</f>
        <v>0</v>
      </c>
    </row>
    <row r="109" spans="1:15" ht="15">
      <c r="A109" s="223"/>
      <c r="B109" s="225"/>
      <c r="C109" s="167" t="s">
        <v>30</v>
      </c>
      <c r="D109" s="185">
        <f>'PG&amp;E Program Totals'!D109*'PG&amp;E Program Totals w.DLF'!$C$2</f>
        <v>0</v>
      </c>
      <c r="E109" s="185">
        <f>'PG&amp;E Program Totals'!E109*'PG&amp;E Program Totals w.DLF'!$C$2</f>
        <v>0</v>
      </c>
      <c r="F109" s="185">
        <f>'PG&amp;E Program Totals'!F109*'PG&amp;E Program Totals w.DLF'!$C$2</f>
        <v>0</v>
      </c>
      <c r="G109" s="185">
        <f>'PG&amp;E Program Totals'!G109*'PG&amp;E Program Totals w.DLF'!$C$2</f>
        <v>0</v>
      </c>
      <c r="H109" s="185">
        <f>'PG&amp;E Program Totals'!H109*'PG&amp;E Program Totals w.DLF'!$C$2</f>
        <v>1.9779810322877507</v>
      </c>
      <c r="I109" s="185">
        <f>'PG&amp;E Program Totals'!I109*'PG&amp;E Program Totals w.DLF'!$C$2</f>
        <v>1.8801568748914284</v>
      </c>
      <c r="J109" s="185">
        <f>'PG&amp;E Program Totals'!J109*'PG&amp;E Program Totals w.DLF'!$C$2</f>
        <v>2.3454703186390105</v>
      </c>
      <c r="K109" s="185">
        <f>'PG&amp;E Program Totals'!K109*'PG&amp;E Program Totals w.DLF'!$C$2</f>
        <v>2.187443581209612</v>
      </c>
      <c r="L109" s="185">
        <f>'PG&amp;E Program Totals'!L109*'PG&amp;E Program Totals w.DLF'!$C$2</f>
        <v>2.0417339577680975</v>
      </c>
      <c r="M109" s="185">
        <f>'PG&amp;E Program Totals'!M109*'PG&amp;E Program Totals w.DLF'!$C$2</f>
        <v>1.30455110503686</v>
      </c>
      <c r="N109" s="185">
        <f>'PG&amp;E Program Totals'!N109*'PG&amp;E Program Totals w.DLF'!$C$2</f>
        <v>0</v>
      </c>
      <c r="O109" s="185">
        <f>'PG&amp;E Program Totals'!O109*'PG&amp;E Program Totals w.DLF'!$C$2</f>
        <v>0</v>
      </c>
    </row>
    <row r="110" spans="1:15" ht="26.25">
      <c r="A110" s="223"/>
      <c r="B110" s="225"/>
      <c r="C110" s="167" t="s">
        <v>31</v>
      </c>
      <c r="D110" s="185">
        <f>'PG&amp;E Program Totals'!D110*'PG&amp;E Program Totals w.DLF'!$C$2</f>
        <v>0</v>
      </c>
      <c r="E110" s="185">
        <f>'PG&amp;E Program Totals'!E110*'PG&amp;E Program Totals w.DLF'!$C$2</f>
        <v>0</v>
      </c>
      <c r="F110" s="185">
        <f>'PG&amp;E Program Totals'!F110*'PG&amp;E Program Totals w.DLF'!$C$2</f>
        <v>0</v>
      </c>
      <c r="G110" s="185">
        <f>'PG&amp;E Program Totals'!G110*'PG&amp;E Program Totals w.DLF'!$C$2</f>
        <v>0</v>
      </c>
      <c r="H110" s="185">
        <f>'PG&amp;E Program Totals'!H110*'PG&amp;E Program Totals w.DLF'!$C$2</f>
        <v>0.15602050692610303</v>
      </c>
      <c r="I110" s="185">
        <f>'PG&amp;E Program Totals'!I110*'PG&amp;E Program Totals w.DLF'!$C$2</f>
        <v>0.7284015381802826</v>
      </c>
      <c r="J110" s="185">
        <f>'PG&amp;E Program Totals'!J110*'PG&amp;E Program Totals w.DLF'!$C$2</f>
        <v>0.9312725065695654</v>
      </c>
      <c r="K110" s="185">
        <f>'PG&amp;E Program Totals'!K110*'PG&amp;E Program Totals w.DLF'!$C$2</f>
        <v>0.653214329647412</v>
      </c>
      <c r="L110" s="185">
        <f>'PG&amp;E Program Totals'!L110*'PG&amp;E Program Totals w.DLF'!$C$2</f>
        <v>0.4393387449726244</v>
      </c>
      <c r="M110" s="185">
        <f>'PG&amp;E Program Totals'!M110*'PG&amp;E Program Totals w.DLF'!$C$2</f>
        <v>0.4610716033471399</v>
      </c>
      <c r="N110" s="185">
        <f>'PG&amp;E Program Totals'!N110*'PG&amp;E Program Totals w.DLF'!$C$2</f>
        <v>0</v>
      </c>
      <c r="O110" s="185">
        <f>'PG&amp;E Program Totals'!O110*'PG&amp;E Program Totals w.DLF'!$C$2</f>
        <v>0</v>
      </c>
    </row>
    <row r="111" spans="1:15" ht="15">
      <c r="A111" s="223"/>
      <c r="B111" s="225"/>
      <c r="C111" s="167" t="s">
        <v>32</v>
      </c>
      <c r="D111" s="185">
        <f>'PG&amp;E Program Totals'!D111*'PG&amp;E Program Totals w.DLF'!$C$2</f>
        <v>0</v>
      </c>
      <c r="E111" s="185">
        <f>'PG&amp;E Program Totals'!E111*'PG&amp;E Program Totals w.DLF'!$C$2</f>
        <v>0</v>
      </c>
      <c r="F111" s="185">
        <f>'PG&amp;E Program Totals'!F111*'PG&amp;E Program Totals w.DLF'!$C$2</f>
        <v>0</v>
      </c>
      <c r="G111" s="185">
        <f>'PG&amp;E Program Totals'!G111*'PG&amp;E Program Totals w.DLF'!$C$2</f>
        <v>0</v>
      </c>
      <c r="H111" s="185">
        <f>'PG&amp;E Program Totals'!H111*'PG&amp;E Program Totals w.DLF'!$C$2</f>
        <v>2.248436121496635</v>
      </c>
      <c r="I111" s="185">
        <f>'PG&amp;E Program Totals'!I111*'PG&amp;E Program Totals w.DLF'!$C$2</f>
        <v>2.187669603831846</v>
      </c>
      <c r="J111" s="185">
        <f>'PG&amp;E Program Totals'!J111*'PG&amp;E Program Totals w.DLF'!$C$2</f>
        <v>2.656116034422277</v>
      </c>
      <c r="K111" s="185">
        <f>'PG&amp;E Program Totals'!K111*'PG&amp;E Program Totals w.DLF'!$C$2</f>
        <v>2.3870092484796896</v>
      </c>
      <c r="L111" s="185">
        <f>'PG&amp;E Program Totals'!L111*'PG&amp;E Program Totals w.DLF'!$C$2</f>
        <v>2.6357549767153796</v>
      </c>
      <c r="M111" s="185">
        <f>'PG&amp;E Program Totals'!M111*'PG&amp;E Program Totals w.DLF'!$C$2</f>
        <v>1.8312151447106475</v>
      </c>
      <c r="N111" s="185">
        <f>'PG&amp;E Program Totals'!N111*'PG&amp;E Program Totals w.DLF'!$C$2</f>
        <v>0</v>
      </c>
      <c r="O111" s="185">
        <f>'PG&amp;E Program Totals'!O111*'PG&amp;E Program Totals w.DLF'!$C$2</f>
        <v>0</v>
      </c>
    </row>
    <row r="112" spans="1:15" ht="15">
      <c r="A112" s="223"/>
      <c r="B112" s="225"/>
      <c r="C112" s="167" t="s">
        <v>33</v>
      </c>
      <c r="D112" s="185">
        <f>'PG&amp;E Program Totals'!D112*'PG&amp;E Program Totals w.DLF'!$C$2</f>
        <v>0</v>
      </c>
      <c r="E112" s="185">
        <f>'PG&amp;E Program Totals'!E112*'PG&amp;E Program Totals w.DLF'!$C$2</f>
        <v>0</v>
      </c>
      <c r="F112" s="185">
        <f>'PG&amp;E Program Totals'!F112*'PG&amp;E Program Totals w.DLF'!$C$2</f>
        <v>0</v>
      </c>
      <c r="G112" s="185">
        <f>'PG&amp;E Program Totals'!G112*'PG&amp;E Program Totals w.DLF'!$C$2</f>
        <v>0</v>
      </c>
      <c r="H112" s="185">
        <f>'PG&amp;E Program Totals'!H112*'PG&amp;E Program Totals w.DLF'!$C$2</f>
        <v>1.448765846184787</v>
      </c>
      <c r="I112" s="185">
        <f>'PG&amp;E Program Totals'!I112*'PG&amp;E Program Totals w.DLF'!$C$2</f>
        <v>1.464165595441259</v>
      </c>
      <c r="J112" s="185">
        <f>'PG&amp;E Program Totals'!J112*'PG&amp;E Program Totals w.DLF'!$C$2</f>
        <v>1.8372360740682783</v>
      </c>
      <c r="K112" s="185">
        <f>'PG&amp;E Program Totals'!K112*'PG&amp;E Program Totals w.DLF'!$C$2</f>
        <v>1.6330279916514228</v>
      </c>
      <c r="L112" s="185">
        <f>'PG&amp;E Program Totals'!L112*'PG&amp;E Program Totals w.DLF'!$C$2</f>
        <v>1.639192143264727</v>
      </c>
      <c r="M112" s="185">
        <f>'PG&amp;E Program Totals'!M112*'PG&amp;E Program Totals w.DLF'!$C$2</f>
        <v>1.1201401426951887</v>
      </c>
      <c r="N112" s="185">
        <f>'PG&amp;E Program Totals'!N112*'PG&amp;E Program Totals w.DLF'!$C$2</f>
        <v>0</v>
      </c>
      <c r="O112" s="185">
        <f>'PG&amp;E Program Totals'!O112*'PG&amp;E Program Totals w.DLF'!$C$2</f>
        <v>0</v>
      </c>
    </row>
    <row r="113" spans="1:15" ht="15">
      <c r="A113" s="223"/>
      <c r="B113" s="225"/>
      <c r="C113" s="168" t="s">
        <v>34</v>
      </c>
      <c r="D113" s="185">
        <f>'PG&amp;E Program Totals'!D113*'PG&amp;E Program Totals w.DLF'!$C$2</f>
        <v>0</v>
      </c>
      <c r="E113" s="185">
        <f>'PG&amp;E Program Totals'!E113*'PG&amp;E Program Totals w.DLF'!$C$2</f>
        <v>0</v>
      </c>
      <c r="F113" s="185">
        <f>'PG&amp;E Program Totals'!F113*'PG&amp;E Program Totals w.DLF'!$C$2</f>
        <v>0</v>
      </c>
      <c r="G113" s="185">
        <f>'PG&amp;E Program Totals'!G113*'PG&amp;E Program Totals w.DLF'!$C$2</f>
        <v>0</v>
      </c>
      <c r="H113" s="185">
        <f>'PG&amp;E Program Totals'!H113*'PG&amp;E Program Totals w.DLF'!$C$2</f>
        <v>6.234329399660062</v>
      </c>
      <c r="I113" s="185">
        <f>'PG&amp;E Program Totals'!I113*'PG&amp;E Program Totals w.DLF'!$C$2</f>
        <v>6.476583131587821</v>
      </c>
      <c r="J113" s="185">
        <f>'PG&amp;E Program Totals'!J113*'PG&amp;E Program Totals w.DLF'!$C$2</f>
        <v>7.730245578905844</v>
      </c>
      <c r="K113" s="185">
        <f>'PG&amp;E Program Totals'!K113*'PG&amp;E Program Totals w.DLF'!$C$2</f>
        <v>7.16630235257378</v>
      </c>
      <c r="L113" s="185">
        <f>'PG&amp;E Program Totals'!L113*'PG&amp;E Program Totals w.DLF'!$C$2</f>
        <v>7.1395488827836</v>
      </c>
      <c r="M113" s="185">
        <f>'PG&amp;E Program Totals'!M113*'PG&amp;E Program Totals w.DLF'!$C$2</f>
        <v>5.438087507093389</v>
      </c>
      <c r="N113" s="185">
        <f>'PG&amp;E Program Totals'!N113*'PG&amp;E Program Totals w.DLF'!$C$2</f>
        <v>0</v>
      </c>
      <c r="O113" s="185">
        <f>'PG&amp;E Program Totals'!O113*'PG&amp;E Program Totals w.DLF'!$C$2</f>
        <v>0</v>
      </c>
    </row>
    <row r="114" spans="1:15" ht="39.75" thickBot="1">
      <c r="A114" s="224"/>
      <c r="B114" s="226"/>
      <c r="C114" s="167" t="s">
        <v>35</v>
      </c>
      <c r="D114" s="185">
        <f>'PG&amp;E Program Totals'!D114*'PG&amp;E Program Totals w.DLF'!$C$2</f>
        <v>0</v>
      </c>
      <c r="E114" s="185">
        <f>'PG&amp;E Program Totals'!E114*'PG&amp;E Program Totals w.DLF'!$C$2</f>
        <v>0</v>
      </c>
      <c r="F114" s="185">
        <f>'PG&amp;E Program Totals'!F114*'PG&amp;E Program Totals w.DLF'!$C$2</f>
        <v>0</v>
      </c>
      <c r="G114" s="185">
        <f>'PG&amp;E Program Totals'!G114*'PG&amp;E Program Totals w.DLF'!$C$2</f>
        <v>0</v>
      </c>
      <c r="H114" s="185">
        <f>'PG&amp;E Program Totals'!H114*'PG&amp;E Program Totals w.DLF'!$C$2</f>
        <v>17.03107200814191</v>
      </c>
      <c r="I114" s="185">
        <f>'PG&amp;E Program Totals'!I114*'PG&amp;E Program Totals w.DLF'!$C$2</f>
        <v>22.739846221685777</v>
      </c>
      <c r="J114" s="185">
        <f>'PG&amp;E Program Totals'!J114*'PG&amp;E Program Totals w.DLF'!$C$2</f>
        <v>27.779910128872732</v>
      </c>
      <c r="K114" s="185">
        <f>'PG&amp;E Program Totals'!K114*'PG&amp;E Program Totals w.DLF'!$C$2</f>
        <v>24.292694366485478</v>
      </c>
      <c r="L114" s="185">
        <f>'PG&amp;E Program Totals'!L114*'PG&amp;E Program Totals w.DLF'!$C$2</f>
        <v>23.272076907624985</v>
      </c>
      <c r="M114" s="185">
        <f>'PG&amp;E Program Totals'!M114*'PG&amp;E Program Totals w.DLF'!$C$2</f>
        <v>17.865715368010925</v>
      </c>
      <c r="N114" s="185">
        <f>'PG&amp;E Program Totals'!N114*'PG&amp;E Program Totals w.DLF'!$C$2</f>
        <v>0</v>
      </c>
      <c r="O114" s="185">
        <f>'PG&amp;E Program Totals'!O114*'PG&amp;E Program Totals w.DLF'!$C$2</f>
        <v>0</v>
      </c>
    </row>
    <row r="115" spans="1:15" ht="27" customHeight="1" thickTop="1">
      <c r="A115" s="211" t="s">
        <v>43</v>
      </c>
      <c r="B115" s="212"/>
      <c r="C115" s="80" t="s">
        <v>27</v>
      </c>
      <c r="D115" s="193">
        <f>D97+D106</f>
        <v>5.2943449518196335</v>
      </c>
      <c r="E115" s="193">
        <f aca="true" t="shared" si="1" ref="E115:O116">E97+E106</f>
        <v>5.372336183576854</v>
      </c>
      <c r="F115" s="193">
        <f t="shared" si="1"/>
        <v>5.375604560208268</v>
      </c>
      <c r="G115" s="193">
        <f t="shared" si="1"/>
        <v>17.315447629247892</v>
      </c>
      <c r="H115" s="193">
        <f t="shared" si="1"/>
        <v>19.427947927328827</v>
      </c>
      <c r="I115" s="193">
        <f t="shared" si="1"/>
        <v>25.839849426622173</v>
      </c>
      <c r="J115" s="193">
        <f t="shared" si="1"/>
        <v>27.584418463422228</v>
      </c>
      <c r="K115" s="193">
        <f t="shared" si="1"/>
        <v>25.905978946407597</v>
      </c>
      <c r="L115" s="193">
        <f t="shared" si="1"/>
        <v>24.310256995587388</v>
      </c>
      <c r="M115" s="193">
        <f t="shared" si="1"/>
        <v>23.390112186929297</v>
      </c>
      <c r="N115" s="193">
        <f t="shared" si="1"/>
        <v>5.58024566616376</v>
      </c>
      <c r="O115" s="193">
        <f t="shared" si="1"/>
        <v>5.200547801440244</v>
      </c>
    </row>
    <row r="116" spans="1:15" ht="39">
      <c r="A116" s="213"/>
      <c r="B116" s="214"/>
      <c r="C116" s="82" t="s">
        <v>28</v>
      </c>
      <c r="D116" s="193">
        <f>D98+D107</f>
        <v>2.4934043627389473</v>
      </c>
      <c r="E116" s="193">
        <f t="shared" si="1"/>
        <v>2.158097564806975</v>
      </c>
      <c r="F116" s="193">
        <f t="shared" si="1"/>
        <v>2.8306625639044656</v>
      </c>
      <c r="G116" s="193">
        <f t="shared" si="1"/>
        <v>6.5182205267292765</v>
      </c>
      <c r="H116" s="193">
        <f t="shared" si="1"/>
        <v>10.901290379427696</v>
      </c>
      <c r="I116" s="193">
        <f t="shared" si="1"/>
        <v>9.832695702764472</v>
      </c>
      <c r="J116" s="193">
        <f t="shared" si="1"/>
        <v>11.048886508518155</v>
      </c>
      <c r="K116" s="193">
        <f t="shared" si="1"/>
        <v>10.575559331996118</v>
      </c>
      <c r="L116" s="193">
        <f t="shared" si="1"/>
        <v>11.40471213242304</v>
      </c>
      <c r="M116" s="193">
        <f t="shared" si="1"/>
        <v>8.281722874374992</v>
      </c>
      <c r="N116" s="193">
        <f t="shared" si="1"/>
        <v>3.3825247691857334</v>
      </c>
      <c r="O116" s="193">
        <f t="shared" si="1"/>
        <v>3.287485613307928</v>
      </c>
    </row>
    <row r="117" spans="1:15" ht="15">
      <c r="A117" s="213"/>
      <c r="B117" s="214"/>
      <c r="C117" s="82" t="s">
        <v>29</v>
      </c>
      <c r="D117" s="193">
        <f aca="true" t="shared" si="2" ref="D117:O117">D99+D108</f>
        <v>0.03468182867316952</v>
      </c>
      <c r="E117" s="193">
        <f t="shared" si="2"/>
        <v>0.03281803717883648</v>
      </c>
      <c r="F117" s="193">
        <f t="shared" si="2"/>
        <v>0.021083211174173493</v>
      </c>
      <c r="G117" s="193">
        <f t="shared" si="2"/>
        <v>0.6248055238803355</v>
      </c>
      <c r="H117" s="193">
        <f t="shared" si="2"/>
        <v>0.782893578337944</v>
      </c>
      <c r="I117" s="193">
        <f t="shared" si="2"/>
        <v>0.8942107268197035</v>
      </c>
      <c r="J117" s="193">
        <f t="shared" si="2"/>
        <v>1.2176497705909664</v>
      </c>
      <c r="K117" s="193">
        <f t="shared" si="2"/>
        <v>1.0102901271949798</v>
      </c>
      <c r="L117" s="193">
        <f t="shared" si="2"/>
        <v>1.1270726593317013</v>
      </c>
      <c r="M117" s="193">
        <f t="shared" si="2"/>
        <v>0.6976297889793752</v>
      </c>
      <c r="N117" s="193">
        <f t="shared" si="2"/>
        <v>0.04557533581814049</v>
      </c>
      <c r="O117" s="193">
        <f t="shared" si="2"/>
        <v>0.05100894203512473</v>
      </c>
    </row>
    <row r="118" spans="1:15" ht="15">
      <c r="A118" s="213"/>
      <c r="B118" s="214"/>
      <c r="C118" s="82" t="s">
        <v>30</v>
      </c>
      <c r="D118" s="193">
        <f aca="true" t="shared" si="3" ref="D118:O118">D100+D109</f>
        <v>1.795489024387324</v>
      </c>
      <c r="E118" s="193">
        <f t="shared" si="3"/>
        <v>2.0229841504375226</v>
      </c>
      <c r="F118" s="193">
        <f t="shared" si="3"/>
        <v>3.0095639450982135</v>
      </c>
      <c r="G118" s="193">
        <f t="shared" si="3"/>
        <v>10.53221557794918</v>
      </c>
      <c r="H118" s="193">
        <f t="shared" si="3"/>
        <v>16.98342151610993</v>
      </c>
      <c r="I118" s="193">
        <f t="shared" si="3"/>
        <v>15.325660831181965</v>
      </c>
      <c r="J118" s="193">
        <f t="shared" si="3"/>
        <v>20.329486150912018</v>
      </c>
      <c r="K118" s="193">
        <f t="shared" si="3"/>
        <v>18.338774002803575</v>
      </c>
      <c r="L118" s="193">
        <f t="shared" si="3"/>
        <v>16.73945918742895</v>
      </c>
      <c r="M118" s="193">
        <f t="shared" si="3"/>
        <v>10.577035192583871</v>
      </c>
      <c r="N118" s="193">
        <f t="shared" si="3"/>
        <v>2.5477012625732542</v>
      </c>
      <c r="O118" s="193">
        <f t="shared" si="3"/>
        <v>2.390922125261633</v>
      </c>
    </row>
    <row r="119" spans="1:15" ht="26.25">
      <c r="A119" s="213"/>
      <c r="B119" s="214"/>
      <c r="C119" s="82" t="s">
        <v>31</v>
      </c>
      <c r="D119" s="193">
        <f aca="true" t="shared" si="4" ref="D119:O119">D101+D110</f>
        <v>0.33992649892413956</v>
      </c>
      <c r="E119" s="193">
        <f t="shared" si="4"/>
        <v>0.41317505995561055</v>
      </c>
      <c r="F119" s="193">
        <f t="shared" si="4"/>
        <v>0.3888305213704191</v>
      </c>
      <c r="G119" s="193">
        <f t="shared" si="4"/>
        <v>1.784232650230519</v>
      </c>
      <c r="H119" s="193">
        <f t="shared" si="4"/>
        <v>1.8415540012920468</v>
      </c>
      <c r="I119" s="193">
        <f t="shared" si="4"/>
        <v>3.4610139220661917</v>
      </c>
      <c r="J119" s="193">
        <f t="shared" si="4"/>
        <v>4.178821489022157</v>
      </c>
      <c r="K119" s="193">
        <f t="shared" si="4"/>
        <v>3.4540765940570273</v>
      </c>
      <c r="L119" s="193">
        <f t="shared" si="4"/>
        <v>2.644042845838586</v>
      </c>
      <c r="M119" s="193">
        <f t="shared" si="4"/>
        <v>2.588357361478574</v>
      </c>
      <c r="N119" s="193">
        <f t="shared" si="4"/>
        <v>0.3842928374981023</v>
      </c>
      <c r="O119" s="193">
        <f t="shared" si="4"/>
        <v>0.3445681308242066</v>
      </c>
    </row>
    <row r="120" spans="1:15" ht="15">
      <c r="A120" s="213"/>
      <c r="B120" s="214"/>
      <c r="C120" s="82" t="s">
        <v>32</v>
      </c>
      <c r="D120" s="193">
        <f aca="true" t="shared" si="5" ref="D120:O120">D102+D111</f>
        <v>0.07170388662555952</v>
      </c>
      <c r="E120" s="193">
        <f t="shared" si="5"/>
        <v>0.08296328187682027</v>
      </c>
      <c r="F120" s="193">
        <f t="shared" si="5"/>
        <v>0.06449488390016546</v>
      </c>
      <c r="G120" s="193">
        <f t="shared" si="5"/>
        <v>1.4312144063216015</v>
      </c>
      <c r="H120" s="193">
        <f t="shared" si="5"/>
        <v>4.52094477118507</v>
      </c>
      <c r="I120" s="193">
        <f t="shared" si="5"/>
        <v>4.43458175101421</v>
      </c>
      <c r="J120" s="193">
        <f t="shared" si="5"/>
        <v>5.869629590522811</v>
      </c>
      <c r="K120" s="193">
        <f t="shared" si="5"/>
        <v>5.205542677606842</v>
      </c>
      <c r="L120" s="193">
        <f t="shared" si="5"/>
        <v>5.77564446093285</v>
      </c>
      <c r="M120" s="193">
        <f t="shared" si="5"/>
        <v>3.5382308585036792</v>
      </c>
      <c r="N120" s="193">
        <f t="shared" si="5"/>
        <v>0.04823871031172332</v>
      </c>
      <c r="O120" s="193">
        <f t="shared" si="5"/>
        <v>0.05969145560814271</v>
      </c>
    </row>
    <row r="121" spans="1:15" ht="15">
      <c r="A121" s="213"/>
      <c r="B121" s="214"/>
      <c r="C121" s="82" t="s">
        <v>33</v>
      </c>
      <c r="D121" s="193">
        <f aca="true" t="shared" si="6" ref="D121:O121">D103+D112</f>
        <v>0.3149525656606974</v>
      </c>
      <c r="E121" s="193">
        <f t="shared" si="6"/>
        <v>0.2905778161309499</v>
      </c>
      <c r="F121" s="193">
        <f t="shared" si="6"/>
        <v>0.28112089534581225</v>
      </c>
      <c r="G121" s="193">
        <f t="shared" si="6"/>
        <v>2.8989963637186054</v>
      </c>
      <c r="H121" s="193">
        <f t="shared" si="6"/>
        <v>5.7375003461211715</v>
      </c>
      <c r="I121" s="193">
        <f t="shared" si="6"/>
        <v>5.8644534486888755</v>
      </c>
      <c r="J121" s="193">
        <f t="shared" si="6"/>
        <v>7.856010384321013</v>
      </c>
      <c r="K121" s="193">
        <f t="shared" si="6"/>
        <v>7.2254542630906275</v>
      </c>
      <c r="L121" s="193">
        <f t="shared" si="6"/>
        <v>7.0909864677955765</v>
      </c>
      <c r="M121" s="193">
        <f t="shared" si="6"/>
        <v>4.204146093027224</v>
      </c>
      <c r="N121" s="193">
        <f t="shared" si="6"/>
        <v>0.34146289329339496</v>
      </c>
      <c r="O121" s="193">
        <f t="shared" si="6"/>
        <v>0.3366942635338052</v>
      </c>
    </row>
    <row r="122" spans="1:15" ht="26.25">
      <c r="A122" s="213"/>
      <c r="B122" s="214"/>
      <c r="C122" s="83" t="s">
        <v>34</v>
      </c>
      <c r="D122" s="193">
        <f aca="true" t="shared" si="7" ref="D122:O122">D104+D113</f>
        <v>4.712962178011628</v>
      </c>
      <c r="E122" s="193">
        <f t="shared" si="7"/>
        <v>4.743227949837415</v>
      </c>
      <c r="F122" s="193">
        <f t="shared" si="7"/>
        <v>6.486466586153136</v>
      </c>
      <c r="G122" s="193">
        <f t="shared" si="7"/>
        <v>15.101992424775533</v>
      </c>
      <c r="H122" s="193">
        <f t="shared" si="7"/>
        <v>21.88839886310037</v>
      </c>
      <c r="I122" s="193">
        <f t="shared" si="7"/>
        <v>22.122126395120095</v>
      </c>
      <c r="J122" s="193">
        <f t="shared" si="7"/>
        <v>23.268696638606325</v>
      </c>
      <c r="K122" s="193">
        <f t="shared" si="7"/>
        <v>23.12918361557042</v>
      </c>
      <c r="L122" s="193">
        <f t="shared" si="7"/>
        <v>23.76145392817339</v>
      </c>
      <c r="M122" s="193">
        <f t="shared" si="7"/>
        <v>21.9484694101165</v>
      </c>
      <c r="N122" s="193">
        <f t="shared" si="7"/>
        <v>7.477745861078099</v>
      </c>
      <c r="O122" s="193">
        <f t="shared" si="7"/>
        <v>6.451650150938111</v>
      </c>
    </row>
    <row r="123" spans="1:15" ht="39.75" thickBot="1">
      <c r="A123" s="215"/>
      <c r="B123" s="216"/>
      <c r="C123" s="84" t="s">
        <v>35</v>
      </c>
      <c r="D123" s="193">
        <f aca="true" t="shared" si="8" ref="D123:O123">D105+D114</f>
        <v>15.0574652968411</v>
      </c>
      <c r="E123" s="193">
        <f t="shared" si="8"/>
        <v>15.116180043800982</v>
      </c>
      <c r="F123" s="193">
        <f t="shared" si="8"/>
        <v>18.457827167154655</v>
      </c>
      <c r="G123" s="193">
        <f t="shared" si="8"/>
        <v>56.20712510285295</v>
      </c>
      <c r="H123" s="193">
        <f t="shared" si="8"/>
        <v>82.08395138290305</v>
      </c>
      <c r="I123" s="193">
        <f t="shared" si="8"/>
        <v>87.77459220427768</v>
      </c>
      <c r="J123" s="193">
        <f t="shared" si="8"/>
        <v>101.35359899591568</v>
      </c>
      <c r="K123" s="193">
        <f t="shared" si="8"/>
        <v>94.8448595587272</v>
      </c>
      <c r="L123" s="193">
        <f t="shared" si="8"/>
        <v>92.85362867751147</v>
      </c>
      <c r="M123" s="193">
        <f t="shared" si="8"/>
        <v>75.22570376599352</v>
      </c>
      <c r="N123" s="193">
        <f t="shared" si="8"/>
        <v>19.80778733592221</v>
      </c>
      <c r="O123" s="193">
        <f t="shared" si="8"/>
        <v>18.122568482949195</v>
      </c>
    </row>
  </sheetData>
  <sheetProtection/>
  <mergeCells count="27">
    <mergeCell ref="B1:O1"/>
    <mergeCell ref="C4:O4"/>
    <mergeCell ref="C5:O5"/>
    <mergeCell ref="D6:O6"/>
    <mergeCell ref="D7:O7"/>
    <mergeCell ref="A9:A17"/>
    <mergeCell ref="B9:B17"/>
    <mergeCell ref="A18:A26"/>
    <mergeCell ref="B18:B26"/>
    <mergeCell ref="A27:A35"/>
    <mergeCell ref="B27:B35"/>
    <mergeCell ref="A36:A44"/>
    <mergeCell ref="B36:B44"/>
    <mergeCell ref="A72:A80"/>
    <mergeCell ref="B72:B80"/>
    <mergeCell ref="A45:A53"/>
    <mergeCell ref="B45:B53"/>
    <mergeCell ref="A54:A62"/>
    <mergeCell ref="B54:B62"/>
    <mergeCell ref="A63:A71"/>
    <mergeCell ref="B63:B71"/>
    <mergeCell ref="A97:A105"/>
    <mergeCell ref="B97:B105"/>
    <mergeCell ref="A106:A114"/>
    <mergeCell ref="B106:B114"/>
    <mergeCell ref="A115:B123"/>
    <mergeCell ref="A82:B9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4:O93"/>
  <sheetViews>
    <sheetView zoomScalePageLayoutView="0" workbookViewId="0" topLeftCell="A40">
      <selection activeCell="C68" sqref="C68:Q72"/>
    </sheetView>
  </sheetViews>
  <sheetFormatPr defaultColWidth="9.140625" defaultRowHeight="15"/>
  <cols>
    <col min="1" max="1" width="24.140625" style="1" customWidth="1"/>
    <col min="2" max="2" width="14.140625" style="1" customWidth="1"/>
    <col min="3" max="3" width="24.421875" style="1" customWidth="1"/>
    <col min="4" max="4" width="9.28125" style="1" customWidth="1"/>
    <col min="5" max="5" width="8.8515625" style="1" customWidth="1"/>
    <col min="6" max="6" width="9.28125" style="1" customWidth="1"/>
    <col min="7" max="7" width="9.00390625" style="1" customWidth="1"/>
    <col min="8" max="8" width="8.7109375" style="1" customWidth="1"/>
    <col min="9" max="9" width="9.421875" style="1" customWidth="1"/>
    <col min="10" max="10" width="10.140625" style="1" customWidth="1"/>
    <col min="11" max="12" width="9.28125" style="1" customWidth="1"/>
    <col min="13" max="14" width="9.00390625" style="1" customWidth="1"/>
    <col min="15" max="15" width="8.7109375" style="1" customWidth="1"/>
  </cols>
  <sheetData>
    <row r="4" spans="3:15" ht="20.25">
      <c r="C4" s="200" t="s">
        <v>44</v>
      </c>
      <c r="D4" s="200"/>
      <c r="E4" s="200"/>
      <c r="F4" s="200"/>
      <c r="G4" s="200"/>
      <c r="H4" s="200"/>
      <c r="I4" s="200"/>
      <c r="J4" s="200"/>
      <c r="K4" s="200"/>
      <c r="L4" s="200"/>
      <c r="M4" s="200"/>
      <c r="N4" s="200"/>
      <c r="O4" s="200"/>
    </row>
    <row r="5" spans="3:15" ht="19.5" thickBot="1">
      <c r="C5" s="201" t="s">
        <v>63</v>
      </c>
      <c r="D5" s="201"/>
      <c r="E5" s="201"/>
      <c r="F5" s="201"/>
      <c r="G5" s="201"/>
      <c r="H5" s="201"/>
      <c r="I5" s="201"/>
      <c r="J5" s="201"/>
      <c r="K5" s="201"/>
      <c r="L5" s="201"/>
      <c r="M5" s="201"/>
      <c r="N5" s="201"/>
      <c r="O5" s="201"/>
    </row>
    <row r="6" spans="1:15" ht="16.5" thickBot="1">
      <c r="A6" s="7"/>
      <c r="B6" s="3"/>
      <c r="C6" s="3"/>
      <c r="D6" s="203" t="s">
        <v>1</v>
      </c>
      <c r="E6" s="203"/>
      <c r="F6" s="203"/>
      <c r="G6" s="203"/>
      <c r="H6" s="203"/>
      <c r="I6" s="203"/>
      <c r="J6" s="203"/>
      <c r="K6" s="203"/>
      <c r="L6" s="203"/>
      <c r="M6" s="203"/>
      <c r="N6" s="203"/>
      <c r="O6" s="203"/>
    </row>
    <row r="7" spans="1:15" ht="17.25" thickBot="1" thickTop="1">
      <c r="A7" s="9"/>
      <c r="B7" s="9"/>
      <c r="C7" s="9"/>
      <c r="D7" s="208" t="s">
        <v>2</v>
      </c>
      <c r="E7" s="209"/>
      <c r="F7" s="209"/>
      <c r="G7" s="209"/>
      <c r="H7" s="209"/>
      <c r="I7" s="209"/>
      <c r="J7" s="209"/>
      <c r="K7" s="209"/>
      <c r="L7" s="209"/>
      <c r="M7" s="209"/>
      <c r="N7" s="209"/>
      <c r="O7" s="210"/>
    </row>
    <row r="8" spans="1:15" ht="16.5" thickBot="1" thickTop="1">
      <c r="A8" s="35" t="s">
        <v>3</v>
      </c>
      <c r="B8" s="35" t="s">
        <v>4</v>
      </c>
      <c r="C8" s="89" t="s">
        <v>25</v>
      </c>
      <c r="D8" s="90">
        <v>42005</v>
      </c>
      <c r="E8" s="90">
        <v>42036</v>
      </c>
      <c r="F8" s="90">
        <v>42064</v>
      </c>
      <c r="G8" s="90">
        <v>42095</v>
      </c>
      <c r="H8" s="90">
        <v>42125</v>
      </c>
      <c r="I8" s="90">
        <v>42156</v>
      </c>
      <c r="J8" s="90">
        <v>42186</v>
      </c>
      <c r="K8" s="90">
        <v>42217</v>
      </c>
      <c r="L8" s="90">
        <v>42248</v>
      </c>
      <c r="M8" s="90">
        <v>42278</v>
      </c>
      <c r="N8" s="90">
        <v>42309</v>
      </c>
      <c r="O8" s="90">
        <v>42339</v>
      </c>
    </row>
    <row r="9" spans="1:15" ht="15">
      <c r="A9" s="267" t="s">
        <v>45</v>
      </c>
      <c r="B9" s="264">
        <v>1</v>
      </c>
      <c r="C9" s="91" t="s">
        <v>46</v>
      </c>
      <c r="D9" s="92">
        <v>4.971435135511302</v>
      </c>
      <c r="E9" s="93">
        <v>5.0611842397074325</v>
      </c>
      <c r="F9" s="93">
        <v>5.312511286240157</v>
      </c>
      <c r="G9" s="93">
        <v>6.092435707379187</v>
      </c>
      <c r="H9" s="93">
        <v>6.078677535008407</v>
      </c>
      <c r="I9" s="93">
        <v>5.174884196133506</v>
      </c>
      <c r="J9" s="93">
        <v>4.59473155104806</v>
      </c>
      <c r="K9" s="93">
        <v>6.633634720916348</v>
      </c>
      <c r="L9" s="93">
        <v>4.969909041404347</v>
      </c>
      <c r="M9" s="93">
        <v>6.617844797139653</v>
      </c>
      <c r="N9" s="93">
        <v>8.130953850724696</v>
      </c>
      <c r="O9" s="94">
        <v>4.914084259503652</v>
      </c>
    </row>
    <row r="10" spans="1:15" ht="15">
      <c r="A10" s="268"/>
      <c r="B10" s="265"/>
      <c r="C10" s="95" t="s">
        <v>47</v>
      </c>
      <c r="D10" s="96">
        <v>22.080074334454565</v>
      </c>
      <c r="E10" s="97">
        <v>27.676046879583136</v>
      </c>
      <c r="F10" s="97">
        <v>33.2050596820803</v>
      </c>
      <c r="G10" s="97">
        <v>46.60666288238755</v>
      </c>
      <c r="H10" s="97">
        <v>49.592843684729196</v>
      </c>
      <c r="I10" s="97">
        <v>53.70517358144521</v>
      </c>
      <c r="J10" s="97">
        <v>52.928062820394736</v>
      </c>
      <c r="K10" s="97">
        <v>51.19455001288696</v>
      </c>
      <c r="L10" s="97">
        <v>40.48655700238695</v>
      </c>
      <c r="M10" s="97">
        <v>32.352420143843474</v>
      </c>
      <c r="N10" s="97">
        <v>22.150214445534782</v>
      </c>
      <c r="O10" s="98">
        <v>23.454132189958692</v>
      </c>
    </row>
    <row r="11" spans="1:15" ht="15.75" thickBot="1">
      <c r="A11" s="268"/>
      <c r="B11" s="265"/>
      <c r="C11" s="95" t="s">
        <v>34</v>
      </c>
      <c r="D11" s="99">
        <v>0.4118635798722373</v>
      </c>
      <c r="E11" s="100">
        <v>1.0873887781338578</v>
      </c>
      <c r="F11" s="100">
        <v>1.4747765956379926</v>
      </c>
      <c r="G11" s="100">
        <v>3.4036869715338764</v>
      </c>
      <c r="H11" s="100">
        <v>3.1838571978991563</v>
      </c>
      <c r="I11" s="100">
        <v>2.9958393174729325</v>
      </c>
      <c r="J11" s="100">
        <v>2.7347922163736857</v>
      </c>
      <c r="K11" s="100">
        <v>3.259844720136</v>
      </c>
      <c r="L11" s="100">
        <v>2.8506533341833915</v>
      </c>
      <c r="M11" s="100">
        <v>1.6713190541525218</v>
      </c>
      <c r="N11" s="100">
        <v>0.8689558202937392</v>
      </c>
      <c r="O11" s="101">
        <v>0.40626768179381734</v>
      </c>
    </row>
    <row r="12" spans="1:15" ht="15.75" thickBot="1">
      <c r="A12" s="269"/>
      <c r="B12" s="266"/>
      <c r="C12" s="91" t="s">
        <v>35</v>
      </c>
      <c r="D12" s="102">
        <f>SUM(D9:D11)</f>
        <v>27.463373049838104</v>
      </c>
      <c r="E12" s="102">
        <f aca="true" t="shared" si="0" ref="E12:L12">SUM(E9:E11)</f>
        <v>33.82461989742443</v>
      </c>
      <c r="F12" s="102">
        <f t="shared" si="0"/>
        <v>39.99234756395845</v>
      </c>
      <c r="G12" s="102">
        <f t="shared" si="0"/>
        <v>56.10278556130062</v>
      </c>
      <c r="H12" s="102">
        <f t="shared" si="0"/>
        <v>58.855378417636764</v>
      </c>
      <c r="I12" s="102">
        <f t="shared" si="0"/>
        <v>61.87589709505165</v>
      </c>
      <c r="J12" s="102">
        <f>SUM(J9:J11)</f>
        <v>60.25758658781648</v>
      </c>
      <c r="K12" s="102">
        <f t="shared" si="0"/>
        <v>61.088029453939306</v>
      </c>
      <c r="L12" s="102">
        <f t="shared" si="0"/>
        <v>48.30711937797469</v>
      </c>
      <c r="M12" s="102">
        <f>SUM(M9:M11)</f>
        <v>40.64158399513565</v>
      </c>
      <c r="N12" s="103">
        <f>SUM(N9:N11)</f>
        <v>31.15012411655322</v>
      </c>
      <c r="O12" s="103">
        <f>SUM(O9:O11)</f>
        <v>28.774484131256163</v>
      </c>
    </row>
    <row r="13" spans="1:15" ht="15">
      <c r="A13" s="270" t="s">
        <v>48</v>
      </c>
      <c r="B13" s="258">
        <v>1</v>
      </c>
      <c r="C13" s="104" t="s">
        <v>46</v>
      </c>
      <c r="D13" s="105">
        <v>407.50597584</v>
      </c>
      <c r="E13" s="105">
        <v>422.64223984</v>
      </c>
      <c r="F13" s="105">
        <v>421.14019384000005</v>
      </c>
      <c r="G13" s="105">
        <v>439.64932008</v>
      </c>
      <c r="H13" s="105">
        <v>457.11896656</v>
      </c>
      <c r="I13" s="105">
        <v>472.0063515200002</v>
      </c>
      <c r="J13" s="105">
        <v>471.5516138400001</v>
      </c>
      <c r="K13" s="105">
        <v>455.8025947199999</v>
      </c>
      <c r="L13" s="105">
        <v>474.82258951999995</v>
      </c>
      <c r="M13" s="105">
        <v>431.9369308799999</v>
      </c>
      <c r="N13" s="105">
        <v>414.62199016000005</v>
      </c>
      <c r="O13" s="105">
        <v>382.82146768000007</v>
      </c>
    </row>
    <row r="14" spans="1:15" ht="15">
      <c r="A14" s="271"/>
      <c r="B14" s="259"/>
      <c r="C14" s="104" t="s">
        <v>47</v>
      </c>
      <c r="D14" s="105">
        <v>79.15715279999999</v>
      </c>
      <c r="E14" s="105">
        <v>89.12799060000002</v>
      </c>
      <c r="F14" s="105">
        <v>83.52576803999999</v>
      </c>
      <c r="G14" s="105">
        <v>93.7208118</v>
      </c>
      <c r="H14" s="105">
        <v>93.15468887999998</v>
      </c>
      <c r="I14" s="105">
        <v>96.36383592000001</v>
      </c>
      <c r="J14" s="105">
        <v>95.7269808</v>
      </c>
      <c r="K14" s="105">
        <v>98.83613784000002</v>
      </c>
      <c r="L14" s="105">
        <v>98.3566518</v>
      </c>
      <c r="M14" s="105">
        <v>92.26909824000002</v>
      </c>
      <c r="N14" s="105">
        <v>88.21069092</v>
      </c>
      <c r="O14" s="105">
        <v>78.20284692000001</v>
      </c>
    </row>
    <row r="15" spans="1:15" ht="15.75" thickBot="1">
      <c r="A15" s="271"/>
      <c r="B15" s="259"/>
      <c r="C15" s="104" t="s">
        <v>34</v>
      </c>
      <c r="D15" s="106">
        <v>69.6867318</v>
      </c>
      <c r="E15" s="106">
        <v>74.94866064000001</v>
      </c>
      <c r="F15" s="106">
        <v>78.16912908</v>
      </c>
      <c r="G15" s="106">
        <v>83.90780832000002</v>
      </c>
      <c r="H15" s="106">
        <v>86.8118748</v>
      </c>
      <c r="I15" s="106">
        <v>91.78242780000002</v>
      </c>
      <c r="J15" s="106">
        <v>81.63930852</v>
      </c>
      <c r="K15" s="106">
        <v>88.77361919999998</v>
      </c>
      <c r="L15" s="106">
        <v>84.60110399999999</v>
      </c>
      <c r="M15" s="106">
        <v>82.9508883</v>
      </c>
      <c r="N15" s="106">
        <v>86.1902706</v>
      </c>
      <c r="O15" s="106">
        <v>71.5306053</v>
      </c>
    </row>
    <row r="16" spans="1:15" ht="15.75" thickBot="1">
      <c r="A16" s="272"/>
      <c r="B16" s="260"/>
      <c r="C16" s="107" t="s">
        <v>35</v>
      </c>
      <c r="D16" s="108">
        <f>SUM(D13:D15)</f>
        <v>556.34986044</v>
      </c>
      <c r="E16" s="108">
        <f aca="true" t="shared" si="1" ref="E16:O16">SUM(E13:E15)</f>
        <v>586.71889108</v>
      </c>
      <c r="F16" s="108">
        <f t="shared" si="1"/>
        <v>582.8350909600001</v>
      </c>
      <c r="G16" s="108">
        <f t="shared" si="1"/>
        <v>617.2779402000001</v>
      </c>
      <c r="H16" s="108">
        <f t="shared" si="1"/>
        <v>637.08553024</v>
      </c>
      <c r="I16" s="108">
        <f t="shared" si="1"/>
        <v>660.1526152400003</v>
      </c>
      <c r="J16" s="108">
        <f t="shared" si="1"/>
        <v>648.91790316</v>
      </c>
      <c r="K16" s="109">
        <f t="shared" si="1"/>
        <v>643.4123517599999</v>
      </c>
      <c r="L16" s="108">
        <f t="shared" si="1"/>
        <v>657.7803453199999</v>
      </c>
      <c r="M16" s="108">
        <f t="shared" si="1"/>
        <v>607.1569174199999</v>
      </c>
      <c r="N16" s="109">
        <f t="shared" si="1"/>
        <v>589.02295168</v>
      </c>
      <c r="O16" s="109">
        <f t="shared" si="1"/>
        <v>532.5549199000001</v>
      </c>
    </row>
    <row r="17" spans="1:15" ht="15">
      <c r="A17" s="267" t="s">
        <v>49</v>
      </c>
      <c r="B17" s="273">
        <v>1</v>
      </c>
      <c r="C17" s="110" t="s">
        <v>46</v>
      </c>
      <c r="D17" s="111">
        <v>0</v>
      </c>
      <c r="E17" s="112">
        <v>0</v>
      </c>
      <c r="F17" s="112">
        <v>0</v>
      </c>
      <c r="G17" s="112">
        <v>14.943505537901393</v>
      </c>
      <c r="H17" s="112">
        <v>26.59848674046833</v>
      </c>
      <c r="I17" s="113">
        <v>29.62313791554319</v>
      </c>
      <c r="J17" s="113">
        <v>36.34230981370739</v>
      </c>
      <c r="K17" s="113">
        <v>48.398807986174674</v>
      </c>
      <c r="L17" s="113">
        <v>49.533073929396494</v>
      </c>
      <c r="M17" s="112">
        <v>34.94400958008739</v>
      </c>
      <c r="N17" s="112">
        <v>4.200520920096206</v>
      </c>
      <c r="O17" s="114">
        <v>0</v>
      </c>
    </row>
    <row r="18" spans="1:15" ht="15">
      <c r="A18" s="268"/>
      <c r="B18" s="274"/>
      <c r="C18" s="110" t="s">
        <v>47</v>
      </c>
      <c r="D18" s="115">
        <v>0</v>
      </c>
      <c r="E18" s="116">
        <v>0</v>
      </c>
      <c r="F18" s="116">
        <v>0</v>
      </c>
      <c r="G18" s="116">
        <v>0.6671381447756947</v>
      </c>
      <c r="H18" s="116">
        <v>1.8936747016541164</v>
      </c>
      <c r="I18" s="97">
        <v>2.383246360186799</v>
      </c>
      <c r="J18" s="97">
        <v>3.164273006929796</v>
      </c>
      <c r="K18" s="97">
        <v>3.3549047970084884</v>
      </c>
      <c r="L18" s="97">
        <v>2.9537823538599604</v>
      </c>
      <c r="M18" s="116">
        <v>2.121903723223322</v>
      </c>
      <c r="N18" s="116">
        <v>0.09486387740473412</v>
      </c>
      <c r="O18" s="116">
        <v>0</v>
      </c>
    </row>
    <row r="19" spans="1:15" ht="15.75" thickBot="1">
      <c r="A19" s="268"/>
      <c r="B19" s="274"/>
      <c r="C19" s="110" t="s">
        <v>34</v>
      </c>
      <c r="D19" s="117">
        <v>0</v>
      </c>
      <c r="E19" s="118">
        <v>0</v>
      </c>
      <c r="F19" s="118">
        <v>0</v>
      </c>
      <c r="G19" s="118">
        <v>3.7052911304275895</v>
      </c>
      <c r="H19" s="118">
        <v>5.903561221656286</v>
      </c>
      <c r="I19" s="119">
        <v>8.469331310994608</v>
      </c>
      <c r="J19" s="119">
        <v>9.375342099642296</v>
      </c>
      <c r="K19" s="119">
        <v>9.538671024867998</v>
      </c>
      <c r="L19" s="119">
        <v>8.76030351672938</v>
      </c>
      <c r="M19" s="118">
        <v>3.0013491480799144</v>
      </c>
      <c r="N19" s="118">
        <v>0.6317377193623701</v>
      </c>
      <c r="O19" s="120">
        <v>0</v>
      </c>
    </row>
    <row r="20" spans="1:15" ht="15.75" thickBot="1">
      <c r="A20" s="269"/>
      <c r="B20" s="275"/>
      <c r="C20" s="91" t="s">
        <v>35</v>
      </c>
      <c r="D20" s="121">
        <f aca="true" t="shared" si="2" ref="D20:O20">SUM(D17:D19)</f>
        <v>0</v>
      </c>
      <c r="E20" s="121">
        <f t="shared" si="2"/>
        <v>0</v>
      </c>
      <c r="F20" s="121">
        <f t="shared" si="2"/>
        <v>0</v>
      </c>
      <c r="G20" s="121">
        <f t="shared" si="2"/>
        <v>19.315934813104676</v>
      </c>
      <c r="H20" s="121">
        <f t="shared" si="2"/>
        <v>34.395722663778734</v>
      </c>
      <c r="I20" s="121">
        <f t="shared" si="2"/>
        <v>40.47571558672459</v>
      </c>
      <c r="J20" s="121">
        <f t="shared" si="2"/>
        <v>48.88192492027948</v>
      </c>
      <c r="K20" s="121">
        <f t="shared" si="2"/>
        <v>61.292383808051156</v>
      </c>
      <c r="L20" s="121">
        <f t="shared" si="2"/>
        <v>61.24715979998584</v>
      </c>
      <c r="M20" s="121">
        <f t="shared" si="2"/>
        <v>40.067262451390626</v>
      </c>
      <c r="N20" s="121">
        <f t="shared" si="2"/>
        <v>4.92712251686331</v>
      </c>
      <c r="O20" s="121">
        <f t="shared" si="2"/>
        <v>0</v>
      </c>
    </row>
    <row r="21" spans="1:15" ht="15">
      <c r="A21" s="270" t="s">
        <v>50</v>
      </c>
      <c r="B21" s="276">
        <v>1</v>
      </c>
      <c r="C21" s="104" t="s">
        <v>46</v>
      </c>
      <c r="D21" s="122">
        <v>0</v>
      </c>
      <c r="E21" s="123">
        <v>0</v>
      </c>
      <c r="F21" s="123">
        <v>0</v>
      </c>
      <c r="G21" s="123">
        <v>105.16067068508696</v>
      </c>
      <c r="H21" s="123">
        <v>179.64444424100026</v>
      </c>
      <c r="I21" s="124">
        <v>206.55441959065575</v>
      </c>
      <c r="J21" s="124">
        <v>235.84088811308325</v>
      </c>
      <c r="K21" s="124">
        <v>287.1126807265515</v>
      </c>
      <c r="L21" s="124">
        <v>281.9552045796188</v>
      </c>
      <c r="M21" s="123">
        <v>180.80377886430406</v>
      </c>
      <c r="N21" s="123">
        <v>26.274208718157457</v>
      </c>
      <c r="O21" s="125">
        <v>0</v>
      </c>
    </row>
    <row r="22" spans="1:15" ht="15">
      <c r="A22" s="271"/>
      <c r="B22" s="277"/>
      <c r="C22" s="104" t="s">
        <v>47</v>
      </c>
      <c r="D22" s="126">
        <v>0</v>
      </c>
      <c r="E22" s="127">
        <v>0</v>
      </c>
      <c r="F22" s="127">
        <v>0</v>
      </c>
      <c r="G22" s="127">
        <v>4.809477744019498</v>
      </c>
      <c r="H22" s="127">
        <v>12.311935784957045</v>
      </c>
      <c r="I22" s="105">
        <v>16.222986019108998</v>
      </c>
      <c r="J22" s="105">
        <v>20.21933504043417</v>
      </c>
      <c r="K22" s="105">
        <v>20.350157541688233</v>
      </c>
      <c r="L22" s="105">
        <v>17.335054835410634</v>
      </c>
      <c r="M22" s="127">
        <v>8.872314098341349</v>
      </c>
      <c r="N22" s="127">
        <v>0.6653274380402643</v>
      </c>
      <c r="O22" s="127">
        <v>0</v>
      </c>
    </row>
    <row r="23" spans="1:15" ht="15.75" thickBot="1">
      <c r="A23" s="271"/>
      <c r="B23" s="277"/>
      <c r="C23" s="104" t="s">
        <v>34</v>
      </c>
      <c r="D23" s="128">
        <v>0</v>
      </c>
      <c r="E23" s="129">
        <v>0</v>
      </c>
      <c r="F23" s="129">
        <v>0</v>
      </c>
      <c r="G23" s="129">
        <v>7.760898458615975</v>
      </c>
      <c r="H23" s="129">
        <v>13.056908806221642</v>
      </c>
      <c r="I23" s="130">
        <v>19.127666162296872</v>
      </c>
      <c r="J23" s="130">
        <v>21.22851148588711</v>
      </c>
      <c r="K23" s="130">
        <v>21.591214129040235</v>
      </c>
      <c r="L23" s="130">
        <v>19.5387739335326</v>
      </c>
      <c r="M23" s="129">
        <v>5.7500707925367625</v>
      </c>
      <c r="N23" s="129">
        <v>1.295801258194631</v>
      </c>
      <c r="O23" s="131">
        <v>0</v>
      </c>
    </row>
    <row r="24" spans="1:15" ht="15.75" thickBot="1">
      <c r="A24" s="272"/>
      <c r="B24" s="278"/>
      <c r="C24" s="107" t="s">
        <v>35</v>
      </c>
      <c r="D24" s="132">
        <f aca="true" t="shared" si="3" ref="D24:O24">SUM(D21:D23)</f>
        <v>0</v>
      </c>
      <c r="E24" s="132">
        <f t="shared" si="3"/>
        <v>0</v>
      </c>
      <c r="F24" s="132">
        <f t="shared" si="3"/>
        <v>0</v>
      </c>
      <c r="G24" s="132">
        <f t="shared" si="3"/>
        <v>117.73104688772243</v>
      </c>
      <c r="H24" s="132">
        <f t="shared" si="3"/>
        <v>205.01328883217894</v>
      </c>
      <c r="I24" s="132">
        <f t="shared" si="3"/>
        <v>241.9050717720616</v>
      </c>
      <c r="J24" s="133">
        <f t="shared" si="3"/>
        <v>277.28873463940454</v>
      </c>
      <c r="K24" s="132">
        <f t="shared" si="3"/>
        <v>329.05405239728</v>
      </c>
      <c r="L24" s="133">
        <f t="shared" si="3"/>
        <v>318.829033348562</v>
      </c>
      <c r="M24" s="132">
        <f t="shared" si="3"/>
        <v>195.4261637551822</v>
      </c>
      <c r="N24" s="132">
        <f t="shared" si="3"/>
        <v>28.235337414392355</v>
      </c>
      <c r="O24" s="132">
        <f t="shared" si="3"/>
        <v>0</v>
      </c>
    </row>
    <row r="25" spans="1:15" ht="15">
      <c r="A25" s="267" t="s">
        <v>51</v>
      </c>
      <c r="B25" s="264">
        <v>1</v>
      </c>
      <c r="C25" s="91" t="s">
        <v>46</v>
      </c>
      <c r="D25" s="96">
        <v>2.480629825592041</v>
      </c>
      <c r="E25" s="97">
        <v>2.7971927165985107</v>
      </c>
      <c r="F25" s="97">
        <v>2.818341779708862</v>
      </c>
      <c r="G25" s="97">
        <v>2.0997889906167986</v>
      </c>
      <c r="H25" s="97">
        <v>3.440824270248413</v>
      </c>
      <c r="I25" s="97">
        <v>3.4271084785461428</v>
      </c>
      <c r="J25" s="97">
        <v>3.5415699958801268</v>
      </c>
      <c r="K25" s="97">
        <v>3.6336949825286866</v>
      </c>
      <c r="L25" s="97">
        <v>3.6547897338867186</v>
      </c>
      <c r="M25" s="97">
        <v>3.4798861026763914</v>
      </c>
      <c r="N25" s="97">
        <v>3.1350794792175294</v>
      </c>
      <c r="O25" s="97">
        <v>2.549500846862793</v>
      </c>
    </row>
    <row r="26" spans="1:15" ht="15">
      <c r="A26" s="268"/>
      <c r="B26" s="265"/>
      <c r="C26" s="110" t="s">
        <v>47</v>
      </c>
      <c r="D26" s="134">
        <v>0.23016750812530518</v>
      </c>
      <c r="E26" s="135">
        <v>0.23703668117523194</v>
      </c>
      <c r="F26" s="135">
        <v>0.18128437995910646</v>
      </c>
      <c r="G26" s="135">
        <v>0.6872687458992004</v>
      </c>
      <c r="H26" s="135">
        <v>0.4947866005823016</v>
      </c>
      <c r="I26" s="135">
        <v>0.48574583902955054</v>
      </c>
      <c r="J26" s="135">
        <v>0.5721288099884987</v>
      </c>
      <c r="K26" s="135">
        <v>0.617918261885643</v>
      </c>
      <c r="L26" s="135">
        <v>0.655445496737957</v>
      </c>
      <c r="M26" s="135">
        <v>0.6311703504063189</v>
      </c>
      <c r="N26" s="135">
        <v>0.2811182737350464</v>
      </c>
      <c r="O26" s="97">
        <v>0.1572769820690155</v>
      </c>
    </row>
    <row r="27" spans="1:15" ht="15.75" thickBot="1">
      <c r="A27" s="268"/>
      <c r="B27" s="265"/>
      <c r="C27" s="136" t="s">
        <v>34</v>
      </c>
      <c r="D27" s="99">
        <v>0.31555442214012147</v>
      </c>
      <c r="E27" s="100">
        <v>0.31949328184127807</v>
      </c>
      <c r="F27" s="100">
        <v>0.3704029656946659</v>
      </c>
      <c r="G27" s="100">
        <v>0.015021475404500962</v>
      </c>
      <c r="H27" s="100">
        <v>0.584308497980237</v>
      </c>
      <c r="I27" s="100">
        <v>0.5925737008452415</v>
      </c>
      <c r="J27" s="100">
        <v>0.6378270715475083</v>
      </c>
      <c r="K27" s="100">
        <v>0.6386224387213588</v>
      </c>
      <c r="L27" s="100">
        <v>0.6819399118423461</v>
      </c>
      <c r="M27" s="100">
        <v>0.5063588179647922</v>
      </c>
      <c r="N27" s="100">
        <v>0.23679076731204987</v>
      </c>
      <c r="O27" s="100">
        <v>0.13903244845569135</v>
      </c>
    </row>
    <row r="28" spans="1:15" ht="15.75" thickBot="1">
      <c r="A28" s="269"/>
      <c r="B28" s="266"/>
      <c r="C28" s="91" t="s">
        <v>35</v>
      </c>
      <c r="D28" s="121">
        <f aca="true" t="shared" si="4" ref="D28:O28">SUM(D25:D27)</f>
        <v>3.0263517558574677</v>
      </c>
      <c r="E28" s="137">
        <f t="shared" si="4"/>
        <v>3.3537226796150206</v>
      </c>
      <c r="F28" s="137">
        <f t="shared" si="4"/>
        <v>3.3700291253626347</v>
      </c>
      <c r="G28" s="137">
        <f t="shared" si="4"/>
        <v>2.8020792119205002</v>
      </c>
      <c r="H28" s="137">
        <f t="shared" si="4"/>
        <v>4.519919368810951</v>
      </c>
      <c r="I28" s="137">
        <f t="shared" si="4"/>
        <v>4.505428018420934</v>
      </c>
      <c r="J28" s="137">
        <f t="shared" si="4"/>
        <v>4.7515258774161335</v>
      </c>
      <c r="K28" s="137">
        <f>SUM(K25:K27)</f>
        <v>4.890235683135688</v>
      </c>
      <c r="L28" s="137">
        <f t="shared" si="4"/>
        <v>4.992175142467022</v>
      </c>
      <c r="M28" s="137">
        <f t="shared" si="4"/>
        <v>4.617415271047503</v>
      </c>
      <c r="N28" s="137">
        <f t="shared" si="4"/>
        <v>3.6529885202646257</v>
      </c>
      <c r="O28" s="137">
        <f t="shared" si="4"/>
        <v>2.8458102773875</v>
      </c>
    </row>
    <row r="29" spans="1:15" ht="15">
      <c r="A29" s="255" t="s">
        <v>52</v>
      </c>
      <c r="B29" s="258">
        <v>1</v>
      </c>
      <c r="C29" s="104" t="s">
        <v>46</v>
      </c>
      <c r="D29" s="138">
        <v>5.255855083465576</v>
      </c>
      <c r="E29" s="105">
        <v>5.232499027252198</v>
      </c>
      <c r="F29" s="105">
        <v>5.522216320037842</v>
      </c>
      <c r="G29" s="105">
        <v>6.325926780700684</v>
      </c>
      <c r="H29" s="105">
        <v>6.315353870391846</v>
      </c>
      <c r="I29" s="105">
        <v>6.289474868774414</v>
      </c>
      <c r="J29" s="105">
        <v>6.463218784332275</v>
      </c>
      <c r="K29" s="105">
        <v>6.6377264022827145</v>
      </c>
      <c r="L29" s="105">
        <v>6.859694957733154</v>
      </c>
      <c r="M29" s="105">
        <v>8.394790077209473</v>
      </c>
      <c r="N29" s="105">
        <v>5.85692720413208</v>
      </c>
      <c r="O29" s="105">
        <v>5.537901210784912</v>
      </c>
    </row>
    <row r="30" spans="1:15" ht="15">
      <c r="A30" s="256"/>
      <c r="B30" s="259"/>
      <c r="C30" s="104" t="s">
        <v>47</v>
      </c>
      <c r="D30" s="139">
        <v>1.7716310977935792</v>
      </c>
      <c r="E30" s="140">
        <v>1.975138783454895</v>
      </c>
      <c r="F30" s="140">
        <v>1.9278799772262574</v>
      </c>
      <c r="G30" s="140">
        <v>2.2030217170715334</v>
      </c>
      <c r="H30" s="140">
        <v>2.2904751300811768</v>
      </c>
      <c r="I30" s="140">
        <v>2.6319634914398193</v>
      </c>
      <c r="J30" s="140">
        <v>2.7544490814208986</v>
      </c>
      <c r="K30" s="140">
        <v>3.1038286209106447</v>
      </c>
      <c r="L30" s="140">
        <v>3.0197564601898192</v>
      </c>
      <c r="M30" s="140">
        <v>4.484776210784912</v>
      </c>
      <c r="N30" s="140">
        <v>2.113003158569336</v>
      </c>
      <c r="O30" s="140">
        <v>2.0539576530456545</v>
      </c>
    </row>
    <row r="31" spans="1:15" ht="15.75" thickBot="1">
      <c r="A31" s="256"/>
      <c r="B31" s="259"/>
      <c r="C31" s="104" t="s">
        <v>34</v>
      </c>
      <c r="D31" s="141">
        <v>0.1605985388159752</v>
      </c>
      <c r="E31" s="106">
        <v>0.3143195867538452</v>
      </c>
      <c r="F31" s="106">
        <v>0.8627699375152588</v>
      </c>
      <c r="G31" s="106">
        <v>1.1167479276657104</v>
      </c>
      <c r="H31" s="106">
        <v>2.3957000732421876</v>
      </c>
      <c r="I31" s="106">
        <v>2.3666438102722167</v>
      </c>
      <c r="J31" s="106">
        <v>2.330061435699463</v>
      </c>
      <c r="K31" s="106">
        <v>2.4724452972412108</v>
      </c>
      <c r="L31" s="106">
        <v>2.6431400299072267</v>
      </c>
      <c r="M31" s="106">
        <v>4.310155868530273</v>
      </c>
      <c r="N31" s="106">
        <v>0</v>
      </c>
      <c r="O31" s="106">
        <v>0.08293894156813622</v>
      </c>
    </row>
    <row r="32" spans="1:15" ht="15.75" thickBot="1">
      <c r="A32" s="257"/>
      <c r="B32" s="260"/>
      <c r="C32" s="107" t="s">
        <v>35</v>
      </c>
      <c r="D32" s="132">
        <f aca="true" t="shared" si="5" ref="D32:O32">SUM(D29:D31)</f>
        <v>7.18808472007513</v>
      </c>
      <c r="E32" s="132">
        <f t="shared" si="5"/>
        <v>7.5219573974609375</v>
      </c>
      <c r="F32" s="132">
        <f t="shared" si="5"/>
        <v>8.312866234779358</v>
      </c>
      <c r="G32" s="132">
        <f t="shared" si="5"/>
        <v>9.645696425437926</v>
      </c>
      <c r="H32" s="132">
        <f>SUM(H29:H31)</f>
        <v>11.00152907371521</v>
      </c>
      <c r="I32" s="132">
        <f t="shared" si="5"/>
        <v>11.288082170486451</v>
      </c>
      <c r="J32" s="132">
        <f t="shared" si="5"/>
        <v>11.547729301452637</v>
      </c>
      <c r="K32" s="132">
        <f t="shared" si="5"/>
        <v>12.214000320434572</v>
      </c>
      <c r="L32" s="132">
        <f t="shared" si="5"/>
        <v>12.522591447830202</v>
      </c>
      <c r="M32" s="132">
        <f t="shared" si="5"/>
        <v>17.18972215652466</v>
      </c>
      <c r="N32" s="132">
        <f t="shared" si="5"/>
        <v>7.969930362701415</v>
      </c>
      <c r="O32" s="132">
        <f t="shared" si="5"/>
        <v>7.674797805398702</v>
      </c>
    </row>
    <row r="33" spans="1:15" ht="15">
      <c r="A33" s="261" t="s">
        <v>53</v>
      </c>
      <c r="B33" s="264">
        <v>1</v>
      </c>
      <c r="C33" s="110" t="s">
        <v>46</v>
      </c>
      <c r="D33" s="96">
        <v>8.521748542785645</v>
      </c>
      <c r="E33" s="97">
        <v>8.482155036926269</v>
      </c>
      <c r="F33" s="97">
        <v>19.045993423461915</v>
      </c>
      <c r="G33" s="97">
        <v>27.84606819152832</v>
      </c>
      <c r="H33" s="97">
        <v>36.18192749023437</v>
      </c>
      <c r="I33" s="97">
        <v>37.300899505615234</v>
      </c>
      <c r="J33" s="97">
        <v>37.249524688720705</v>
      </c>
      <c r="K33" s="97">
        <v>39.06776123046875</v>
      </c>
      <c r="L33" s="97">
        <v>38.3589370727539</v>
      </c>
      <c r="M33" s="97">
        <v>43.08857345581055</v>
      </c>
      <c r="N33" s="97">
        <v>40.2800407409668</v>
      </c>
      <c r="O33" s="97">
        <v>34.44490737915039</v>
      </c>
    </row>
    <row r="34" spans="1:15" ht="15">
      <c r="A34" s="262"/>
      <c r="B34" s="265"/>
      <c r="C34" s="110" t="s">
        <v>47</v>
      </c>
      <c r="D34" s="134">
        <v>0.6613080739974976</v>
      </c>
      <c r="E34" s="135">
        <v>0.6678018212318421</v>
      </c>
      <c r="F34" s="135">
        <v>1.5016127109527588</v>
      </c>
      <c r="G34" s="135">
        <v>2.2489888668060303</v>
      </c>
      <c r="H34" s="135">
        <v>3.7395416736602782</v>
      </c>
      <c r="I34" s="135">
        <v>3.959593677520752</v>
      </c>
      <c r="J34" s="135">
        <v>4.299052429199219</v>
      </c>
      <c r="K34" s="135">
        <v>4.4660032272338865</v>
      </c>
      <c r="L34" s="135">
        <v>4.195648097991944</v>
      </c>
      <c r="M34" s="135">
        <v>3.022861289978027</v>
      </c>
      <c r="N34" s="135">
        <v>3.5560810565948486</v>
      </c>
      <c r="O34" s="135">
        <v>2.788950872421265</v>
      </c>
    </row>
    <row r="35" spans="1:15" ht="15.75" thickBot="1">
      <c r="A35" s="262"/>
      <c r="B35" s="265"/>
      <c r="C35" s="110" t="s">
        <v>34</v>
      </c>
      <c r="D35" s="99">
        <v>0.300457626581192</v>
      </c>
      <c r="E35" s="100">
        <v>0.29521889686584474</v>
      </c>
      <c r="F35" s="100">
        <v>0.6657756328582763</v>
      </c>
      <c r="G35" s="100">
        <v>0.9933050751686097</v>
      </c>
      <c r="H35" s="100">
        <v>1.5779866456985474</v>
      </c>
      <c r="I35" s="100">
        <v>1.7052141666412353</v>
      </c>
      <c r="J35" s="100">
        <v>1.8182553768157959</v>
      </c>
      <c r="K35" s="100">
        <v>1.8268781423568725</v>
      </c>
      <c r="L35" s="100">
        <v>1.720616102218628</v>
      </c>
      <c r="M35" s="100">
        <v>1.1861738920211793</v>
      </c>
      <c r="N35" s="100">
        <v>1.4880290031433105</v>
      </c>
      <c r="O35" s="100">
        <v>1.218517017364502</v>
      </c>
    </row>
    <row r="36" spans="1:15" ht="15.75" thickBot="1">
      <c r="A36" s="263"/>
      <c r="B36" s="266"/>
      <c r="C36" s="91" t="s">
        <v>35</v>
      </c>
      <c r="D36" s="102">
        <f aca="true" t="shared" si="6" ref="D36:O36">SUM(D33:D35)</f>
        <v>9.483514243364334</v>
      </c>
      <c r="E36" s="102">
        <f t="shared" si="6"/>
        <v>9.445175755023955</v>
      </c>
      <c r="F36" s="102">
        <f t="shared" si="6"/>
        <v>21.213381767272953</v>
      </c>
      <c r="G36" s="102">
        <f t="shared" si="6"/>
        <v>31.08836213350296</v>
      </c>
      <c r="H36" s="102">
        <f t="shared" si="6"/>
        <v>41.499455809593194</v>
      </c>
      <c r="I36" s="102">
        <f t="shared" si="6"/>
        <v>42.96570734977722</v>
      </c>
      <c r="J36" s="102">
        <f t="shared" si="6"/>
        <v>43.366832494735725</v>
      </c>
      <c r="K36" s="102">
        <f t="shared" si="6"/>
        <v>45.360642600059506</v>
      </c>
      <c r="L36" s="102">
        <f t="shared" si="6"/>
        <v>44.27520127296447</v>
      </c>
      <c r="M36" s="102">
        <f t="shared" si="6"/>
        <v>47.29760863780975</v>
      </c>
      <c r="N36" s="102">
        <f t="shared" si="6"/>
        <v>45.324150800704956</v>
      </c>
      <c r="O36" s="102">
        <f t="shared" si="6"/>
        <v>38.452375268936166</v>
      </c>
    </row>
    <row r="37" spans="1:15" ht="15">
      <c r="A37" s="255" t="s">
        <v>54</v>
      </c>
      <c r="B37" s="258">
        <v>1</v>
      </c>
      <c r="C37" s="107" t="s">
        <v>46</v>
      </c>
      <c r="D37" s="142">
        <v>0</v>
      </c>
      <c r="E37" s="142">
        <v>0</v>
      </c>
      <c r="F37" s="142">
        <v>0</v>
      </c>
      <c r="G37" s="142">
        <v>0</v>
      </c>
      <c r="H37" s="142">
        <v>0</v>
      </c>
      <c r="I37" s="142">
        <v>0</v>
      </c>
      <c r="J37" s="142">
        <v>0</v>
      </c>
      <c r="K37" s="142">
        <v>0</v>
      </c>
      <c r="L37" s="142">
        <v>0</v>
      </c>
      <c r="M37" s="142">
        <v>0</v>
      </c>
      <c r="N37" s="142">
        <v>0</v>
      </c>
      <c r="O37" s="142">
        <v>0</v>
      </c>
    </row>
    <row r="38" spans="1:15" ht="15">
      <c r="A38" s="256"/>
      <c r="B38" s="259"/>
      <c r="C38" s="104" t="s">
        <v>47</v>
      </c>
      <c r="D38" s="142">
        <v>0</v>
      </c>
      <c r="E38" s="142">
        <v>0</v>
      </c>
      <c r="F38" s="142">
        <v>0</v>
      </c>
      <c r="G38" s="142">
        <v>0</v>
      </c>
      <c r="H38" s="142">
        <v>0</v>
      </c>
      <c r="I38" s="142">
        <v>0</v>
      </c>
      <c r="J38" s="142">
        <v>0</v>
      </c>
      <c r="K38" s="142">
        <v>0</v>
      </c>
      <c r="L38" s="142">
        <v>0</v>
      </c>
      <c r="M38" s="142">
        <v>0</v>
      </c>
      <c r="N38" s="142">
        <v>0</v>
      </c>
      <c r="O38" s="142">
        <v>0</v>
      </c>
    </row>
    <row r="39" spans="1:15" ht="15.75" thickBot="1">
      <c r="A39" s="256"/>
      <c r="B39" s="259"/>
      <c r="C39" s="104" t="s">
        <v>34</v>
      </c>
      <c r="D39" s="143">
        <v>0</v>
      </c>
      <c r="E39" s="143">
        <v>0</v>
      </c>
      <c r="F39" s="143">
        <v>0</v>
      </c>
      <c r="G39" s="143">
        <v>0</v>
      </c>
      <c r="H39" s="143">
        <v>0</v>
      </c>
      <c r="I39" s="143">
        <v>0</v>
      </c>
      <c r="J39" s="143">
        <v>0</v>
      </c>
      <c r="K39" s="143">
        <v>0</v>
      </c>
      <c r="L39" s="143">
        <v>0</v>
      </c>
      <c r="M39" s="143">
        <v>0</v>
      </c>
      <c r="N39" s="143">
        <v>0</v>
      </c>
      <c r="O39" s="143">
        <v>0</v>
      </c>
    </row>
    <row r="40" spans="1:15" ht="15.75" thickBot="1">
      <c r="A40" s="257"/>
      <c r="B40" s="260"/>
      <c r="C40" s="107" t="s">
        <v>35</v>
      </c>
      <c r="D40" s="132">
        <f>SUM(D37:D39)</f>
        <v>0</v>
      </c>
      <c r="E40" s="132">
        <f>SUM(E37:E39)</f>
        <v>0</v>
      </c>
      <c r="F40" s="132">
        <f>SUM(F37:F39)</f>
        <v>0</v>
      </c>
      <c r="G40" s="132">
        <f>SUM(G37:G39)</f>
        <v>0</v>
      </c>
      <c r="H40" s="132">
        <f aca="true" t="shared" si="7" ref="H40:N40">SUM(H37:H39)</f>
        <v>0</v>
      </c>
      <c r="I40" s="132">
        <f t="shared" si="7"/>
        <v>0</v>
      </c>
      <c r="J40" s="132">
        <f t="shared" si="7"/>
        <v>0</v>
      </c>
      <c r="K40" s="132">
        <f t="shared" si="7"/>
        <v>0</v>
      </c>
      <c r="L40" s="132">
        <f t="shared" si="7"/>
        <v>0</v>
      </c>
      <c r="M40" s="132">
        <f t="shared" si="7"/>
        <v>0</v>
      </c>
      <c r="N40" s="132">
        <f t="shared" si="7"/>
        <v>0</v>
      </c>
      <c r="O40" s="132">
        <f>SUM(O37:O39)</f>
        <v>0</v>
      </c>
    </row>
    <row r="41" spans="1:15" ht="15">
      <c r="A41" s="261" t="s">
        <v>55</v>
      </c>
      <c r="B41" s="264">
        <v>1</v>
      </c>
      <c r="C41" s="91" t="s">
        <v>46</v>
      </c>
      <c r="D41" s="144">
        <v>56.53687973022461</v>
      </c>
      <c r="E41" s="144">
        <v>60.89158248901367</v>
      </c>
      <c r="F41" s="144">
        <v>53.53464126586914</v>
      </c>
      <c r="G41" s="144">
        <v>58.97474670410156</v>
      </c>
      <c r="H41" s="144">
        <v>60.12076263427734</v>
      </c>
      <c r="I41" s="144">
        <v>59.60787353515625</v>
      </c>
      <c r="J41" s="144">
        <v>68.48848419189453</v>
      </c>
      <c r="K41" s="144">
        <v>69.39949645996094</v>
      </c>
      <c r="L41" s="144">
        <v>64.44810485839844</v>
      </c>
      <c r="M41" s="144">
        <v>76.64606628417968</v>
      </c>
      <c r="N41" s="144">
        <v>31.505207443237303</v>
      </c>
      <c r="O41" s="144">
        <v>26.639698791503907</v>
      </c>
    </row>
    <row r="42" spans="1:15" ht="15">
      <c r="A42" s="262"/>
      <c r="B42" s="265"/>
      <c r="C42" s="110" t="s">
        <v>47</v>
      </c>
      <c r="D42" s="144">
        <v>5.800706672668457</v>
      </c>
      <c r="E42" s="144">
        <v>7.976179504394532</v>
      </c>
      <c r="F42" s="144">
        <v>8.466496467590332</v>
      </c>
      <c r="G42" s="144">
        <v>11.060680389404297</v>
      </c>
      <c r="H42" s="144">
        <v>10.191029930114746</v>
      </c>
      <c r="I42" s="144">
        <v>10.73538417816162</v>
      </c>
      <c r="J42" s="144">
        <v>13.844819259643554</v>
      </c>
      <c r="K42" s="144">
        <v>14.0078763961792</v>
      </c>
      <c r="L42" s="144">
        <v>11.237224769592284</v>
      </c>
      <c r="M42" s="144">
        <v>8.756000900268555</v>
      </c>
      <c r="N42" s="144">
        <v>3.9580757141113283</v>
      </c>
      <c r="O42" s="144">
        <v>2.824843502044678</v>
      </c>
    </row>
    <row r="43" spans="1:15" ht="15.75" thickBot="1">
      <c r="A43" s="262"/>
      <c r="B43" s="265"/>
      <c r="C43" s="110" t="s">
        <v>34</v>
      </c>
      <c r="D43" s="145">
        <v>3.4161936759948732</v>
      </c>
      <c r="E43" s="145">
        <v>3.3068478107452393</v>
      </c>
      <c r="F43" s="145">
        <v>3.2375450134277344</v>
      </c>
      <c r="G43" s="145">
        <v>4.125976467132569</v>
      </c>
      <c r="H43" s="145">
        <v>3.9262875080108643</v>
      </c>
      <c r="I43" s="145">
        <v>4.32767972946167</v>
      </c>
      <c r="J43" s="145">
        <v>4.99108247756958</v>
      </c>
      <c r="K43" s="145">
        <v>5.022559547424317</v>
      </c>
      <c r="L43" s="145">
        <v>4.667983531951904</v>
      </c>
      <c r="M43" s="145">
        <v>3.773913097381592</v>
      </c>
      <c r="N43" s="145">
        <v>2.0247336626052856</v>
      </c>
      <c r="O43" s="145">
        <v>1.6192371845245361</v>
      </c>
    </row>
    <row r="44" spans="1:15" ht="15.75" thickBot="1">
      <c r="A44" s="263"/>
      <c r="B44" s="266"/>
      <c r="C44" s="91" t="s">
        <v>35</v>
      </c>
      <c r="D44" s="121">
        <f aca="true" t="shared" si="8" ref="D44:O44">SUM(D41:D43)</f>
        <v>65.75378007888794</v>
      </c>
      <c r="E44" s="121">
        <f t="shared" si="8"/>
        <v>72.17460980415345</v>
      </c>
      <c r="F44" s="121">
        <f t="shared" si="8"/>
        <v>65.2386827468872</v>
      </c>
      <c r="G44" s="121">
        <f t="shared" si="8"/>
        <v>74.16140356063843</v>
      </c>
      <c r="H44" s="121">
        <f t="shared" si="8"/>
        <v>74.23808007240295</v>
      </c>
      <c r="I44" s="121">
        <f t="shared" si="8"/>
        <v>74.67093744277953</v>
      </c>
      <c r="J44" s="121">
        <f t="shared" si="8"/>
        <v>87.32438592910766</v>
      </c>
      <c r="K44" s="121">
        <f t="shared" si="8"/>
        <v>88.42993240356446</v>
      </c>
      <c r="L44" s="121">
        <f t="shared" si="8"/>
        <v>80.35331315994263</v>
      </c>
      <c r="M44" s="121">
        <f t="shared" si="8"/>
        <v>89.17598028182984</v>
      </c>
      <c r="N44" s="121">
        <f t="shared" si="8"/>
        <v>37.48801681995392</v>
      </c>
      <c r="O44" s="121">
        <f t="shared" si="8"/>
        <v>31.083779478073122</v>
      </c>
    </row>
    <row r="45" spans="1:15" ht="15.75" thickBot="1">
      <c r="A45" s="146"/>
      <c r="B45" s="147"/>
      <c r="C45" s="148"/>
      <c r="D45" s="149"/>
      <c r="E45" s="149"/>
      <c r="F45" s="149"/>
      <c r="G45" s="149"/>
      <c r="H45" s="149"/>
      <c r="I45" s="149"/>
      <c r="J45" s="149"/>
      <c r="K45" s="149"/>
      <c r="L45" s="149"/>
      <c r="M45" s="149"/>
      <c r="N45" s="149"/>
      <c r="O45" s="149"/>
    </row>
    <row r="46" spans="1:15" ht="15.75" thickBot="1">
      <c r="A46" s="251" t="s">
        <v>58</v>
      </c>
      <c r="B46" s="252"/>
      <c r="C46" s="150" t="s">
        <v>46</v>
      </c>
      <c r="D46" s="151">
        <f aca="true" t="shared" si="9" ref="D46:O49">SUMIF($C$9:$O$44,$C46,D$9:D$44)</f>
        <v>485.27252415757914</v>
      </c>
      <c r="E46" s="151">
        <f t="shared" si="9"/>
        <v>505.106853349498</v>
      </c>
      <c r="F46" s="151">
        <f t="shared" si="9"/>
        <v>507.373897915318</v>
      </c>
      <c r="G46" s="151">
        <f t="shared" si="9"/>
        <v>661.0924626773149</v>
      </c>
      <c r="H46" s="151">
        <f t="shared" si="9"/>
        <v>775.4994433416289</v>
      </c>
      <c r="I46" s="151">
        <f t="shared" si="9"/>
        <v>819.9841496104248</v>
      </c>
      <c r="J46" s="151">
        <f t="shared" si="9"/>
        <v>864.0723409786664</v>
      </c>
      <c r="K46" s="151">
        <f t="shared" si="9"/>
        <v>916.6863972288835</v>
      </c>
      <c r="L46" s="151">
        <f t="shared" si="9"/>
        <v>924.6023036931917</v>
      </c>
      <c r="M46" s="151">
        <f t="shared" si="9"/>
        <v>785.911880041407</v>
      </c>
      <c r="N46" s="151">
        <f t="shared" si="9"/>
        <v>534.0049285165322</v>
      </c>
      <c r="O46" s="151">
        <f t="shared" si="9"/>
        <v>456.9075601678057</v>
      </c>
    </row>
    <row r="47" spans="1:15" ht="15.75" thickBot="1">
      <c r="A47" s="252"/>
      <c r="B47" s="252"/>
      <c r="C47" s="152" t="s">
        <v>47</v>
      </c>
      <c r="D47" s="151">
        <f t="shared" si="9"/>
        <v>109.70104048703939</v>
      </c>
      <c r="E47" s="151">
        <f t="shared" si="9"/>
        <v>127.66019426983966</v>
      </c>
      <c r="F47" s="151">
        <f t="shared" si="9"/>
        <v>128.80810125780874</v>
      </c>
      <c r="G47" s="151">
        <f t="shared" si="9"/>
        <v>162.00405029036378</v>
      </c>
      <c r="H47" s="151">
        <f t="shared" si="9"/>
        <v>173.66897638577885</v>
      </c>
      <c r="I47" s="151">
        <f t="shared" si="9"/>
        <v>186.48792906689278</v>
      </c>
      <c r="J47" s="151">
        <f t="shared" si="9"/>
        <v>193.50910124801084</v>
      </c>
      <c r="K47" s="151">
        <f t="shared" si="9"/>
        <v>195.93137669779307</v>
      </c>
      <c r="L47" s="151">
        <f t="shared" si="9"/>
        <v>178.24012081616956</v>
      </c>
      <c r="M47" s="151">
        <f t="shared" si="9"/>
        <v>152.51054495684596</v>
      </c>
      <c r="N47" s="151">
        <f t="shared" si="9"/>
        <v>121.02937488399036</v>
      </c>
      <c r="O47" s="151">
        <f t="shared" si="9"/>
        <v>109.48200811953933</v>
      </c>
    </row>
    <row r="48" spans="1:15" ht="15.75" thickBot="1">
      <c r="A48" s="252"/>
      <c r="B48" s="252"/>
      <c r="C48" s="153" t="s">
        <v>34</v>
      </c>
      <c r="D48" s="151">
        <f t="shared" si="9"/>
        <v>74.2913996434044</v>
      </c>
      <c r="E48" s="151">
        <f t="shared" si="9"/>
        <v>80.27192899434007</v>
      </c>
      <c r="F48" s="151">
        <f t="shared" si="9"/>
        <v>84.78039922513392</v>
      </c>
      <c r="G48" s="151">
        <f t="shared" si="9"/>
        <v>105.02873582594884</v>
      </c>
      <c r="H48" s="151">
        <f t="shared" si="9"/>
        <v>117.4404847507089</v>
      </c>
      <c r="I48" s="151">
        <f t="shared" si="9"/>
        <v>131.3673759979848</v>
      </c>
      <c r="J48" s="151">
        <f t="shared" si="9"/>
        <v>124.75518068353544</v>
      </c>
      <c r="K48" s="151">
        <f t="shared" si="9"/>
        <v>133.12385449978797</v>
      </c>
      <c r="L48" s="151">
        <f t="shared" si="9"/>
        <v>125.46451436036547</v>
      </c>
      <c r="M48" s="151">
        <f t="shared" si="9"/>
        <v>103.15022897066703</v>
      </c>
      <c r="N48" s="151">
        <f t="shared" si="9"/>
        <v>92.73631883091139</v>
      </c>
      <c r="O48" s="151">
        <f t="shared" si="9"/>
        <v>74.99659857370669</v>
      </c>
    </row>
    <row r="49" spans="1:15" ht="15.75" thickBot="1">
      <c r="A49" s="252"/>
      <c r="B49" s="252"/>
      <c r="C49" s="154" t="s">
        <v>35</v>
      </c>
      <c r="D49" s="151">
        <f t="shared" si="9"/>
        <v>669.2649642880231</v>
      </c>
      <c r="E49" s="151">
        <f t="shared" si="9"/>
        <v>713.0389766136777</v>
      </c>
      <c r="F49" s="151">
        <f t="shared" si="9"/>
        <v>720.9623983982607</v>
      </c>
      <c r="G49" s="151">
        <f t="shared" si="9"/>
        <v>928.1252487936276</v>
      </c>
      <c r="H49" s="151">
        <f t="shared" si="9"/>
        <v>1066.6089044781168</v>
      </c>
      <c r="I49" s="151">
        <f t="shared" si="9"/>
        <v>1137.8394546753025</v>
      </c>
      <c r="J49" s="151">
        <f t="shared" si="9"/>
        <v>1182.3366229102126</v>
      </c>
      <c r="K49" s="151">
        <f t="shared" si="9"/>
        <v>1245.7416284264643</v>
      </c>
      <c r="L49" s="151">
        <f t="shared" si="9"/>
        <v>1228.3069388697268</v>
      </c>
      <c r="M49" s="151">
        <f t="shared" si="9"/>
        <v>1041.5726539689201</v>
      </c>
      <c r="N49" s="151">
        <f t="shared" si="9"/>
        <v>747.7706222314339</v>
      </c>
      <c r="O49" s="151">
        <f t="shared" si="9"/>
        <v>641.3861668610517</v>
      </c>
    </row>
    <row r="51" spans="1:15" ht="15">
      <c r="A51" s="177" t="s">
        <v>20</v>
      </c>
      <c r="B51" s="156"/>
      <c r="D51" s="157"/>
      <c r="E51" s="157"/>
      <c r="F51" s="157"/>
      <c r="G51" s="157"/>
      <c r="H51" s="157"/>
      <c r="I51" s="157"/>
      <c r="J51" s="157"/>
      <c r="K51" s="157"/>
      <c r="L51" s="157"/>
      <c r="M51" s="157"/>
      <c r="N51" s="157"/>
      <c r="O51" s="157"/>
    </row>
    <row r="52" spans="1:15" ht="15">
      <c r="A52" s="179" t="s">
        <v>66</v>
      </c>
      <c r="B52" s="156"/>
      <c r="D52" s="158"/>
      <c r="E52" s="158"/>
      <c r="F52" s="158"/>
      <c r="G52" s="158"/>
      <c r="H52" s="158"/>
      <c r="I52" s="158"/>
      <c r="J52" s="158"/>
      <c r="K52" s="158"/>
      <c r="L52" s="158"/>
      <c r="M52" s="158"/>
      <c r="N52" s="158"/>
      <c r="O52" s="158"/>
    </row>
    <row r="53" spans="2:15" ht="15.75" thickBot="1">
      <c r="B53" s="156"/>
      <c r="D53" s="158"/>
      <c r="E53" s="158"/>
      <c r="F53" s="158"/>
      <c r="G53" s="158"/>
      <c r="H53" s="158"/>
      <c r="I53" s="158"/>
      <c r="J53" s="158"/>
      <c r="K53" s="158"/>
      <c r="L53" s="158"/>
      <c r="M53" s="158"/>
      <c r="N53" s="158"/>
      <c r="O53" s="158"/>
    </row>
    <row r="54" spans="1:15" ht="15">
      <c r="A54" s="245" t="s">
        <v>56</v>
      </c>
      <c r="B54" s="248">
        <v>0</v>
      </c>
      <c r="C54" s="171" t="s">
        <v>46</v>
      </c>
      <c r="D54" s="172">
        <v>5.033654074970817</v>
      </c>
      <c r="E54" s="172">
        <v>5.033652574824913</v>
      </c>
      <c r="F54" s="172">
        <v>5.033654074970821</v>
      </c>
      <c r="G54" s="172">
        <v>5.086352700457724</v>
      </c>
      <c r="H54" s="172">
        <v>5.167576600322869</v>
      </c>
      <c r="I54" s="172">
        <v>5.475553554270038</v>
      </c>
      <c r="J54" s="172">
        <v>5.902075037899982</v>
      </c>
      <c r="K54" s="172">
        <v>6.393975880349427</v>
      </c>
      <c r="L54" s="172">
        <v>6.334003047370532</v>
      </c>
      <c r="M54" s="172">
        <v>5.416929352459493</v>
      </c>
      <c r="N54" s="172">
        <v>5.033654074970817</v>
      </c>
      <c r="O54" s="172">
        <v>5.033654074970819</v>
      </c>
    </row>
    <row r="55" spans="1:15" ht="15">
      <c r="A55" s="246"/>
      <c r="B55" s="249"/>
      <c r="C55" s="173" t="s">
        <v>47</v>
      </c>
      <c r="D55" s="172">
        <v>1.0373735319177153</v>
      </c>
      <c r="E55" s="172">
        <v>1.0373738410791382</v>
      </c>
      <c r="F55" s="172">
        <v>1.0373738410791382</v>
      </c>
      <c r="G55" s="172">
        <v>1.037373531917715</v>
      </c>
      <c r="H55" s="172">
        <v>1.038655315176537</v>
      </c>
      <c r="I55" s="172">
        <v>1.0845073549496007</v>
      </c>
      <c r="J55" s="172">
        <v>1.1699713203384534</v>
      </c>
      <c r="K55" s="172">
        <v>1.0929740496736968</v>
      </c>
      <c r="L55" s="172">
        <v>1.0588376820166587</v>
      </c>
      <c r="M55" s="172">
        <v>1.1727967465811866</v>
      </c>
      <c r="N55" s="172">
        <v>1.0373738410791375</v>
      </c>
      <c r="O55" s="172">
        <v>1.037373686498427</v>
      </c>
    </row>
    <row r="56" spans="1:15" ht="15.75" thickBot="1">
      <c r="A56" s="246"/>
      <c r="B56" s="249"/>
      <c r="C56" s="173" t="s">
        <v>34</v>
      </c>
      <c r="D56" s="174">
        <v>0.5392711029020898</v>
      </c>
      <c r="E56" s="174">
        <v>0.5392710225444404</v>
      </c>
      <c r="F56" s="174">
        <v>0.5392710225444404</v>
      </c>
      <c r="G56" s="174">
        <v>0.5402084748792</v>
      </c>
      <c r="H56" s="174">
        <v>0.5456705450059154</v>
      </c>
      <c r="I56" s="174">
        <v>0.6519300358962724</v>
      </c>
      <c r="J56" s="174">
        <v>0.7277944067182254</v>
      </c>
      <c r="K56" s="174">
        <v>0.698227291866462</v>
      </c>
      <c r="L56" s="174">
        <v>0.6013474672132404</v>
      </c>
      <c r="M56" s="174">
        <v>0.5758493422828618</v>
      </c>
      <c r="N56" s="174">
        <v>0.5392708618291419</v>
      </c>
      <c r="O56" s="174">
        <v>0.5392710225444407</v>
      </c>
    </row>
    <row r="57" spans="1:15" ht="15.75" thickBot="1">
      <c r="A57" s="247"/>
      <c r="B57" s="250"/>
      <c r="C57" s="171" t="s">
        <v>35</v>
      </c>
      <c r="D57" s="175">
        <f aca="true" t="shared" si="10" ref="D57:O57">SUM(D54:D56)</f>
        <v>6.610298709790623</v>
      </c>
      <c r="E57" s="175">
        <f t="shared" si="10"/>
        <v>6.610297438448492</v>
      </c>
      <c r="F57" s="175">
        <f t="shared" si="10"/>
        <v>6.6102989385944</v>
      </c>
      <c r="G57" s="175">
        <f t="shared" si="10"/>
        <v>6.663934707254638</v>
      </c>
      <c r="H57" s="175">
        <f t="shared" si="10"/>
        <v>6.751902460505321</v>
      </c>
      <c r="I57" s="175">
        <f t="shared" si="10"/>
        <v>7.211990945115912</v>
      </c>
      <c r="J57" s="175">
        <f t="shared" si="10"/>
        <v>7.79984076495666</v>
      </c>
      <c r="K57" s="175">
        <f t="shared" si="10"/>
        <v>8.185177221889587</v>
      </c>
      <c r="L57" s="175">
        <f t="shared" si="10"/>
        <v>7.994188196600431</v>
      </c>
      <c r="M57" s="175">
        <f t="shared" si="10"/>
        <v>7.165575441323542</v>
      </c>
      <c r="N57" s="175">
        <f t="shared" si="10"/>
        <v>6.6102987778790965</v>
      </c>
      <c r="O57" s="175">
        <f t="shared" si="10"/>
        <v>6.610298784013686</v>
      </c>
    </row>
    <row r="58" spans="1:15" ht="15">
      <c r="A58" s="245" t="s">
        <v>57</v>
      </c>
      <c r="B58" s="248">
        <v>0</v>
      </c>
      <c r="C58" s="171" t="s">
        <v>46</v>
      </c>
      <c r="D58" s="172">
        <v>6.130025541824369</v>
      </c>
      <c r="E58" s="172">
        <v>6.186910966024971</v>
      </c>
      <c r="F58" s="172">
        <v>6.216750448329839</v>
      </c>
      <c r="G58" s="172">
        <v>15.243288547503463</v>
      </c>
      <c r="H58" s="172">
        <v>15.846142465197698</v>
      </c>
      <c r="I58" s="172">
        <v>15.128061363709364</v>
      </c>
      <c r="J58" s="172">
        <v>15.117268017715617</v>
      </c>
      <c r="K58" s="172">
        <v>15.17419159040764</v>
      </c>
      <c r="L58" s="172">
        <v>15.871001226916935</v>
      </c>
      <c r="M58" s="172">
        <v>16.310571569936304</v>
      </c>
      <c r="N58" s="172">
        <v>6.598999671219979</v>
      </c>
      <c r="O58" s="172">
        <v>6.204084479896048</v>
      </c>
    </row>
    <row r="59" spans="1:15" ht="15">
      <c r="A59" s="246"/>
      <c r="B59" s="249"/>
      <c r="C59" s="173" t="s">
        <v>47</v>
      </c>
      <c r="D59" s="172">
        <v>0.4378124562535177</v>
      </c>
      <c r="E59" s="172">
        <v>0.44187526922621484</v>
      </c>
      <c r="F59" s="172">
        <v>0.44400643441502086</v>
      </c>
      <c r="G59" s="172">
        <v>1.0886906677353638</v>
      </c>
      <c r="H59" s="172">
        <v>1.1317470877562856</v>
      </c>
      <c r="I59" s="172">
        <v>1.0804610288831484</v>
      </c>
      <c r="J59" s="172">
        <v>1.0796901574914266</v>
      </c>
      <c r="K59" s="172">
        <v>1.0837556950669198</v>
      </c>
      <c r="L59" s="172">
        <v>1.1335225249797463</v>
      </c>
      <c r="M59" s="172">
        <v>1.1649170714233874</v>
      </c>
      <c r="N59" s="172">
        <v>0.4713070500540096</v>
      </c>
      <c r="O59" s="172">
        <v>0.4431018184859366</v>
      </c>
    </row>
    <row r="60" spans="1:15" ht="15.75" thickBot="1">
      <c r="A60" s="246"/>
      <c r="B60" s="249"/>
      <c r="C60" s="173" t="s">
        <v>34</v>
      </c>
      <c r="D60" s="174">
        <v>0.420112899138888</v>
      </c>
      <c r="E60" s="174">
        <v>0.42401146372342446</v>
      </c>
      <c r="F60" s="174">
        <v>0.4260564717473504</v>
      </c>
      <c r="G60" s="174">
        <v>1.0446778892533637</v>
      </c>
      <c r="H60" s="174">
        <v>1.0859936562745214</v>
      </c>
      <c r="I60" s="174">
        <v>1.0367809521340867</v>
      </c>
      <c r="J60" s="174">
        <v>1.0360412449589853</v>
      </c>
      <c r="K60" s="174">
        <v>1.0399424239980979</v>
      </c>
      <c r="L60" s="174">
        <v>1.0876973174393267</v>
      </c>
      <c r="M60" s="174">
        <v>1.117822668454811</v>
      </c>
      <c r="N60" s="174">
        <v>0.452253398354963</v>
      </c>
      <c r="O60" s="174">
        <v>0.4251884269598016</v>
      </c>
    </row>
    <row r="61" spans="1:15" ht="15.75" thickBot="1">
      <c r="A61" s="247"/>
      <c r="B61" s="250"/>
      <c r="C61" s="171" t="s">
        <v>35</v>
      </c>
      <c r="D61" s="176">
        <f aca="true" t="shared" si="11" ref="D61:O61">SUM(D58:D60)</f>
        <v>6.987950897216775</v>
      </c>
      <c r="E61" s="176">
        <f t="shared" si="11"/>
        <v>7.052797698974611</v>
      </c>
      <c r="F61" s="176">
        <f t="shared" si="11"/>
        <v>7.086813354492211</v>
      </c>
      <c r="G61" s="176">
        <f t="shared" si="11"/>
        <v>17.376657104492192</v>
      </c>
      <c r="H61" s="176">
        <f t="shared" si="11"/>
        <v>18.063883209228504</v>
      </c>
      <c r="I61" s="176">
        <f t="shared" si="11"/>
        <v>17.2453033447266</v>
      </c>
      <c r="J61" s="176">
        <f t="shared" si="11"/>
        <v>17.232999420166028</v>
      </c>
      <c r="K61" s="176">
        <f t="shared" si="11"/>
        <v>17.29788970947266</v>
      </c>
      <c r="L61" s="176">
        <f t="shared" si="11"/>
        <v>18.092221069336006</v>
      </c>
      <c r="M61" s="176">
        <f t="shared" si="11"/>
        <v>18.593311309814503</v>
      </c>
      <c r="N61" s="176">
        <f t="shared" si="11"/>
        <v>7.5225601196289515</v>
      </c>
      <c r="O61" s="176">
        <f t="shared" si="11"/>
        <v>7.072374725341786</v>
      </c>
    </row>
    <row r="62" spans="1:15" ht="15.75" thickBot="1">
      <c r="A62" s="253" t="s">
        <v>59</v>
      </c>
      <c r="B62" s="254"/>
      <c r="C62" s="155" t="s">
        <v>46</v>
      </c>
      <c r="D62" s="151">
        <f aca="true" t="shared" si="12" ref="D62:O65">SUMIF($C$54:$O$61,$C62,D$54:D$61)</f>
        <v>11.163679616795186</v>
      </c>
      <c r="E62" s="151">
        <f t="shared" si="12"/>
        <v>11.220563540849884</v>
      </c>
      <c r="F62" s="151">
        <f t="shared" si="12"/>
        <v>11.25040452330066</v>
      </c>
      <c r="G62" s="151">
        <f t="shared" si="12"/>
        <v>20.329641247961185</v>
      </c>
      <c r="H62" s="151">
        <f t="shared" si="12"/>
        <v>21.01371906552057</v>
      </c>
      <c r="I62" s="151">
        <f t="shared" si="12"/>
        <v>20.603614917979403</v>
      </c>
      <c r="J62" s="151">
        <f t="shared" si="12"/>
        <v>21.0193430556156</v>
      </c>
      <c r="K62" s="151">
        <f t="shared" si="12"/>
        <v>21.568167470757068</v>
      </c>
      <c r="L62" s="151">
        <f t="shared" si="12"/>
        <v>22.205004274287468</v>
      </c>
      <c r="M62" s="151">
        <f t="shared" si="12"/>
        <v>21.727500922395798</v>
      </c>
      <c r="N62" s="151">
        <f t="shared" si="12"/>
        <v>11.632653746190798</v>
      </c>
      <c r="O62" s="151">
        <f t="shared" si="12"/>
        <v>11.237738554866867</v>
      </c>
    </row>
    <row r="63" spans="1:15" ht="15.75" thickBot="1">
      <c r="A63" s="254"/>
      <c r="B63" s="254"/>
      <c r="C63" s="152" t="s">
        <v>47</v>
      </c>
      <c r="D63" s="151">
        <f t="shared" si="12"/>
        <v>1.475185988171233</v>
      </c>
      <c r="E63" s="151">
        <f t="shared" si="12"/>
        <v>1.479249110305353</v>
      </c>
      <c r="F63" s="151">
        <f t="shared" si="12"/>
        <v>1.4813802754941592</v>
      </c>
      <c r="G63" s="151">
        <f t="shared" si="12"/>
        <v>2.126064199653079</v>
      </c>
      <c r="H63" s="151">
        <f t="shared" si="12"/>
        <v>2.1704024029328224</v>
      </c>
      <c r="I63" s="151">
        <f t="shared" si="12"/>
        <v>2.164968383832749</v>
      </c>
      <c r="J63" s="151">
        <f t="shared" si="12"/>
        <v>2.2496614778298802</v>
      </c>
      <c r="K63" s="151">
        <f t="shared" si="12"/>
        <v>2.1767297447406166</v>
      </c>
      <c r="L63" s="151">
        <f t="shared" si="12"/>
        <v>2.1923602069964048</v>
      </c>
      <c r="M63" s="151">
        <f t="shared" si="12"/>
        <v>2.3377138180045742</v>
      </c>
      <c r="N63" s="151">
        <f t="shared" si="12"/>
        <v>1.508680891133147</v>
      </c>
      <c r="O63" s="151">
        <f t="shared" si="12"/>
        <v>1.4804755049843636</v>
      </c>
    </row>
    <row r="64" spans="1:15" ht="15.75" thickBot="1">
      <c r="A64" s="254"/>
      <c r="B64" s="254"/>
      <c r="C64" s="152" t="s">
        <v>34</v>
      </c>
      <c r="D64" s="151">
        <f t="shared" si="12"/>
        <v>0.9593840020409778</v>
      </c>
      <c r="E64" s="151">
        <f t="shared" si="12"/>
        <v>0.9632824862678648</v>
      </c>
      <c r="F64" s="151">
        <f t="shared" si="12"/>
        <v>0.9653274942917908</v>
      </c>
      <c r="G64" s="151">
        <f t="shared" si="12"/>
        <v>1.5848863641325637</v>
      </c>
      <c r="H64" s="151">
        <f t="shared" si="12"/>
        <v>1.6316642012804368</v>
      </c>
      <c r="I64" s="151">
        <f t="shared" si="12"/>
        <v>1.6887109880303592</v>
      </c>
      <c r="J64" s="151">
        <f t="shared" si="12"/>
        <v>1.7638356516772107</v>
      </c>
      <c r="K64" s="151">
        <f t="shared" si="12"/>
        <v>1.73816971586456</v>
      </c>
      <c r="L64" s="151">
        <f t="shared" si="12"/>
        <v>1.6890447846525671</v>
      </c>
      <c r="M64" s="151">
        <f t="shared" si="12"/>
        <v>1.6936720107376728</v>
      </c>
      <c r="N64" s="151">
        <f t="shared" si="12"/>
        <v>0.9915242601841048</v>
      </c>
      <c r="O64" s="151">
        <f t="shared" si="12"/>
        <v>0.9644594495042422</v>
      </c>
    </row>
    <row r="65" spans="1:15" ht="15.75" thickBot="1">
      <c r="A65" s="254"/>
      <c r="B65" s="254"/>
      <c r="C65" s="154" t="s">
        <v>35</v>
      </c>
      <c r="D65" s="151">
        <f t="shared" si="12"/>
        <v>13.598249607007398</v>
      </c>
      <c r="E65" s="151">
        <f t="shared" si="12"/>
        <v>13.663095137423102</v>
      </c>
      <c r="F65" s="151">
        <f t="shared" si="12"/>
        <v>13.697112293086612</v>
      </c>
      <c r="G65" s="151">
        <f t="shared" si="12"/>
        <v>24.04059181174683</v>
      </c>
      <c r="H65" s="151">
        <f t="shared" si="12"/>
        <v>24.815785669733824</v>
      </c>
      <c r="I65" s="151">
        <f t="shared" si="12"/>
        <v>24.457294289842512</v>
      </c>
      <c r="J65" s="151">
        <f t="shared" si="12"/>
        <v>25.032840185122687</v>
      </c>
      <c r="K65" s="151">
        <f t="shared" si="12"/>
        <v>25.483066931362245</v>
      </c>
      <c r="L65" s="151">
        <f t="shared" si="12"/>
        <v>26.08640926593644</v>
      </c>
      <c r="M65" s="151">
        <f t="shared" si="12"/>
        <v>25.758886751138043</v>
      </c>
      <c r="N65" s="151">
        <f t="shared" si="12"/>
        <v>14.132858897508047</v>
      </c>
      <c r="O65" s="151">
        <f t="shared" si="12"/>
        <v>13.682673509355471</v>
      </c>
    </row>
    <row r="67" spans="4:15" ht="15">
      <c r="D67" s="158"/>
      <c r="E67" s="158"/>
      <c r="F67" s="158"/>
      <c r="G67" s="158"/>
      <c r="H67" s="158"/>
      <c r="I67" s="158"/>
      <c r="J67" s="158"/>
      <c r="K67" s="158"/>
      <c r="L67" s="158"/>
      <c r="M67" s="158"/>
      <c r="N67" s="158"/>
      <c r="O67" s="158"/>
    </row>
    <row r="68" spans="4:15" ht="15">
      <c r="D68" s="158"/>
      <c r="E68" s="158"/>
      <c r="F68" s="158"/>
      <c r="G68" s="158"/>
      <c r="H68" s="158"/>
      <c r="I68" s="158"/>
      <c r="J68" s="158"/>
      <c r="K68" s="158"/>
      <c r="L68" s="158"/>
      <c r="M68" s="158"/>
      <c r="N68" s="158"/>
      <c r="O68" s="158"/>
    </row>
    <row r="69" spans="4:15" ht="15">
      <c r="D69" s="158"/>
      <c r="E69" s="158"/>
      <c r="F69" s="158"/>
      <c r="G69" s="158"/>
      <c r="H69" s="158"/>
      <c r="I69" s="158"/>
      <c r="J69" s="158"/>
      <c r="K69" s="158"/>
      <c r="L69" s="158"/>
      <c r="M69" s="158"/>
      <c r="N69" s="158"/>
      <c r="O69" s="158"/>
    </row>
    <row r="70" spans="4:15" ht="15">
      <c r="D70" s="158"/>
      <c r="E70" s="158"/>
      <c r="F70" s="158"/>
      <c r="G70" s="158"/>
      <c r="H70" s="158"/>
      <c r="I70" s="158"/>
      <c r="J70" s="158"/>
      <c r="K70" s="158"/>
      <c r="L70" s="158"/>
      <c r="M70" s="158"/>
      <c r="N70" s="158"/>
      <c r="O70" s="158"/>
    </row>
    <row r="79" spans="4:15" ht="15">
      <c r="D79" s="158"/>
      <c r="E79" s="158"/>
      <c r="F79" s="158"/>
      <c r="G79" s="158"/>
      <c r="H79" s="158"/>
      <c r="I79" s="158"/>
      <c r="J79" s="158"/>
      <c r="K79" s="158"/>
      <c r="L79" s="158"/>
      <c r="M79" s="158"/>
      <c r="N79" s="158"/>
      <c r="O79" s="158"/>
    </row>
    <row r="80" spans="4:15" ht="15">
      <c r="D80" s="158"/>
      <c r="E80" s="158"/>
      <c r="F80" s="158"/>
      <c r="G80" s="158"/>
      <c r="H80" s="158"/>
      <c r="I80" s="158"/>
      <c r="J80" s="158"/>
      <c r="K80" s="158"/>
      <c r="L80" s="158"/>
      <c r="M80" s="158"/>
      <c r="N80" s="158"/>
      <c r="O80" s="158"/>
    </row>
    <row r="81" spans="4:15" ht="15">
      <c r="D81" s="158"/>
      <c r="E81" s="158"/>
      <c r="F81" s="158"/>
      <c r="G81" s="158"/>
      <c r="H81" s="158"/>
      <c r="I81" s="158"/>
      <c r="J81" s="158"/>
      <c r="K81" s="158"/>
      <c r="L81" s="158"/>
      <c r="M81" s="158"/>
      <c r="N81" s="158"/>
      <c r="O81" s="158"/>
    </row>
    <row r="82" spans="4:15" ht="15">
      <c r="D82" s="158"/>
      <c r="E82" s="158"/>
      <c r="F82" s="158"/>
      <c r="G82" s="158"/>
      <c r="H82" s="158"/>
      <c r="I82" s="158"/>
      <c r="J82" s="158"/>
      <c r="K82" s="158"/>
      <c r="L82" s="158"/>
      <c r="M82" s="158"/>
      <c r="N82" s="158"/>
      <c r="O82" s="158"/>
    </row>
    <row r="83" spans="4:15" ht="15">
      <c r="D83" s="158"/>
      <c r="E83" s="158"/>
      <c r="F83" s="158"/>
      <c r="G83" s="158"/>
      <c r="H83" s="158"/>
      <c r="I83" s="158"/>
      <c r="J83" s="158"/>
      <c r="K83" s="158"/>
      <c r="L83" s="158"/>
      <c r="M83" s="158"/>
      <c r="N83" s="158"/>
      <c r="O83" s="158"/>
    </row>
    <row r="84" spans="4:15" ht="15">
      <c r="D84" s="158"/>
      <c r="E84" s="158"/>
      <c r="F84" s="158"/>
      <c r="G84" s="158"/>
      <c r="H84" s="158"/>
      <c r="I84" s="158"/>
      <c r="J84" s="158"/>
      <c r="K84" s="158"/>
      <c r="L84" s="158"/>
      <c r="M84" s="158"/>
      <c r="N84" s="158"/>
      <c r="O84" s="158"/>
    </row>
    <row r="85" spans="4:15" ht="15">
      <c r="D85" s="158"/>
      <c r="E85" s="158"/>
      <c r="F85" s="158"/>
      <c r="G85" s="158"/>
      <c r="H85" s="158"/>
      <c r="I85" s="158"/>
      <c r="J85" s="158"/>
      <c r="K85" s="158"/>
      <c r="L85" s="158"/>
      <c r="M85" s="158"/>
      <c r="N85" s="158"/>
      <c r="O85" s="158"/>
    </row>
    <row r="86" spans="4:15" ht="15">
      <c r="D86" s="158"/>
      <c r="E86" s="158"/>
      <c r="F86" s="158"/>
      <c r="G86" s="158"/>
      <c r="H86" s="158"/>
      <c r="I86" s="158"/>
      <c r="J86" s="158"/>
      <c r="K86" s="158"/>
      <c r="L86" s="158"/>
      <c r="M86" s="158"/>
      <c r="N86" s="158"/>
      <c r="O86" s="158"/>
    </row>
    <row r="87" spans="4:15" ht="15">
      <c r="D87" s="158"/>
      <c r="E87" s="158"/>
      <c r="F87" s="158"/>
      <c r="G87" s="158"/>
      <c r="H87" s="158"/>
      <c r="I87" s="158"/>
      <c r="J87" s="158"/>
      <c r="K87" s="158"/>
      <c r="L87" s="158"/>
      <c r="M87" s="158"/>
      <c r="N87" s="158"/>
      <c r="O87" s="158"/>
    </row>
    <row r="88" spans="4:15" ht="15">
      <c r="D88" s="158"/>
      <c r="E88" s="158"/>
      <c r="F88" s="158"/>
      <c r="G88" s="158"/>
      <c r="H88" s="158"/>
      <c r="I88" s="158"/>
      <c r="J88" s="158"/>
      <c r="K88" s="158"/>
      <c r="L88" s="158"/>
      <c r="M88" s="158"/>
      <c r="N88" s="158"/>
      <c r="O88" s="158"/>
    </row>
    <row r="89" spans="4:15" ht="15">
      <c r="D89" s="158"/>
      <c r="E89" s="158"/>
      <c r="F89" s="158"/>
      <c r="G89" s="158"/>
      <c r="H89" s="158"/>
      <c r="I89" s="158"/>
      <c r="J89" s="158"/>
      <c r="K89" s="158"/>
      <c r="L89" s="158"/>
      <c r="M89" s="158"/>
      <c r="N89" s="158"/>
      <c r="O89" s="158"/>
    </row>
    <row r="90" spans="4:15" ht="15">
      <c r="D90" s="158"/>
      <c r="E90" s="158"/>
      <c r="F90" s="158"/>
      <c r="G90" s="158"/>
      <c r="H90" s="158"/>
      <c r="I90" s="158"/>
      <c r="J90" s="158"/>
      <c r="K90" s="158"/>
      <c r="L90" s="158"/>
      <c r="M90" s="158"/>
      <c r="N90" s="158"/>
      <c r="O90" s="158"/>
    </row>
    <row r="91" spans="4:15" ht="15">
      <c r="D91" s="158"/>
      <c r="E91" s="158"/>
      <c r="F91" s="158"/>
      <c r="G91" s="158"/>
      <c r="H91" s="158"/>
      <c r="I91" s="158"/>
      <c r="J91" s="158"/>
      <c r="K91" s="158"/>
      <c r="L91" s="158"/>
      <c r="M91" s="158"/>
      <c r="N91" s="158"/>
      <c r="O91" s="158"/>
    </row>
    <row r="92" spans="4:15" ht="15">
      <c r="D92" s="158"/>
      <c r="E92" s="158"/>
      <c r="F92" s="158"/>
      <c r="G92" s="158"/>
      <c r="H92" s="158"/>
      <c r="I92" s="158"/>
      <c r="J92" s="158"/>
      <c r="K92" s="158"/>
      <c r="L92" s="158"/>
      <c r="M92" s="158"/>
      <c r="N92" s="158"/>
      <c r="O92" s="158"/>
    </row>
    <row r="93" spans="4:15" ht="15">
      <c r="D93" s="158"/>
      <c r="E93" s="158"/>
      <c r="F93" s="158"/>
      <c r="G93" s="158"/>
      <c r="H93" s="158"/>
      <c r="I93" s="158"/>
      <c r="J93" s="158"/>
      <c r="K93" s="158"/>
      <c r="L93" s="158"/>
      <c r="M93" s="158"/>
      <c r="N93" s="158"/>
      <c r="O93" s="158"/>
    </row>
  </sheetData>
  <sheetProtection/>
  <mergeCells count="28">
    <mergeCell ref="C4:O4"/>
    <mergeCell ref="C5:O5"/>
    <mergeCell ref="D6:O6"/>
    <mergeCell ref="D7:O7"/>
    <mergeCell ref="A9:A12"/>
    <mergeCell ref="B9:B12"/>
    <mergeCell ref="A13:A16"/>
    <mergeCell ref="B13:B16"/>
    <mergeCell ref="A17:A20"/>
    <mergeCell ref="B17:B20"/>
    <mergeCell ref="A21:A24"/>
    <mergeCell ref="B21:B24"/>
    <mergeCell ref="A25:A28"/>
    <mergeCell ref="B25:B28"/>
    <mergeCell ref="A29:A32"/>
    <mergeCell ref="B29:B32"/>
    <mergeCell ref="A33:A36"/>
    <mergeCell ref="B33:B36"/>
    <mergeCell ref="A58:A61"/>
    <mergeCell ref="B58:B61"/>
    <mergeCell ref="A46:B49"/>
    <mergeCell ref="A62:B65"/>
    <mergeCell ref="A37:A40"/>
    <mergeCell ref="B37:B40"/>
    <mergeCell ref="A41:A44"/>
    <mergeCell ref="B41:B44"/>
    <mergeCell ref="A54:A57"/>
    <mergeCell ref="B54:B57"/>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P80"/>
  <sheetViews>
    <sheetView zoomScalePageLayoutView="0" workbookViewId="0" topLeftCell="A26">
      <selection activeCell="D46" sqref="D46:O49"/>
    </sheetView>
  </sheetViews>
  <sheetFormatPr defaultColWidth="9.140625" defaultRowHeight="15"/>
  <cols>
    <col min="1" max="1" width="24.140625" style="30" customWidth="1"/>
    <col min="2" max="2" width="14.140625" style="30" customWidth="1"/>
    <col min="3" max="3" width="24.421875" style="30" customWidth="1"/>
    <col min="4" max="4" width="9.28125" style="30" customWidth="1"/>
    <col min="5" max="5" width="8.8515625" style="30" customWidth="1"/>
    <col min="6" max="6" width="9.28125" style="30" customWidth="1"/>
    <col min="7" max="7" width="9.00390625" style="30" customWidth="1"/>
    <col min="8" max="8" width="8.7109375" style="30" customWidth="1"/>
    <col min="9" max="9" width="9.421875" style="30" customWidth="1"/>
    <col min="10" max="10" width="10.140625" style="30" customWidth="1"/>
    <col min="11" max="12" width="9.28125" style="30" customWidth="1"/>
    <col min="13" max="14" width="9.00390625" style="30" customWidth="1"/>
    <col min="15" max="15" width="8.7109375" style="30" customWidth="1"/>
    <col min="16" max="16" width="9.140625" style="30" customWidth="1"/>
  </cols>
  <sheetData>
    <row r="1" spans="1:16" ht="15">
      <c r="A1" s="29"/>
      <c r="B1" s="207" t="s">
        <v>23</v>
      </c>
      <c r="C1" s="202"/>
      <c r="D1" s="202"/>
      <c r="E1" s="202"/>
      <c r="F1" s="202"/>
      <c r="G1" s="202"/>
      <c r="H1" s="202"/>
      <c r="I1" s="202"/>
      <c r="J1" s="202"/>
      <c r="K1" s="202"/>
      <c r="L1" s="202"/>
      <c r="M1" s="202"/>
      <c r="N1" s="202"/>
      <c r="O1" s="202"/>
      <c r="P1"/>
    </row>
    <row r="2" spans="1:16" ht="15">
      <c r="A2" s="29"/>
      <c r="B2" s="29"/>
      <c r="C2" s="1">
        <v>1.112224</v>
      </c>
      <c r="P2"/>
    </row>
    <row r="4" spans="3:15" ht="20.25">
      <c r="C4" s="200" t="s">
        <v>44</v>
      </c>
      <c r="D4" s="200"/>
      <c r="E4" s="200"/>
      <c r="F4" s="200"/>
      <c r="G4" s="200"/>
      <c r="H4" s="200"/>
      <c r="I4" s="200"/>
      <c r="J4" s="200"/>
      <c r="K4" s="200"/>
      <c r="L4" s="200"/>
      <c r="M4" s="200"/>
      <c r="N4" s="200"/>
      <c r="O4" s="200"/>
    </row>
    <row r="5" spans="3:15" ht="19.5" thickBot="1">
      <c r="C5" s="201" t="s">
        <v>63</v>
      </c>
      <c r="D5" s="202"/>
      <c r="E5" s="202"/>
      <c r="F5" s="202"/>
      <c r="G5" s="202"/>
      <c r="H5" s="202"/>
      <c r="I5" s="202"/>
      <c r="J5" s="202"/>
      <c r="K5" s="202"/>
      <c r="L5" s="202"/>
      <c r="M5" s="202"/>
      <c r="N5" s="202"/>
      <c r="O5" s="202"/>
    </row>
    <row r="6" spans="1:15" ht="16.5" thickBot="1">
      <c r="A6" s="32" t="s">
        <v>60</v>
      </c>
      <c r="B6"/>
      <c r="C6"/>
      <c r="D6" s="203" t="s">
        <v>1</v>
      </c>
      <c r="E6" s="203"/>
      <c r="F6" s="203"/>
      <c r="G6" s="203"/>
      <c r="H6" s="203"/>
      <c r="I6" s="203"/>
      <c r="J6" s="203"/>
      <c r="K6" s="203"/>
      <c r="L6" s="203"/>
      <c r="M6" s="203"/>
      <c r="N6" s="203"/>
      <c r="O6" s="203"/>
    </row>
    <row r="7" spans="1:16" ht="17.25" thickBot="1" thickTop="1">
      <c r="A7" s="34"/>
      <c r="B7" s="34"/>
      <c r="C7" s="34"/>
      <c r="D7" s="208" t="s">
        <v>2</v>
      </c>
      <c r="E7" s="209"/>
      <c r="F7" s="209"/>
      <c r="G7" s="209"/>
      <c r="H7" s="209"/>
      <c r="I7" s="209"/>
      <c r="J7" s="209"/>
      <c r="K7" s="209"/>
      <c r="L7" s="209"/>
      <c r="M7" s="209"/>
      <c r="N7" s="209"/>
      <c r="O7" s="210"/>
      <c r="P7"/>
    </row>
    <row r="8" spans="1:15" ht="16.5" thickBot="1" thickTop="1">
      <c r="A8" s="35" t="s">
        <v>3</v>
      </c>
      <c r="B8" s="35" t="s">
        <v>4</v>
      </c>
      <c r="C8" s="89" t="s">
        <v>25</v>
      </c>
      <c r="D8" s="90">
        <v>42005</v>
      </c>
      <c r="E8" s="90">
        <v>42036</v>
      </c>
      <c r="F8" s="90">
        <v>42064</v>
      </c>
      <c r="G8" s="90">
        <v>42095</v>
      </c>
      <c r="H8" s="90">
        <v>42125</v>
      </c>
      <c r="I8" s="90">
        <v>42156</v>
      </c>
      <c r="J8" s="90">
        <v>42186</v>
      </c>
      <c r="K8" s="90">
        <v>42217</v>
      </c>
      <c r="L8" s="90">
        <v>42248</v>
      </c>
      <c r="M8" s="90">
        <v>42278</v>
      </c>
      <c r="N8" s="90">
        <v>42309</v>
      </c>
      <c r="O8" s="90">
        <v>42339</v>
      </c>
    </row>
    <row r="9" spans="1:16" ht="15.75" customHeight="1">
      <c r="A9" s="267" t="s">
        <v>45</v>
      </c>
      <c r="B9" s="264">
        <v>1</v>
      </c>
      <c r="C9" s="91" t="s">
        <v>46</v>
      </c>
      <c r="D9" s="92">
        <f>'SCE Program Totals'!D9*$C$2</f>
        <v>5.529349472158923</v>
      </c>
      <c r="E9" s="93">
        <f>'SCE Program Totals'!E9*$C$2</f>
        <v>5.62917057982436</v>
      </c>
      <c r="F9" s="93">
        <f>'SCE Program Totals'!F9*$C$2</f>
        <v>5.908702552827172</v>
      </c>
      <c r="G9" s="93">
        <f>'SCE Program Totals'!G9*$C$2</f>
        <v>6.77615321220411</v>
      </c>
      <c r="H9" s="93">
        <f>'SCE Program Totals'!H9*$C$2</f>
        <v>6.760851042697191</v>
      </c>
      <c r="I9" s="93">
        <f>'SCE Program Totals'!I9*$C$2</f>
        <v>5.755630400160394</v>
      </c>
      <c r="J9" s="93">
        <f>'SCE Program Totals'!J9*$C$2</f>
        <v>5.110370704632878</v>
      </c>
      <c r="K9" s="93">
        <f>'SCE Program Totals'!K9*$C$2</f>
        <v>7.378087743836464</v>
      </c>
      <c r="L9" s="93">
        <f>'SCE Program Totals'!L9*$C$2</f>
        <v>5.527652113666909</v>
      </c>
      <c r="M9" s="93">
        <f>'SCE Program Totals'!M9*$C$2</f>
        <v>7.3605258116538534</v>
      </c>
      <c r="N9" s="93">
        <f>'SCE Program Totals'!N9*$C$2</f>
        <v>9.043442015668425</v>
      </c>
      <c r="O9" s="94">
        <f>'SCE Program Totals'!O9*$C$2</f>
        <v>5.4655624514421906</v>
      </c>
      <c r="P9" s="9"/>
    </row>
    <row r="10" spans="1:16" ht="15">
      <c r="A10" s="268"/>
      <c r="B10" s="265"/>
      <c r="C10" s="95" t="s">
        <v>47</v>
      </c>
      <c r="D10" s="96">
        <f>'SCE Program Totals'!D10*$C$2</f>
        <v>24.557988596564396</v>
      </c>
      <c r="E10" s="97">
        <f>'SCE Program Totals'!E10*$C$2</f>
        <v>30.781963564597476</v>
      </c>
      <c r="F10" s="97">
        <f>'SCE Program Totals'!F10*$C$2</f>
        <v>36.93146429984208</v>
      </c>
      <c r="G10" s="97">
        <f>'SCE Program Totals'!G10*$C$2</f>
        <v>51.83704901770062</v>
      </c>
      <c r="H10" s="97">
        <f>'SCE Program Totals'!H10*$C$2</f>
        <v>55.15835097440425</v>
      </c>
      <c r="I10" s="97">
        <f>'SCE Program Totals'!I10*$C$2</f>
        <v>59.73218298144932</v>
      </c>
      <c r="J10" s="97">
        <f>'SCE Program Totals'!J10*$C$2</f>
        <v>58.86786174235072</v>
      </c>
      <c r="K10" s="97">
        <f>'SCE Program Totals'!K10*$C$2</f>
        <v>56.93980719353319</v>
      </c>
      <c r="L10" s="97">
        <f>'SCE Program Totals'!L10*$C$2</f>
        <v>45.03012037542283</v>
      </c>
      <c r="M10" s="97">
        <f>'SCE Program Totals'!M10*$C$2</f>
        <v>35.98313814206617</v>
      </c>
      <c r="N10" s="97">
        <f>'SCE Program Totals'!N10*$C$2</f>
        <v>24.63600011147048</v>
      </c>
      <c r="O10" s="98">
        <f>'SCE Program Totals'!O10*$C$2</f>
        <v>26.08624872084462</v>
      </c>
      <c r="P10" s="9"/>
    </row>
    <row r="11" spans="1:16" ht="15.75" thickBot="1">
      <c r="A11" s="268"/>
      <c r="B11" s="265"/>
      <c r="C11" s="95" t="s">
        <v>34</v>
      </c>
      <c r="D11" s="99">
        <f>'SCE Program Totals'!D11*$C$2</f>
        <v>0.4580845582598193</v>
      </c>
      <c r="E11" s="100">
        <f>'SCE Program Totals'!E11*$C$2</f>
        <v>1.209419896371152</v>
      </c>
      <c r="F11" s="100">
        <f>'SCE Program Totals'!F11*$C$2</f>
        <v>1.6402819243068707</v>
      </c>
      <c r="G11" s="100">
        <f>'SCE Program Totals'!G11*$C$2</f>
        <v>3.7856623382272945</v>
      </c>
      <c r="H11" s="100">
        <f>'SCE Program Totals'!H11*$C$2</f>
        <v>3.5411623880761915</v>
      </c>
      <c r="I11" s="100">
        <f>'SCE Program Totals'!I11*$C$2</f>
        <v>3.3320443890370153</v>
      </c>
      <c r="J11" s="100">
        <f>'SCE Program Totals'!J11*$C$2</f>
        <v>3.0417015380640064</v>
      </c>
      <c r="K11" s="100">
        <f>'SCE Program Totals'!K11*$C$2</f>
        <v>3.6256775340085428</v>
      </c>
      <c r="L11" s="100">
        <f>'SCE Program Totals'!L11*$C$2</f>
        <v>3.170565053958789</v>
      </c>
      <c r="M11" s="100">
        <f>'SCE Program Totals'!M11*$C$2</f>
        <v>1.8588811636857345</v>
      </c>
      <c r="N11" s="100">
        <f>'SCE Program Totals'!N11*$C$2</f>
        <v>0.9664735182703839</v>
      </c>
      <c r="O11" s="101">
        <f>'SCE Program Totals'!O11*$C$2</f>
        <v>0.45186066611544673</v>
      </c>
      <c r="P11" s="9"/>
    </row>
    <row r="12" spans="1:16" ht="15.75" thickBot="1">
      <c r="A12" s="269"/>
      <c r="B12" s="266"/>
      <c r="C12" s="91" t="s">
        <v>35</v>
      </c>
      <c r="D12" s="102">
        <f>'SCE Program Totals'!D12*$C$2</f>
        <v>30.54542262698314</v>
      </c>
      <c r="E12" s="102">
        <f>'SCE Program Totals'!E12*$C$2</f>
        <v>37.62055404079299</v>
      </c>
      <c r="F12" s="102">
        <f>'SCE Program Totals'!F12*$C$2</f>
        <v>44.480448776976125</v>
      </c>
      <c r="G12" s="102">
        <f>'SCE Program Totals'!G12*$C$2</f>
        <v>62.398864568132026</v>
      </c>
      <c r="H12" s="102">
        <f>'SCE Program Totals'!H12*$C$2</f>
        <v>65.46036440517764</v>
      </c>
      <c r="I12" s="102">
        <f>'SCE Program Totals'!I12*$C$2</f>
        <v>68.81985777064673</v>
      </c>
      <c r="J12" s="102">
        <f>'SCE Program Totals'!J12*$C$2</f>
        <v>67.0199339850476</v>
      </c>
      <c r="K12" s="102">
        <f>'SCE Program Totals'!K12*$C$2</f>
        <v>67.9435724713782</v>
      </c>
      <c r="L12" s="102">
        <f>'SCE Program Totals'!L12*$C$2</f>
        <v>53.72833754304853</v>
      </c>
      <c r="M12" s="102">
        <f>'SCE Program Totals'!M12*$C$2</f>
        <v>45.202545117405755</v>
      </c>
      <c r="N12" s="103">
        <f>'SCE Program Totals'!N12*$C$2</f>
        <v>34.64591564540929</v>
      </c>
      <c r="O12" s="103">
        <f>'SCE Program Totals'!O12*$C$2</f>
        <v>32.003671838402255</v>
      </c>
      <c r="P12" s="9"/>
    </row>
    <row r="13" spans="1:16" ht="15.75" customHeight="1">
      <c r="A13" s="270" t="s">
        <v>48</v>
      </c>
      <c r="B13" s="258">
        <v>1</v>
      </c>
      <c r="C13" s="104" t="s">
        <v>46</v>
      </c>
      <c r="D13" s="105">
        <f>'SCE Program Totals'!D13*$C$2</f>
        <v>453.2379264726682</v>
      </c>
      <c r="E13" s="105">
        <f>'SCE Program Totals'!E13*$C$2</f>
        <v>470.0728425638042</v>
      </c>
      <c r="F13" s="105">
        <f>'SCE Program Totals'!F13*$C$2</f>
        <v>468.40223095350024</v>
      </c>
      <c r="G13" s="105">
        <f>'SCE Program Totals'!G13*$C$2</f>
        <v>488.98852537665795</v>
      </c>
      <c r="H13" s="105">
        <f>'SCE Program Totals'!H13*$C$2</f>
        <v>508.41868546322945</v>
      </c>
      <c r="I13" s="105">
        <f>'SCE Program Totals'!I13*$C$2</f>
        <v>524.9767923129807</v>
      </c>
      <c r="J13" s="105">
        <f>'SCE Program Totals'!J13*$C$2</f>
        <v>524.4710221515803</v>
      </c>
      <c r="K13" s="105">
        <f>'SCE Program Totals'!K13*$C$2</f>
        <v>506.9545851098572</v>
      </c>
      <c r="L13" s="105">
        <f>'SCE Program Totals'!L13*$C$2</f>
        <v>528.1090798062925</v>
      </c>
      <c r="M13" s="105">
        <f>'SCE Program Totals'!M13*$C$2</f>
        <v>480.41062101107707</v>
      </c>
      <c r="N13" s="105">
        <f>'SCE Program Totals'!N13*$C$2</f>
        <v>461.15252838371595</v>
      </c>
      <c r="O13" s="105">
        <f>'SCE Program Totals'!O13*$C$2</f>
        <v>425.78322406892045</v>
      </c>
      <c r="P13" s="159"/>
    </row>
    <row r="14" spans="1:16" ht="15">
      <c r="A14" s="271"/>
      <c r="B14" s="259"/>
      <c r="C14" s="104" t="s">
        <v>47</v>
      </c>
      <c r="D14" s="105">
        <f>'SCE Program Totals'!D14*$C$2</f>
        <v>88.0404851158272</v>
      </c>
      <c r="E14" s="105">
        <f>'SCE Program Totals'!E14*$C$2</f>
        <v>99.13029021709443</v>
      </c>
      <c r="F14" s="105">
        <f>'SCE Program Totals'!F14*$C$2</f>
        <v>92.89936383252096</v>
      </c>
      <c r="G14" s="105">
        <f>'SCE Program Totals'!G14*$C$2</f>
        <v>104.23853618344322</v>
      </c>
      <c r="H14" s="105">
        <f>'SCE Program Totals'!H14*$C$2</f>
        <v>103.6088806848691</v>
      </c>
      <c r="I14" s="105">
        <f>'SCE Program Totals'!I14*$C$2</f>
        <v>107.17817104228611</v>
      </c>
      <c r="J14" s="105">
        <f>'SCE Program Totals'!J14*$C$2</f>
        <v>106.46984549329922</v>
      </c>
      <c r="K14" s="105">
        <f>'SCE Program Totals'!K14*$C$2</f>
        <v>109.92792457295619</v>
      </c>
      <c r="L14" s="105">
        <f>'SCE Program Totals'!L14*$C$2</f>
        <v>109.3946286916032</v>
      </c>
      <c r="M14" s="105">
        <f>'SCE Program Totals'!M14*$C$2</f>
        <v>102.62390552088578</v>
      </c>
      <c r="N14" s="105">
        <f>'SCE Program Totals'!N14*$C$2</f>
        <v>98.1100474978061</v>
      </c>
      <c r="O14" s="105">
        <f>'SCE Program Totals'!O14*$C$2</f>
        <v>86.9790832127501</v>
      </c>
      <c r="P14" s="159"/>
    </row>
    <row r="15" spans="1:16" ht="15.75" thickBot="1">
      <c r="A15" s="271"/>
      <c r="B15" s="259"/>
      <c r="C15" s="104" t="s">
        <v>34</v>
      </c>
      <c r="D15" s="106">
        <f>'SCE Program Totals'!D15*$C$2</f>
        <v>77.50725558952321</v>
      </c>
      <c r="E15" s="106">
        <f>'SCE Program Totals'!E15*$C$2</f>
        <v>83.35969913166339</v>
      </c>
      <c r="F15" s="106">
        <f>'SCE Program Totals'!F15*$C$2</f>
        <v>86.94158142187393</v>
      </c>
      <c r="G15" s="106">
        <f>'SCE Program Totals'!G15*$C$2</f>
        <v>93.3242782009037</v>
      </c>
      <c r="H15" s="106">
        <f>'SCE Program Totals'!H15*$C$2</f>
        <v>96.55425063755521</v>
      </c>
      <c r="I15" s="106">
        <f>'SCE Program Totals'!I15*$C$2</f>
        <v>102.08261897742723</v>
      </c>
      <c r="J15" s="106">
        <f>'SCE Program Totals'!J15*$C$2</f>
        <v>90.80119827934848</v>
      </c>
      <c r="K15" s="106">
        <f>'SCE Program Totals'!K15*$C$2</f>
        <v>98.7361498411008</v>
      </c>
      <c r="L15" s="106">
        <f>'SCE Program Totals'!L15*$C$2</f>
        <v>94.095378295296</v>
      </c>
      <c r="M15" s="106">
        <f>'SCE Program Totals'!M15*$C$2</f>
        <v>92.25996878857922</v>
      </c>
      <c r="N15" s="106">
        <f>'SCE Program Totals'!N15*$C$2</f>
        <v>95.86288752781441</v>
      </c>
      <c r="O15" s="106">
        <f>'SCE Program Totals'!O15*$C$2</f>
        <v>79.5580559491872</v>
      </c>
      <c r="P15" s="159"/>
    </row>
    <row r="16" spans="1:16" ht="15.75" thickBot="1">
      <c r="A16" s="272"/>
      <c r="B16" s="260"/>
      <c r="C16" s="107" t="s">
        <v>35</v>
      </c>
      <c r="D16" s="108">
        <f>'SCE Program Totals'!D16*$C$2</f>
        <v>618.7856671780187</v>
      </c>
      <c r="E16" s="108">
        <f>'SCE Program Totals'!E16*$C$2</f>
        <v>652.562831912562</v>
      </c>
      <c r="F16" s="108">
        <f>'SCE Program Totals'!F16*$C$2</f>
        <v>648.2431762078952</v>
      </c>
      <c r="G16" s="108">
        <f>'SCE Program Totals'!G16*$C$2</f>
        <v>686.551339761005</v>
      </c>
      <c r="H16" s="108">
        <f>'SCE Program Totals'!H16*$C$2</f>
        <v>708.5818167856538</v>
      </c>
      <c r="I16" s="108">
        <f>'SCE Program Totals'!I16*$C$2</f>
        <v>734.2375823326942</v>
      </c>
      <c r="J16" s="108">
        <f>'SCE Program Totals'!J16*$C$2</f>
        <v>721.742065924228</v>
      </c>
      <c r="K16" s="109">
        <f>'SCE Program Totals'!K16*$C$2</f>
        <v>715.6186595239142</v>
      </c>
      <c r="L16" s="108">
        <f>'SCE Program Totals'!L16*$C$2</f>
        <v>731.5990867931916</v>
      </c>
      <c r="M16" s="108">
        <f>'SCE Program Totals'!M16*$C$2</f>
        <v>675.2944953205421</v>
      </c>
      <c r="N16" s="109">
        <f>'SCE Program Totals'!N16*$C$2</f>
        <v>655.1254634093364</v>
      </c>
      <c r="O16" s="109">
        <f>'SCE Program Totals'!O16*$C$2</f>
        <v>592.3203632308578</v>
      </c>
      <c r="P16" s="159"/>
    </row>
    <row r="17" spans="1:16" ht="15.75" customHeight="1">
      <c r="A17" s="267" t="s">
        <v>49</v>
      </c>
      <c r="B17" s="264">
        <v>1</v>
      </c>
      <c r="C17" s="91" t="s">
        <v>46</v>
      </c>
      <c r="D17" s="92">
        <f>'SCE Program Totals'!D17*$C$2</f>
        <v>0</v>
      </c>
      <c r="E17" s="93">
        <f>'SCE Program Totals'!E17*$C$2</f>
        <v>0</v>
      </c>
      <c r="F17" s="93">
        <f>'SCE Program Totals'!F17*$C$2</f>
        <v>0</v>
      </c>
      <c r="G17" s="93">
        <f>'SCE Program Totals'!G17*$C$2</f>
        <v>16.62052550338684</v>
      </c>
      <c r="H17" s="93">
        <f>'SCE Program Totals'!H17*$C$2</f>
        <v>29.58347531643065</v>
      </c>
      <c r="I17" s="93">
        <f>'SCE Program Totals'!I17*$C$2</f>
        <v>32.94756494497711</v>
      </c>
      <c r="J17" s="93">
        <f>'SCE Program Totals'!J17*$C$2</f>
        <v>40.42078919024089</v>
      </c>
      <c r="K17" s="93">
        <f>'SCE Program Totals'!K17*$C$2</f>
        <v>53.830315813615144</v>
      </c>
      <c r="L17" s="93">
        <f>'SCE Program Totals'!L17*$C$2</f>
        <v>55.09187361804909</v>
      </c>
      <c r="M17" s="93">
        <f>'SCE Program Totals'!M17*$C$2</f>
        <v>38.86556611120312</v>
      </c>
      <c r="N17" s="93">
        <f>'SCE Program Totals'!N17*$C$2</f>
        <v>4.671920179833084</v>
      </c>
      <c r="O17" s="94">
        <f>'SCE Program Totals'!O17*$C$2</f>
        <v>0</v>
      </c>
      <c r="P17" s="159"/>
    </row>
    <row r="18" spans="1:16" ht="15">
      <c r="A18" s="268"/>
      <c r="B18" s="265"/>
      <c r="C18" s="95" t="s">
        <v>47</v>
      </c>
      <c r="D18" s="96">
        <f>'SCE Program Totals'!D18*$C$2</f>
        <v>0</v>
      </c>
      <c r="E18" s="97">
        <f>'SCE Program Totals'!E18*$C$2</f>
        <v>0</v>
      </c>
      <c r="F18" s="97">
        <f>'SCE Program Totals'!F18*$C$2</f>
        <v>0</v>
      </c>
      <c r="G18" s="97">
        <f>'SCE Program Totals'!G18*$C$2</f>
        <v>0.7420070559350023</v>
      </c>
      <c r="H18" s="97">
        <f>'SCE Program Totals'!H18*$C$2</f>
        <v>2.106190451372548</v>
      </c>
      <c r="I18" s="97">
        <f>'SCE Program Totals'!I18*$C$2</f>
        <v>2.6507037997124026</v>
      </c>
      <c r="J18" s="97">
        <f>'SCE Program Totals'!J18*$C$2</f>
        <v>3.5193803808594857</v>
      </c>
      <c r="K18" s="97">
        <f>'SCE Program Totals'!K18*$C$2</f>
        <v>3.7314056329479692</v>
      </c>
      <c r="L18" s="97">
        <f>'SCE Program Totals'!L18*$C$2</f>
        <v>3.2852676247395407</v>
      </c>
      <c r="M18" s="97">
        <f>'SCE Program Totals'!M18*$C$2</f>
        <v>2.3600322466583363</v>
      </c>
      <c r="N18" s="97">
        <f>'SCE Program Totals'!N18*$C$2</f>
        <v>0.10550988118260302</v>
      </c>
      <c r="O18" s="98">
        <f>'SCE Program Totals'!O18*$C$2</f>
        <v>0</v>
      </c>
      <c r="P18" s="159"/>
    </row>
    <row r="19" spans="1:16" ht="15.75" thickBot="1">
      <c r="A19" s="268"/>
      <c r="B19" s="265"/>
      <c r="C19" s="95" t="s">
        <v>34</v>
      </c>
      <c r="D19" s="99">
        <f>'SCE Program Totals'!D19*$C$2</f>
        <v>0</v>
      </c>
      <c r="E19" s="100">
        <f>'SCE Program Totals'!E19*$C$2</f>
        <v>0</v>
      </c>
      <c r="F19" s="100">
        <f>'SCE Program Totals'!F19*$C$2</f>
        <v>0</v>
      </c>
      <c r="G19" s="100">
        <f>'SCE Program Totals'!G19*$C$2</f>
        <v>4.121113722248696</v>
      </c>
      <c r="H19" s="100">
        <f>'SCE Program Totals'!H19*$C$2</f>
        <v>6.566082476195442</v>
      </c>
      <c r="I19" s="100">
        <f>'SCE Program Totals'!I19*$C$2</f>
        <v>9.419793548039667</v>
      </c>
      <c r="J19" s="100">
        <f>'SCE Program Totals'!J19*$C$2</f>
        <v>10.427480491432554</v>
      </c>
      <c r="K19" s="100">
        <f>'SCE Program Totals'!K19*$C$2</f>
        <v>10.609138841962785</v>
      </c>
      <c r="L19" s="100">
        <f>'SCE Program Totals'!L19*$C$2</f>
        <v>9.743419818590818</v>
      </c>
      <c r="M19" s="100">
        <f>'SCE Program Totals'!M19*$C$2</f>
        <v>3.338172554874035</v>
      </c>
      <c r="N19" s="100">
        <f>'SCE Program Totals'!N19*$C$2</f>
        <v>0.7026338531800927</v>
      </c>
      <c r="O19" s="101">
        <f>'SCE Program Totals'!O19*$C$2</f>
        <v>0</v>
      </c>
      <c r="P19" s="159"/>
    </row>
    <row r="20" spans="1:16" ht="15.75" thickBot="1">
      <c r="A20" s="269"/>
      <c r="B20" s="266"/>
      <c r="C20" s="91" t="s">
        <v>35</v>
      </c>
      <c r="D20" s="102">
        <f>'SCE Program Totals'!D20*$C$2</f>
        <v>0</v>
      </c>
      <c r="E20" s="102">
        <f>'SCE Program Totals'!E20*$C$2</f>
        <v>0</v>
      </c>
      <c r="F20" s="102">
        <f>'SCE Program Totals'!F20*$C$2</f>
        <v>0</v>
      </c>
      <c r="G20" s="102">
        <f>'SCE Program Totals'!G20*$C$2</f>
        <v>21.483646281570536</v>
      </c>
      <c r="H20" s="102">
        <f>'SCE Program Totals'!H20*$C$2</f>
        <v>38.255748243998646</v>
      </c>
      <c r="I20" s="102">
        <f>'SCE Program Totals'!I20*$C$2</f>
        <v>45.01806229272918</v>
      </c>
      <c r="J20" s="102">
        <f>'SCE Program Totals'!J20*$C$2</f>
        <v>54.36765006253293</v>
      </c>
      <c r="K20" s="102">
        <f>'SCE Program Totals'!K20*$C$2</f>
        <v>68.1708602885259</v>
      </c>
      <c r="L20" s="102">
        <f>'SCE Program Totals'!L20*$C$2</f>
        <v>68.12056106137945</v>
      </c>
      <c r="M20" s="102">
        <f>'SCE Program Totals'!M20*$C$2</f>
        <v>44.56377091273549</v>
      </c>
      <c r="N20" s="103">
        <f>'SCE Program Totals'!N20*$C$2</f>
        <v>5.480063914195779</v>
      </c>
      <c r="O20" s="103">
        <f>'SCE Program Totals'!O20*$C$2</f>
        <v>0</v>
      </c>
      <c r="P20" s="159"/>
    </row>
    <row r="21" spans="1:16" ht="15.75" customHeight="1">
      <c r="A21" s="270" t="s">
        <v>50</v>
      </c>
      <c r="B21" s="258">
        <v>1</v>
      </c>
      <c r="C21" s="104" t="s">
        <v>46</v>
      </c>
      <c r="D21" s="105">
        <f>'SCE Program Totals'!D21*$C$2</f>
        <v>0</v>
      </c>
      <c r="E21" s="105">
        <f>'SCE Program Totals'!E21*$C$2</f>
        <v>0</v>
      </c>
      <c r="F21" s="105">
        <f>'SCE Program Totals'!F21*$C$2</f>
        <v>0</v>
      </c>
      <c r="G21" s="105">
        <f>'SCE Program Totals'!G21*$C$2</f>
        <v>116.96222179205016</v>
      </c>
      <c r="H21" s="105">
        <f>'SCE Program Totals'!H21*$C$2</f>
        <v>199.8048623515023</v>
      </c>
      <c r="I21" s="105">
        <f>'SCE Program Totals'!I21*$C$2</f>
        <v>229.73478277479754</v>
      </c>
      <c r="J21" s="105">
        <f>'SCE Program Totals'!J21*$C$2</f>
        <v>262.3078959406859</v>
      </c>
      <c r="K21" s="105">
        <f>'SCE Program Totals'!K21*$C$2</f>
        <v>319.33361420840805</v>
      </c>
      <c r="L21" s="105">
        <f>'SCE Program Totals'!L21*$C$2</f>
        <v>313.597345458362</v>
      </c>
      <c r="M21" s="105">
        <f>'SCE Program Totals'!M21*$C$2</f>
        <v>201.09430214357175</v>
      </c>
      <c r="N21" s="105">
        <f>'SCE Program Totals'!N21*$C$2</f>
        <v>29.22280551734396</v>
      </c>
      <c r="O21" s="105">
        <f>'SCE Program Totals'!O21*$C$2</f>
        <v>0</v>
      </c>
      <c r="P21" s="1"/>
    </row>
    <row r="22" spans="1:16" ht="15">
      <c r="A22" s="271"/>
      <c r="B22" s="259"/>
      <c r="C22" s="104" t="s">
        <v>47</v>
      </c>
      <c r="D22" s="105">
        <f>'SCE Program Totals'!D22*$C$2</f>
        <v>0</v>
      </c>
      <c r="E22" s="105">
        <f>'SCE Program Totals'!E22*$C$2</f>
        <v>0</v>
      </c>
      <c r="F22" s="105">
        <f>'SCE Program Totals'!F22*$C$2</f>
        <v>0</v>
      </c>
      <c r="G22" s="105">
        <f>'SCE Program Totals'!G22*$C$2</f>
        <v>5.349216574364342</v>
      </c>
      <c r="H22" s="105">
        <f>'SCE Program Totals'!H22*$C$2</f>
        <v>13.693630466488067</v>
      </c>
      <c r="I22" s="105">
        <f>'SCE Program Totals'!I22*$C$2</f>
        <v>18.04359440211749</v>
      </c>
      <c r="J22" s="105">
        <f>'SCE Program Totals'!J22*$C$2</f>
        <v>22.488429696011856</v>
      </c>
      <c r="K22" s="105">
        <f>'SCE Program Totals'!K22*$C$2</f>
        <v>22.633933621646655</v>
      </c>
      <c r="L22" s="105">
        <f>'SCE Program Totals'!L22*$C$2</f>
        <v>19.280464029259758</v>
      </c>
      <c r="M22" s="105">
        <f>'SCE Program Totals'!M22*$C$2</f>
        <v>9.86800067571361</v>
      </c>
      <c r="N22" s="105">
        <f>'SCE Program Totals'!N22*$C$2</f>
        <v>0.739993144446895</v>
      </c>
      <c r="O22" s="105">
        <f>'SCE Program Totals'!O22*$C$2</f>
        <v>0</v>
      </c>
      <c r="P22" s="1"/>
    </row>
    <row r="23" spans="1:16" ht="15.75" thickBot="1">
      <c r="A23" s="271"/>
      <c r="B23" s="259"/>
      <c r="C23" s="104" t="s">
        <v>34</v>
      </c>
      <c r="D23" s="106">
        <f>'SCE Program Totals'!D23*$C$2</f>
        <v>0</v>
      </c>
      <c r="E23" s="106">
        <f>'SCE Program Totals'!E23*$C$2</f>
        <v>0</v>
      </c>
      <c r="F23" s="106">
        <f>'SCE Program Totals'!F23*$C$2</f>
        <v>0</v>
      </c>
      <c r="G23" s="106">
        <f>'SCE Program Totals'!G23*$C$2</f>
        <v>8.631857527235695</v>
      </c>
      <c r="H23" s="106">
        <f>'SCE Program Totals'!H23*$C$2</f>
        <v>14.522207340091061</v>
      </c>
      <c r="I23" s="106">
        <f>'SCE Program Totals'!I23*$C$2</f>
        <v>21.274249369694477</v>
      </c>
      <c r="J23" s="106">
        <f>'SCE Program Totals'!J23*$C$2</f>
        <v>23.61085995887931</v>
      </c>
      <c r="K23" s="106">
        <f>'SCE Program Totals'!K23*$C$2</f>
        <v>24.014266543457648</v>
      </c>
      <c r="L23" s="106">
        <f>'SCE Program Totals'!L23*$C$2</f>
        <v>21.731493299449365</v>
      </c>
      <c r="M23" s="106">
        <f>'SCE Program Totals'!M23*$C$2</f>
        <v>6.395366737158409</v>
      </c>
      <c r="N23" s="106">
        <f>'SCE Program Totals'!N23*$C$2</f>
        <v>1.4412212585942654</v>
      </c>
      <c r="O23" s="106">
        <f>'SCE Program Totals'!O23*$C$2</f>
        <v>0</v>
      </c>
      <c r="P23" s="1"/>
    </row>
    <row r="24" spans="1:16" ht="15.75" thickBot="1">
      <c r="A24" s="272"/>
      <c r="B24" s="260"/>
      <c r="C24" s="107" t="s">
        <v>35</v>
      </c>
      <c r="D24" s="108">
        <f>'SCE Program Totals'!D24*$C$2</f>
        <v>0</v>
      </c>
      <c r="E24" s="108">
        <f>'SCE Program Totals'!E24*$C$2</f>
        <v>0</v>
      </c>
      <c r="F24" s="108">
        <f>'SCE Program Totals'!F24*$C$2</f>
        <v>0</v>
      </c>
      <c r="G24" s="108">
        <f>'SCE Program Totals'!G24*$C$2</f>
        <v>130.9432958936502</v>
      </c>
      <c r="H24" s="108">
        <f>'SCE Program Totals'!H24*$C$2</f>
        <v>228.0207001580814</v>
      </c>
      <c r="I24" s="108">
        <f>'SCE Program Totals'!I24*$C$2</f>
        <v>269.0526265466095</v>
      </c>
      <c r="J24" s="108">
        <f>'SCE Program Totals'!J24*$C$2</f>
        <v>308.4071855955771</v>
      </c>
      <c r="K24" s="109">
        <f>'SCE Program Totals'!K24*$C$2</f>
        <v>365.98181437351235</v>
      </c>
      <c r="L24" s="108">
        <f>'SCE Program Totals'!L24*$C$2</f>
        <v>354.60930278707104</v>
      </c>
      <c r="M24" s="108">
        <f>'SCE Program Totals'!M24*$C$2</f>
        <v>217.35766955644377</v>
      </c>
      <c r="N24" s="109">
        <f>'SCE Program Totals'!N24*$C$2</f>
        <v>31.404019920385124</v>
      </c>
      <c r="O24" s="109">
        <f>'SCE Program Totals'!O24*$C$2</f>
        <v>0</v>
      </c>
      <c r="P24" s="1"/>
    </row>
    <row r="25" spans="1:16" ht="15.75" customHeight="1">
      <c r="A25" s="267" t="s">
        <v>51</v>
      </c>
      <c r="B25" s="264">
        <v>1</v>
      </c>
      <c r="C25" s="91" t="s">
        <v>46</v>
      </c>
      <c r="D25" s="92">
        <f>'SCE Program Totals'!D25*$C$2</f>
        <v>2.7590160271392823</v>
      </c>
      <c r="E25" s="93">
        <f>'SCE Program Totals'!E25*$C$2</f>
        <v>3.111104872026062</v>
      </c>
      <c r="F25" s="93">
        <f>'SCE Program Totals'!F25*$C$2</f>
        <v>3.1346273675949097</v>
      </c>
      <c r="G25" s="93">
        <f>'SCE Program Totals'!G25*$C$2</f>
        <v>2.3354357102997785</v>
      </c>
      <c r="H25" s="93">
        <f>'SCE Program Totals'!H25*$C$2</f>
        <v>3.8269673331527714</v>
      </c>
      <c r="I25" s="93">
        <f>'SCE Program Totals'!I25*$C$2</f>
        <v>3.8117123004425055</v>
      </c>
      <c r="J25" s="93">
        <f>'SCE Program Totals'!J25*$C$2</f>
        <v>3.9390191470977785</v>
      </c>
      <c r="K25" s="93">
        <f>'SCE Program Totals'!K25*$C$2</f>
        <v>4.041482768247986</v>
      </c>
      <c r="L25" s="93">
        <f>'SCE Program Totals'!L25*$C$2</f>
        <v>4.0649448569824225</v>
      </c>
      <c r="M25" s="93">
        <f>'SCE Program Totals'!M25*$C$2</f>
        <v>3.870412840663147</v>
      </c>
      <c r="N25" s="93">
        <f>'SCE Program Totals'!N25*$C$2</f>
        <v>3.486910638693238</v>
      </c>
      <c r="O25" s="94">
        <f>'SCE Program Totals'!O25*$C$2</f>
        <v>2.8356160299011233</v>
      </c>
      <c r="P25" s="1"/>
    </row>
    <row r="26" spans="1:16" ht="15">
      <c r="A26" s="268"/>
      <c r="B26" s="265"/>
      <c r="C26" s="95" t="s">
        <v>47</v>
      </c>
      <c r="D26" s="96">
        <f>'SCE Program Totals'!D26*$C$2</f>
        <v>0.25599782655715947</v>
      </c>
      <c r="E26" s="97">
        <f>'SCE Program Totals'!E26*$C$2</f>
        <v>0.2636378856834412</v>
      </c>
      <c r="F26" s="97">
        <f>'SCE Program Totals'!F26*$C$2</f>
        <v>0.20162883821563723</v>
      </c>
      <c r="G26" s="97">
        <f>'SCE Program Totals'!G26*$C$2</f>
        <v>0.7643967936389924</v>
      </c>
      <c r="H26" s="97">
        <f>'SCE Program Totals'!H26*$C$2</f>
        <v>0.5503135320460499</v>
      </c>
      <c r="I26" s="97">
        <f>'SCE Program Totals'!I26*$C$2</f>
        <v>0.5402581800688029</v>
      </c>
      <c r="J26" s="97">
        <f>'SCE Program Totals'!J26*$C$2</f>
        <v>0.636335393560648</v>
      </c>
      <c r="K26" s="97">
        <f>'SCE Program Totals'!K26*$C$2</f>
        <v>0.6872635209074975</v>
      </c>
      <c r="L26" s="97">
        <f>'SCE Program Totals'!L26*$C$2</f>
        <v>0.7290022121638776</v>
      </c>
      <c r="M26" s="97">
        <f>'SCE Program Totals'!M26*$C$2</f>
        <v>0.7020028118103177</v>
      </c>
      <c r="N26" s="97">
        <f>'SCE Program Totals'!N26*$C$2</f>
        <v>0.31266649088668824</v>
      </c>
      <c r="O26" s="98">
        <f>'SCE Program Totals'!O26*$C$2</f>
        <v>0.1749272341047287</v>
      </c>
      <c r="P26" s="1"/>
    </row>
    <row r="27" spans="1:16" ht="15.75" thickBot="1">
      <c r="A27" s="268"/>
      <c r="B27" s="265"/>
      <c r="C27" s="95" t="s">
        <v>34</v>
      </c>
      <c r="D27" s="99">
        <f>'SCE Program Totals'!D27*$C$2</f>
        <v>0.3509672016103745</v>
      </c>
      <c r="E27" s="100">
        <f>'SCE Program Totals'!E27*$C$2</f>
        <v>0.35534809590263366</v>
      </c>
      <c r="F27" s="100">
        <f>'SCE Program Totals'!F27*$C$2</f>
        <v>0.41197106811678413</v>
      </c>
      <c r="G27" s="100">
        <f>'SCE Program Totals'!G27*$C$2</f>
        <v>0.01670724546029568</v>
      </c>
      <c r="H27" s="100">
        <f>'SCE Program Totals'!H27*$C$2</f>
        <v>0.6498819348575712</v>
      </c>
      <c r="I27" s="100">
        <f>'SCE Program Totals'!I27*$C$2</f>
        <v>0.659074691848898</v>
      </c>
      <c r="J27" s="100">
        <f>'SCE Program Totals'!J27*$C$2</f>
        <v>0.709406576824856</v>
      </c>
      <c r="K27" s="100">
        <f>'SCE Program Totals'!K27*$C$2</f>
        <v>0.7102912032844246</v>
      </c>
      <c r="L27" s="100">
        <f>'SCE Program Totals'!L27*$C$2</f>
        <v>0.7584699365089417</v>
      </c>
      <c r="M27" s="100">
        <f>'SCE Program Totals'!M27*$C$2</f>
        <v>0.5631844299520731</v>
      </c>
      <c r="N27" s="100">
        <f>'SCE Program Totals'!N27*$C$2</f>
        <v>0.26336437438287735</v>
      </c>
      <c r="O27" s="101">
        <f>'SCE Program Totals'!O27*$C$2</f>
        <v>0.15463522595118287</v>
      </c>
      <c r="P27" s="1"/>
    </row>
    <row r="28" spans="1:16" ht="15.75" thickBot="1">
      <c r="A28" s="269"/>
      <c r="B28" s="266"/>
      <c r="C28" s="91" t="s">
        <v>35</v>
      </c>
      <c r="D28" s="102">
        <f>'SCE Program Totals'!D28*$C$2</f>
        <v>3.3659810553068166</v>
      </c>
      <c r="E28" s="102">
        <f>'SCE Program Totals'!E28*$C$2</f>
        <v>3.730090853612137</v>
      </c>
      <c r="F28" s="102">
        <f>'SCE Program Totals'!F28*$C$2</f>
        <v>3.7482272739273315</v>
      </c>
      <c r="G28" s="102">
        <f>'SCE Program Totals'!G28*$C$2</f>
        <v>3.1165397493990667</v>
      </c>
      <c r="H28" s="102">
        <f>'SCE Program Totals'!H28*$C$2</f>
        <v>5.027162800056392</v>
      </c>
      <c r="I28" s="102">
        <f>'SCE Program Totals'!I28*$C$2</f>
        <v>5.011045172360205</v>
      </c>
      <c r="J28" s="102">
        <f>'SCE Program Totals'!J28*$C$2</f>
        <v>5.284761117483282</v>
      </c>
      <c r="K28" s="102">
        <f>'SCE Program Totals'!K28*$C$2</f>
        <v>5.439037492439908</v>
      </c>
      <c r="L28" s="102">
        <f>'SCE Program Totals'!L28*$C$2</f>
        <v>5.552417005655241</v>
      </c>
      <c r="M28" s="102">
        <f>'SCE Program Totals'!M28*$C$2</f>
        <v>5.135600082425539</v>
      </c>
      <c r="N28" s="103">
        <f>'SCE Program Totals'!N28*$C$2</f>
        <v>4.062941503962803</v>
      </c>
      <c r="O28" s="103">
        <f>'SCE Program Totals'!O28*$C$2</f>
        <v>3.165178489957035</v>
      </c>
      <c r="P28" s="1"/>
    </row>
    <row r="29" spans="1:16" ht="15.75" customHeight="1">
      <c r="A29" s="270" t="s">
        <v>52</v>
      </c>
      <c r="B29" s="258">
        <v>1</v>
      </c>
      <c r="C29" s="104" t="s">
        <v>46</v>
      </c>
      <c r="D29" s="105">
        <f>'SCE Program Totals'!D29*$C$2</f>
        <v>5.845688164352418</v>
      </c>
      <c r="E29" s="105">
        <f>'SCE Program Totals'!E29*$C$2</f>
        <v>5.819710998086549</v>
      </c>
      <c r="F29" s="105">
        <f>'SCE Program Totals'!F29*$C$2</f>
        <v>6.141941524337769</v>
      </c>
      <c r="G29" s="105">
        <f>'SCE Program Totals'!G29*$C$2</f>
        <v>7.035847587738037</v>
      </c>
      <c r="H29" s="105">
        <f>'SCE Program Totals'!H29*$C$2</f>
        <v>7.024088143142701</v>
      </c>
      <c r="I29" s="105">
        <f>'SCE Program Totals'!I29*$C$2</f>
        <v>6.995304896447755</v>
      </c>
      <c r="J29" s="105">
        <f>'SCE Program Totals'!J29*$C$2</f>
        <v>7.188547049185181</v>
      </c>
      <c r="K29" s="105">
        <f>'SCE Program Totals'!K29*$C$2</f>
        <v>7.38263861005249</v>
      </c>
      <c r="L29" s="105">
        <f>'SCE Program Totals'!L29*$C$2</f>
        <v>7.629517364669801</v>
      </c>
      <c r="M29" s="105">
        <f>'SCE Program Totals'!M29*$C$2</f>
        <v>9.33688699883423</v>
      </c>
      <c r="N29" s="105">
        <f>'SCE Program Totals'!N29*$C$2</f>
        <v>6.514215002688599</v>
      </c>
      <c r="O29" s="105">
        <f>'SCE Program Totals'!O29*$C$2</f>
        <v>6.159386636264038</v>
      </c>
      <c r="P29" s="1"/>
    </row>
    <row r="30" spans="1:16" ht="15">
      <c r="A30" s="271"/>
      <c r="B30" s="259"/>
      <c r="C30" s="104" t="s">
        <v>47</v>
      </c>
      <c r="D30" s="105">
        <f>'SCE Program Totals'!D30*$C$2</f>
        <v>1.970450626112366</v>
      </c>
      <c r="E30" s="105">
        <f>'SCE Program Totals'!E30*$C$2</f>
        <v>2.1967967582893375</v>
      </c>
      <c r="F30" s="105">
        <f>'SCE Program Totals'!F30*$C$2</f>
        <v>2.1442343797904972</v>
      </c>
      <c r="G30" s="105">
        <f>'SCE Program Totals'!G30*$C$2</f>
        <v>2.4502536262481693</v>
      </c>
      <c r="H30" s="105">
        <f>'SCE Program Totals'!H30*$C$2</f>
        <v>2.547521411079407</v>
      </c>
      <c r="I30" s="105">
        <f>'SCE Program Totals'!I30*$C$2</f>
        <v>2.927332962303162</v>
      </c>
      <c r="J30" s="105">
        <f>'SCE Program Totals'!J30*$C$2</f>
        <v>3.063564375134278</v>
      </c>
      <c r="K30" s="105">
        <f>'SCE Program Totals'!K30*$C$2</f>
        <v>3.452152684063721</v>
      </c>
      <c r="L30" s="105">
        <f>'SCE Program Totals'!L30*$C$2</f>
        <v>3.358645609178162</v>
      </c>
      <c r="M30" s="105">
        <f>'SCE Program Totals'!M30*$C$2</f>
        <v>4.988075736264038</v>
      </c>
      <c r="N30" s="105">
        <f>'SCE Program Totals'!N30*$C$2</f>
        <v>2.350132825036621</v>
      </c>
      <c r="O30" s="105">
        <f>'SCE Program Totals'!O30*$C$2</f>
        <v>2.2844609967010503</v>
      </c>
      <c r="P30" s="1"/>
    </row>
    <row r="31" spans="1:16" ht="15.75" thickBot="1">
      <c r="A31" s="271"/>
      <c r="B31" s="259"/>
      <c r="C31" s="104" t="s">
        <v>34</v>
      </c>
      <c r="D31" s="106">
        <f>'SCE Program Totals'!D31*$C$2</f>
        <v>0.17862154923605922</v>
      </c>
      <c r="E31" s="106">
        <f>'SCE Program Totals'!E31*$C$2</f>
        <v>0.34959378805770874</v>
      </c>
      <c r="F31" s="106">
        <f>'SCE Program Totals'!F31*$C$2</f>
        <v>0.9595934309829712</v>
      </c>
      <c r="G31" s="106">
        <f>'SCE Program Totals'!G31*$C$2</f>
        <v>1.2420738471000672</v>
      </c>
      <c r="H31" s="106">
        <f>'SCE Program Totals'!H31*$C$2</f>
        <v>2.664555118261719</v>
      </c>
      <c r="I31" s="106">
        <f>'SCE Program Totals'!I31*$C$2</f>
        <v>2.6322380452362064</v>
      </c>
      <c r="J31" s="106">
        <f>'SCE Program Totals'!J31*$C$2</f>
        <v>2.5915502502593997</v>
      </c>
      <c r="K31" s="106">
        <f>'SCE Program Totals'!K31*$C$2</f>
        <v>2.7499129982788086</v>
      </c>
      <c r="L31" s="106">
        <f>'SCE Program Totals'!L31*$C$2</f>
        <v>2.939763776623536</v>
      </c>
      <c r="M31" s="106">
        <f>'SCE Program Totals'!M31*$C$2</f>
        <v>4.793858800720216</v>
      </c>
      <c r="N31" s="106">
        <f>'SCE Program Totals'!N31*$C$2</f>
        <v>0</v>
      </c>
      <c r="O31" s="106">
        <f>'SCE Program Totals'!O31*$C$2</f>
        <v>0.09224668134667875</v>
      </c>
      <c r="P31" s="1"/>
    </row>
    <row r="32" spans="1:16" ht="15.75" thickBot="1">
      <c r="A32" s="272"/>
      <c r="B32" s="260"/>
      <c r="C32" s="107" t="s">
        <v>35</v>
      </c>
      <c r="D32" s="108">
        <f>'SCE Program Totals'!D32*$C$2</f>
        <v>7.994760339700842</v>
      </c>
      <c r="E32" s="108">
        <f>'SCE Program Totals'!E32*$C$2</f>
        <v>8.366101544433594</v>
      </c>
      <c r="F32" s="108">
        <f>'SCE Program Totals'!F32*$C$2</f>
        <v>9.245769335111238</v>
      </c>
      <c r="G32" s="108">
        <f>'SCE Program Totals'!G32*$C$2</f>
        <v>10.728175061086272</v>
      </c>
      <c r="H32" s="108">
        <f>'SCE Program Totals'!H32*$C$2</f>
        <v>12.236164672483826</v>
      </c>
      <c r="I32" s="108">
        <f>'SCE Program Totals'!I32*$C$2</f>
        <v>12.554875903987124</v>
      </c>
      <c r="J32" s="108">
        <f>'SCE Program Totals'!J32*$C$2</f>
        <v>12.84366167457886</v>
      </c>
      <c r="K32" s="109">
        <f>'SCE Program Totals'!K32*$C$2</f>
        <v>13.584704292395022</v>
      </c>
      <c r="L32" s="108">
        <f>'SCE Program Totals'!L32*$C$2</f>
        <v>13.9279267504715</v>
      </c>
      <c r="M32" s="108">
        <f>'SCE Program Totals'!M32*$C$2</f>
        <v>19.118821535818483</v>
      </c>
      <c r="N32" s="109">
        <f>'SCE Program Totals'!N32*$C$2</f>
        <v>8.86434782772522</v>
      </c>
      <c r="O32" s="109">
        <f>'SCE Program Totals'!O32*$C$2</f>
        <v>8.536094314311766</v>
      </c>
      <c r="P32" s="1"/>
    </row>
    <row r="33" spans="1:16" ht="15.75" customHeight="1">
      <c r="A33" s="267" t="s">
        <v>53</v>
      </c>
      <c r="B33" s="264">
        <v>1</v>
      </c>
      <c r="C33" s="91" t="s">
        <v>46</v>
      </c>
      <c r="D33" s="92">
        <f>'SCE Program Totals'!D33*$C$2</f>
        <v>9.478093251251222</v>
      </c>
      <c r="E33" s="93">
        <f>'SCE Program Totals'!E33*$C$2</f>
        <v>9.434056403790283</v>
      </c>
      <c r="F33" s="93">
        <f>'SCE Program Totals'!F33*$C$2</f>
        <v>21.183410989416508</v>
      </c>
      <c r="G33" s="93">
        <f>'SCE Program Totals'!G33*$C$2</f>
        <v>30.9710653482544</v>
      </c>
      <c r="H33" s="93">
        <f>'SCE Program Totals'!H33*$C$2</f>
        <v>40.24240812089844</v>
      </c>
      <c r="I33" s="93">
        <f>'SCE Program Totals'!I33*$C$2</f>
        <v>41.4869556517334</v>
      </c>
      <c r="J33" s="93">
        <f>'SCE Program Totals'!J33*$C$2</f>
        <v>41.4298153473877</v>
      </c>
      <c r="K33" s="93">
        <f>'SCE Program Totals'!K33*$C$2</f>
        <v>43.45210166679688</v>
      </c>
      <c r="L33" s="93">
        <f>'SCE Program Totals'!L33*$C$2</f>
        <v>42.663730426806644</v>
      </c>
      <c r="M33" s="93">
        <f>'SCE Program Totals'!M33*$C$2</f>
        <v>47.92414552331543</v>
      </c>
      <c r="N33" s="93">
        <f>'SCE Program Totals'!N33*$C$2</f>
        <v>44.80042803308106</v>
      </c>
      <c r="O33" s="94">
        <f>'SCE Program Totals'!O33*$C$2</f>
        <v>38.31045266486817</v>
      </c>
      <c r="P33" s="1"/>
    </row>
    <row r="34" spans="1:16" ht="15">
      <c r="A34" s="268"/>
      <c r="B34" s="265"/>
      <c r="C34" s="95" t="s">
        <v>47</v>
      </c>
      <c r="D34" s="96">
        <f>'SCE Program Totals'!D34*$C$2</f>
        <v>0.7355227112937928</v>
      </c>
      <c r="E34" s="97">
        <f>'SCE Program Totals'!E34*$C$2</f>
        <v>0.7427452128177644</v>
      </c>
      <c r="F34" s="97">
        <f>'SCE Program Totals'!F34*$C$2</f>
        <v>1.6701296958267213</v>
      </c>
      <c r="G34" s="97">
        <f>'SCE Program Totals'!G34*$C$2</f>
        <v>2.5013793933944704</v>
      </c>
      <c r="H34" s="97">
        <f>'SCE Program Totals'!H34*$C$2</f>
        <v>4.15920799844513</v>
      </c>
      <c r="I34" s="97">
        <f>'SCE Program Totals'!I34*$C$2</f>
        <v>4.4039551183868415</v>
      </c>
      <c r="J34" s="97">
        <f>'SCE Program Totals'!J34*$C$2</f>
        <v>4.781509289013672</v>
      </c>
      <c r="K34" s="97">
        <f>'SCE Program Totals'!K34*$C$2</f>
        <v>4.967195973406983</v>
      </c>
      <c r="L34" s="97">
        <f>'SCE Program Totals'!L34*$C$2</f>
        <v>4.666500510140992</v>
      </c>
      <c r="M34" s="97">
        <f>'SCE Program Totals'!M34*$C$2</f>
        <v>3.362098875384522</v>
      </c>
      <c r="N34" s="97">
        <f>'SCE Program Totals'!N34*$C$2</f>
        <v>3.955158697090149</v>
      </c>
      <c r="O34" s="98">
        <f>'SCE Program Totals'!O34*$C$2</f>
        <v>3.101938095127869</v>
      </c>
      <c r="P34" s="1"/>
    </row>
    <row r="35" spans="1:16" ht="15.75" thickBot="1">
      <c r="A35" s="268"/>
      <c r="B35" s="265"/>
      <c r="C35" s="95" t="s">
        <v>34</v>
      </c>
      <c r="D35" s="99">
        <f>'SCE Program Totals'!D35*$C$2</f>
        <v>0.3341761832666397</v>
      </c>
      <c r="E35" s="100">
        <f>'SCE Program Totals'!E35*$C$2</f>
        <v>0.32834954234771735</v>
      </c>
      <c r="F35" s="100">
        <f>'SCE Program Totals'!F35*$C$2</f>
        <v>0.7404916374801637</v>
      </c>
      <c r="G35" s="100">
        <f>'SCE Program Totals'!G35*$C$2</f>
        <v>1.1047777439243318</v>
      </c>
      <c r="H35" s="100">
        <f>'SCE Program Totals'!H35*$C$2</f>
        <v>1.7550746190254214</v>
      </c>
      <c r="I35" s="100">
        <f>'SCE Program Totals'!I35*$C$2</f>
        <v>1.8965801212783815</v>
      </c>
      <c r="J35" s="100">
        <f>'SCE Program Totals'!J35*$C$2</f>
        <v>2.022307268223572</v>
      </c>
      <c r="K35" s="100">
        <f>'SCE Program Totals'!K35*$C$2</f>
        <v>2.0318977150047304</v>
      </c>
      <c r="L35" s="100">
        <f>'SCE Program Totals'!L35*$C$2</f>
        <v>1.9137105236740115</v>
      </c>
      <c r="M35" s="100">
        <f>'SCE Program Totals'!M35*$C$2</f>
        <v>1.3192910708793641</v>
      </c>
      <c r="N35" s="100">
        <f>'SCE Program Totals'!N35*$C$2</f>
        <v>1.6550215699920656</v>
      </c>
      <c r="O35" s="101">
        <f>'SCE Program Totals'!O35*$C$2</f>
        <v>1.355263871121216</v>
      </c>
      <c r="P35" s="1"/>
    </row>
    <row r="36" spans="1:16" ht="15.75" thickBot="1">
      <c r="A36" s="269"/>
      <c r="B36" s="266"/>
      <c r="C36" s="91" t="s">
        <v>35</v>
      </c>
      <c r="D36" s="102">
        <f>'SCE Program Totals'!D36*$C$2</f>
        <v>10.547792145811654</v>
      </c>
      <c r="E36" s="102">
        <f>'SCE Program Totals'!E36*$C$2</f>
        <v>10.505151158955764</v>
      </c>
      <c r="F36" s="102">
        <f>'SCE Program Totals'!F36*$C$2</f>
        <v>23.594032322723393</v>
      </c>
      <c r="G36" s="102">
        <f>'SCE Program Totals'!G36*$C$2</f>
        <v>34.5772224855732</v>
      </c>
      <c r="H36" s="102">
        <f>'SCE Program Totals'!H36*$C$2</f>
        <v>46.15669073836899</v>
      </c>
      <c r="I36" s="102">
        <f>'SCE Program Totals'!I36*$C$2</f>
        <v>47.78749089139862</v>
      </c>
      <c r="J36" s="102">
        <f>'SCE Program Totals'!J36*$C$2</f>
        <v>48.23363190462495</v>
      </c>
      <c r="K36" s="102">
        <f>'SCE Program Totals'!K36*$C$2</f>
        <v>50.45119535520859</v>
      </c>
      <c r="L36" s="102">
        <f>'SCE Program Totals'!L36*$C$2</f>
        <v>49.24394146062164</v>
      </c>
      <c r="M36" s="102">
        <f>'SCE Program Totals'!M36*$C$2</f>
        <v>52.605535469579316</v>
      </c>
      <c r="N36" s="103">
        <f>'SCE Program Totals'!N36*$C$2</f>
        <v>50.410608300163275</v>
      </c>
      <c r="O36" s="103">
        <f>'SCE Program Totals'!O36*$C$2</f>
        <v>42.76765463111726</v>
      </c>
      <c r="P36" s="1"/>
    </row>
    <row r="37" spans="1:16" ht="15.75" customHeight="1">
      <c r="A37" s="270" t="s">
        <v>61</v>
      </c>
      <c r="B37" s="258">
        <v>1</v>
      </c>
      <c r="C37" s="104" t="s">
        <v>46</v>
      </c>
      <c r="D37" s="105">
        <f>'SCE Program Totals'!D37*$C$2</f>
        <v>0</v>
      </c>
      <c r="E37" s="105">
        <f>'SCE Program Totals'!E37*$C$2</f>
        <v>0</v>
      </c>
      <c r="F37" s="105">
        <f>'SCE Program Totals'!F37*$C$2</f>
        <v>0</v>
      </c>
      <c r="G37" s="105">
        <f>'SCE Program Totals'!G37*$C$2</f>
        <v>0</v>
      </c>
      <c r="H37" s="105">
        <f>'SCE Program Totals'!H37*$C$2</f>
        <v>0</v>
      </c>
      <c r="I37" s="105">
        <f>'SCE Program Totals'!I37*$C$2</f>
        <v>0</v>
      </c>
      <c r="J37" s="105">
        <f>'SCE Program Totals'!J37*$C$2</f>
        <v>0</v>
      </c>
      <c r="K37" s="105">
        <f>'SCE Program Totals'!K37*$C$2</f>
        <v>0</v>
      </c>
      <c r="L37" s="105">
        <f>'SCE Program Totals'!L37*$C$2</f>
        <v>0</v>
      </c>
      <c r="M37" s="105">
        <f>'SCE Program Totals'!M37*$C$2</f>
        <v>0</v>
      </c>
      <c r="N37" s="105">
        <f>'SCE Program Totals'!N37*$C$2</f>
        <v>0</v>
      </c>
      <c r="O37" s="105">
        <f>'SCE Program Totals'!O37*$C$2</f>
        <v>0</v>
      </c>
      <c r="P37" s="1"/>
    </row>
    <row r="38" spans="1:16" ht="15">
      <c r="A38" s="271"/>
      <c r="B38" s="259"/>
      <c r="C38" s="104" t="s">
        <v>47</v>
      </c>
      <c r="D38" s="105">
        <f>'SCE Program Totals'!D38*$C$2</f>
        <v>0</v>
      </c>
      <c r="E38" s="105">
        <f>'SCE Program Totals'!E38*$C$2</f>
        <v>0</v>
      </c>
      <c r="F38" s="105">
        <f>'SCE Program Totals'!F38*$C$2</f>
        <v>0</v>
      </c>
      <c r="G38" s="105">
        <f>'SCE Program Totals'!G38*$C$2</f>
        <v>0</v>
      </c>
      <c r="H38" s="105">
        <f>'SCE Program Totals'!H38*$C$2</f>
        <v>0</v>
      </c>
      <c r="I38" s="105">
        <f>'SCE Program Totals'!I38*$C$2</f>
        <v>0</v>
      </c>
      <c r="J38" s="105">
        <f>'SCE Program Totals'!J38*$C$2</f>
        <v>0</v>
      </c>
      <c r="K38" s="105">
        <f>'SCE Program Totals'!K38*$C$2</f>
        <v>0</v>
      </c>
      <c r="L38" s="105">
        <f>'SCE Program Totals'!L38*$C$2</f>
        <v>0</v>
      </c>
      <c r="M38" s="105">
        <f>'SCE Program Totals'!M38*$C$2</f>
        <v>0</v>
      </c>
      <c r="N38" s="105">
        <f>'SCE Program Totals'!N38*$C$2</f>
        <v>0</v>
      </c>
      <c r="O38" s="105">
        <f>'SCE Program Totals'!O38*$C$2</f>
        <v>0</v>
      </c>
      <c r="P38" s="1"/>
    </row>
    <row r="39" spans="1:16" ht="15.75" thickBot="1">
      <c r="A39" s="271"/>
      <c r="B39" s="259"/>
      <c r="C39" s="104" t="s">
        <v>34</v>
      </c>
      <c r="D39" s="106">
        <f>'SCE Program Totals'!D39*$C$2</f>
        <v>0</v>
      </c>
      <c r="E39" s="106">
        <f>'SCE Program Totals'!E39*$C$2</f>
        <v>0</v>
      </c>
      <c r="F39" s="106">
        <f>'SCE Program Totals'!F39*$C$2</f>
        <v>0</v>
      </c>
      <c r="G39" s="106">
        <f>'SCE Program Totals'!G39*$C$2</f>
        <v>0</v>
      </c>
      <c r="H39" s="106">
        <f>'SCE Program Totals'!H39*$C$2</f>
        <v>0</v>
      </c>
      <c r="I39" s="106">
        <f>'SCE Program Totals'!I39*$C$2</f>
        <v>0</v>
      </c>
      <c r="J39" s="106">
        <f>'SCE Program Totals'!J39*$C$2</f>
        <v>0</v>
      </c>
      <c r="K39" s="106">
        <f>'SCE Program Totals'!K39*$C$2</f>
        <v>0</v>
      </c>
      <c r="L39" s="106">
        <f>'SCE Program Totals'!L39*$C$2</f>
        <v>0</v>
      </c>
      <c r="M39" s="106">
        <f>'SCE Program Totals'!M39*$C$2</f>
        <v>0</v>
      </c>
      <c r="N39" s="106">
        <f>'SCE Program Totals'!N39*$C$2</f>
        <v>0</v>
      </c>
      <c r="O39" s="106">
        <f>'SCE Program Totals'!O39*$C$2</f>
        <v>0</v>
      </c>
      <c r="P39" s="1"/>
    </row>
    <row r="40" spans="1:16" ht="15.75" thickBot="1">
      <c r="A40" s="272"/>
      <c r="B40" s="260"/>
      <c r="C40" s="107" t="s">
        <v>35</v>
      </c>
      <c r="D40" s="108">
        <f>'SCE Program Totals'!D40*$C$2</f>
        <v>0</v>
      </c>
      <c r="E40" s="108">
        <f>'SCE Program Totals'!E40*$C$2</f>
        <v>0</v>
      </c>
      <c r="F40" s="108">
        <f>'SCE Program Totals'!F40*$C$2</f>
        <v>0</v>
      </c>
      <c r="G40" s="108">
        <f>'SCE Program Totals'!G40*$C$2</f>
        <v>0</v>
      </c>
      <c r="H40" s="108">
        <f>'SCE Program Totals'!H40*$C$2</f>
        <v>0</v>
      </c>
      <c r="I40" s="108">
        <f>'SCE Program Totals'!I40*$C$2</f>
        <v>0</v>
      </c>
      <c r="J40" s="108">
        <f>'SCE Program Totals'!J40*$C$2</f>
        <v>0</v>
      </c>
      <c r="K40" s="109">
        <f>'SCE Program Totals'!K40*$C$2</f>
        <v>0</v>
      </c>
      <c r="L40" s="108">
        <f>'SCE Program Totals'!L40*$C$2</f>
        <v>0</v>
      </c>
      <c r="M40" s="108">
        <f>'SCE Program Totals'!M40*$C$2</f>
        <v>0</v>
      </c>
      <c r="N40" s="109">
        <f>'SCE Program Totals'!N40*$C$2</f>
        <v>0</v>
      </c>
      <c r="O40" s="109">
        <f>'SCE Program Totals'!O40*$C$2</f>
        <v>0</v>
      </c>
      <c r="P40" s="1"/>
    </row>
    <row r="41" spans="1:16" ht="15.75" customHeight="1">
      <c r="A41" s="267" t="s">
        <v>62</v>
      </c>
      <c r="B41" s="264">
        <v>1</v>
      </c>
      <c r="C41" s="91" t="s">
        <v>46</v>
      </c>
      <c r="D41" s="92">
        <f>'SCE Program Totals'!D41*$C$2</f>
        <v>62.88167452106934</v>
      </c>
      <c r="E41" s="93">
        <f>'SCE Program Totals'!E41*$C$2</f>
        <v>67.72507944226075</v>
      </c>
      <c r="F41" s="93">
        <f>'SCE Program Totals'!F41*$C$2</f>
        <v>59.54251284729004</v>
      </c>
      <c r="G41" s="93">
        <f>'SCE Program Totals'!G41*$C$2</f>
        <v>65.59312867822267</v>
      </c>
      <c r="H41" s="93">
        <f>'SCE Program Totals'!H41*$C$2</f>
        <v>66.86775510014648</v>
      </c>
      <c r="I41" s="93">
        <f>'SCE Program Totals'!I41*$C$2</f>
        <v>66.29730753476564</v>
      </c>
      <c r="J41" s="93">
        <f>'SCE Program Totals'!J41*$C$2</f>
        <v>76.17453584184571</v>
      </c>
      <c r="K41" s="93">
        <f>'SCE Program Totals'!K41*$C$2</f>
        <v>77.18778555068361</v>
      </c>
      <c r="L41" s="93">
        <f>'SCE Program Totals'!L41*$C$2</f>
        <v>71.68072897802735</v>
      </c>
      <c r="M41" s="93">
        <f>'SCE Program Totals'!M41*$C$2</f>
        <v>85.24759442685547</v>
      </c>
      <c r="N41" s="93">
        <f>'SCE Program Totals'!N41*$C$2</f>
        <v>35.04084784334717</v>
      </c>
      <c r="O41" s="94">
        <f>'SCE Program Totals'!O41*$C$2</f>
        <v>29.629312348681644</v>
      </c>
      <c r="P41" s="1"/>
    </row>
    <row r="42" spans="1:16" ht="15">
      <c r="A42" s="268"/>
      <c r="B42" s="265"/>
      <c r="C42" s="95" t="s">
        <v>47</v>
      </c>
      <c r="D42" s="96">
        <f>'SCE Program Totals'!D42*$C$2</f>
        <v>6.451685178302002</v>
      </c>
      <c r="E42" s="97">
        <f>'SCE Program Totals'!E42*$C$2</f>
        <v>8.871298273095704</v>
      </c>
      <c r="F42" s="97">
        <f>'SCE Program Totals'!F42*$C$2</f>
        <v>9.41664056716919</v>
      </c>
      <c r="G42" s="97">
        <f>'SCE Program Totals'!G42*$C$2</f>
        <v>12.301954185424806</v>
      </c>
      <c r="H42" s="97">
        <f>'SCE Program Totals'!H42*$C$2</f>
        <v>11.334708072991944</v>
      </c>
      <c r="I42" s="97">
        <f>'SCE Program Totals'!I42*$C$2</f>
        <v>11.94015193217163</v>
      </c>
      <c r="J42" s="97">
        <f>'SCE Program Totals'!J42*$C$2</f>
        <v>15.398540256237794</v>
      </c>
      <c r="K42" s="97">
        <f>'SCE Program Totals'!K42*$C$2</f>
        <v>15.579896316864016</v>
      </c>
      <c r="L42" s="97">
        <f>'SCE Program Totals'!L42*$C$2</f>
        <v>12.498311082135011</v>
      </c>
      <c r="M42" s="97">
        <f>'SCE Program Totals'!M42*$C$2</f>
        <v>9.738634345300294</v>
      </c>
      <c r="N42" s="97">
        <f>'SCE Program Totals'!N42*$C$2</f>
        <v>4.402266803051758</v>
      </c>
      <c r="O42" s="98">
        <f>'SCE Program Totals'!O42*$C$2</f>
        <v>3.14185873921814</v>
      </c>
      <c r="P42" s="1"/>
    </row>
    <row r="43" spans="1:16" ht="15.75" thickBot="1">
      <c r="A43" s="268"/>
      <c r="B43" s="265"/>
      <c r="C43" s="95" t="s">
        <v>34</v>
      </c>
      <c r="D43" s="99">
        <f>'SCE Program Totals'!D43*$C$2</f>
        <v>3.7995725950897223</v>
      </c>
      <c r="E43" s="100">
        <f>'SCE Program Totals'!E43*$C$2</f>
        <v>3.6779554994583132</v>
      </c>
      <c r="F43" s="100">
        <f>'SCE Program Totals'!F43*$C$2</f>
        <v>3.6008752650146487</v>
      </c>
      <c r="G43" s="100">
        <f>'SCE Program Totals'!G43*$C$2</f>
        <v>4.589010050180055</v>
      </c>
      <c r="H43" s="100">
        <f>'SCE Program Totals'!H43*$C$2</f>
        <v>4.366911197309876</v>
      </c>
      <c r="I43" s="100">
        <f>'SCE Program Totals'!I43*$C$2</f>
        <v>4.813349259420776</v>
      </c>
      <c r="J43" s="100">
        <f>'SCE Program Totals'!J43*$C$2</f>
        <v>5.551201717532349</v>
      </c>
      <c r="K43" s="100">
        <f>'SCE Program Totals'!K43*$C$2</f>
        <v>5.586211270074464</v>
      </c>
      <c r="L43" s="100">
        <f>'SCE Program Totals'!L43*$C$2</f>
        <v>5.191843315841675</v>
      </c>
      <c r="M43" s="100">
        <f>'SCE Program Totals'!M43*$C$2</f>
        <v>4.197436720822144</v>
      </c>
      <c r="N43" s="100">
        <f>'SCE Program Totals'!N43*$C$2</f>
        <v>2.2519573731575013</v>
      </c>
      <c r="O43" s="101">
        <f>'SCE Program Totals'!O43*$C$2</f>
        <v>1.8009544583206178</v>
      </c>
      <c r="P43" s="1"/>
    </row>
    <row r="44" spans="1:16" ht="15.75" thickBot="1">
      <c r="A44" s="269"/>
      <c r="B44" s="266"/>
      <c r="C44" s="91" t="s">
        <v>35</v>
      </c>
      <c r="D44" s="102">
        <f>'SCE Program Totals'!D44*$C$2</f>
        <v>73.13293229446107</v>
      </c>
      <c r="E44" s="102">
        <f>'SCE Program Totals'!E44*$C$2</f>
        <v>80.27433321481477</v>
      </c>
      <c r="F44" s="102">
        <f>'SCE Program Totals'!F44*$C$2</f>
        <v>72.56002867947389</v>
      </c>
      <c r="G44" s="102">
        <f>'SCE Program Totals'!G44*$C$2</f>
        <v>82.48409291382752</v>
      </c>
      <c r="H44" s="102">
        <f>'SCE Program Totals'!H44*$C$2</f>
        <v>82.5693743704483</v>
      </c>
      <c r="I44" s="102">
        <f>'SCE Program Totals'!I44*$C$2</f>
        <v>83.05080872635803</v>
      </c>
      <c r="J44" s="102">
        <f>'SCE Program Totals'!J44*$C$2</f>
        <v>97.12427781561586</v>
      </c>
      <c r="K44" s="102">
        <f>'SCE Program Totals'!K44*$C$2</f>
        <v>98.3538931376221</v>
      </c>
      <c r="L44" s="102">
        <f>'SCE Program Totals'!L44*$C$2</f>
        <v>89.37088337600404</v>
      </c>
      <c r="M44" s="102">
        <f>'SCE Program Totals'!M44*$C$2</f>
        <v>99.18366549297792</v>
      </c>
      <c r="N44" s="103">
        <f>'SCE Program Totals'!N44*$C$2</f>
        <v>41.695072019556434</v>
      </c>
      <c r="O44" s="103">
        <f>'SCE Program Totals'!O44*$C$2</f>
        <v>34.572125546220406</v>
      </c>
      <c r="P44" s="1"/>
    </row>
    <row r="45" spans="1:15" ht="15.75" thickBot="1">
      <c r="A45" s="160"/>
      <c r="B45" s="161"/>
      <c r="C45" s="162"/>
      <c r="D45" s="149"/>
      <c r="E45" s="149"/>
      <c r="F45" s="149"/>
      <c r="G45" s="149"/>
      <c r="H45" s="149"/>
      <c r="I45" s="149"/>
      <c r="J45" s="149"/>
      <c r="K45" s="149"/>
      <c r="L45" s="149"/>
      <c r="M45" s="149"/>
      <c r="N45" s="149"/>
      <c r="O45" s="149"/>
    </row>
    <row r="46" spans="1:15" ht="15.75" thickBot="1">
      <c r="A46" s="251" t="s">
        <v>58</v>
      </c>
      <c r="B46" s="279"/>
      <c r="C46" s="150" t="s">
        <v>46</v>
      </c>
      <c r="D46" s="151">
        <f>SUMIF($C$9:$O$44,$C46,D$9:D$44)</f>
        <v>539.7317479086394</v>
      </c>
      <c r="E46" s="151">
        <f aca="true" t="shared" si="0" ref="E46:O46">SUMIF($C$9:$O$44,$C46,E$9:E$44)</f>
        <v>561.7919648597923</v>
      </c>
      <c r="F46" s="151">
        <f t="shared" si="0"/>
        <v>564.3134262349666</v>
      </c>
      <c r="G46" s="151">
        <f t="shared" si="0"/>
        <v>735.2829032088141</v>
      </c>
      <c r="H46" s="151">
        <f t="shared" si="0"/>
        <v>862.5290928711999</v>
      </c>
      <c r="I46" s="151">
        <f t="shared" si="0"/>
        <v>912.0060508163051</v>
      </c>
      <c r="J46" s="151">
        <f t="shared" si="0"/>
        <v>961.0419953726563</v>
      </c>
      <c r="K46" s="151">
        <f t="shared" si="0"/>
        <v>1019.560611471498</v>
      </c>
      <c r="L46" s="151">
        <f t="shared" si="0"/>
        <v>1028.3648726228566</v>
      </c>
      <c r="M46" s="151">
        <f t="shared" si="0"/>
        <v>874.1100548671741</v>
      </c>
      <c r="N46" s="151">
        <f t="shared" si="0"/>
        <v>593.9330976143714</v>
      </c>
      <c r="O46" s="151">
        <f t="shared" si="0"/>
        <v>508.18355420007765</v>
      </c>
    </row>
    <row r="47" spans="1:15" ht="15.75" thickBot="1">
      <c r="A47" s="279"/>
      <c r="B47" s="279"/>
      <c r="C47" s="152" t="s">
        <v>47</v>
      </c>
      <c r="D47" s="151">
        <f aca="true" t="shared" si="1" ref="D47:O49">SUMIF($C$9:$O$44,$C47,D$9:D$44)</f>
        <v>122.01213005465692</v>
      </c>
      <c r="E47" s="151">
        <f t="shared" si="1"/>
        <v>141.98673191157815</v>
      </c>
      <c r="F47" s="151">
        <f t="shared" si="1"/>
        <v>143.26346161336508</v>
      </c>
      <c r="G47" s="151">
        <f t="shared" si="1"/>
        <v>180.1847928301496</v>
      </c>
      <c r="H47" s="151">
        <f t="shared" si="1"/>
        <v>193.15880359169654</v>
      </c>
      <c r="I47" s="151">
        <f t="shared" si="1"/>
        <v>207.41635041849577</v>
      </c>
      <c r="J47" s="151">
        <f t="shared" si="1"/>
        <v>215.22546662646766</v>
      </c>
      <c r="K47" s="151">
        <f t="shared" si="1"/>
        <v>217.91957951632622</v>
      </c>
      <c r="L47" s="151">
        <f t="shared" si="1"/>
        <v>198.24294013464336</v>
      </c>
      <c r="M47" s="151">
        <f t="shared" si="1"/>
        <v>169.6258883540831</v>
      </c>
      <c r="N47" s="151">
        <f t="shared" si="1"/>
        <v>134.6117754509713</v>
      </c>
      <c r="O47" s="151">
        <f t="shared" si="1"/>
        <v>121.7685169987465</v>
      </c>
    </row>
    <row r="48" spans="1:15" ht="15.75" thickBot="1">
      <c r="A48" s="279"/>
      <c r="B48" s="279"/>
      <c r="C48" s="153" t="s">
        <v>34</v>
      </c>
      <c r="D48" s="151">
        <f t="shared" si="1"/>
        <v>82.62867767698582</v>
      </c>
      <c r="E48" s="151">
        <f t="shared" si="1"/>
        <v>89.28036595380091</v>
      </c>
      <c r="F48" s="151">
        <f t="shared" si="1"/>
        <v>94.29479474777538</v>
      </c>
      <c r="G48" s="151">
        <f t="shared" si="1"/>
        <v>116.81548067528014</v>
      </c>
      <c r="H48" s="151">
        <f t="shared" si="1"/>
        <v>130.6201257113725</v>
      </c>
      <c r="I48" s="151">
        <f t="shared" si="1"/>
        <v>146.10994840198265</v>
      </c>
      <c r="J48" s="151">
        <f t="shared" si="1"/>
        <v>138.7557060805645</v>
      </c>
      <c r="K48" s="151">
        <f t="shared" si="1"/>
        <v>148.0635459471722</v>
      </c>
      <c r="L48" s="151">
        <f t="shared" si="1"/>
        <v>139.54464401994312</v>
      </c>
      <c r="M48" s="151">
        <f t="shared" si="1"/>
        <v>114.72616026667119</v>
      </c>
      <c r="N48" s="151">
        <f t="shared" si="1"/>
        <v>103.14355947539158</v>
      </c>
      <c r="O48" s="151">
        <f t="shared" si="1"/>
        <v>83.41301685204235</v>
      </c>
    </row>
    <row r="49" spans="1:15" ht="15.75" thickBot="1">
      <c r="A49" s="279"/>
      <c r="B49" s="279"/>
      <c r="C49" s="154" t="s">
        <v>35</v>
      </c>
      <c r="D49" s="151">
        <f t="shared" si="1"/>
        <v>744.3725556402823</v>
      </c>
      <c r="E49" s="151">
        <f t="shared" si="1"/>
        <v>793.0590627251713</v>
      </c>
      <c r="F49" s="151">
        <f t="shared" si="1"/>
        <v>801.8716825961072</v>
      </c>
      <c r="G49" s="151">
        <f t="shared" si="1"/>
        <v>1032.2831767142438</v>
      </c>
      <c r="H49" s="151">
        <f t="shared" si="1"/>
        <v>1186.3080221742691</v>
      </c>
      <c r="I49" s="151">
        <f t="shared" si="1"/>
        <v>1265.5323496367835</v>
      </c>
      <c r="J49" s="151">
        <f t="shared" si="1"/>
        <v>1315.0231680796885</v>
      </c>
      <c r="K49" s="151">
        <f t="shared" si="1"/>
        <v>1385.543736934996</v>
      </c>
      <c r="L49" s="151">
        <f t="shared" si="1"/>
        <v>1366.1524567774431</v>
      </c>
      <c r="M49" s="151">
        <f t="shared" si="1"/>
        <v>1158.4621034879283</v>
      </c>
      <c r="N49" s="151">
        <f t="shared" si="1"/>
        <v>831.6884325407342</v>
      </c>
      <c r="O49" s="151">
        <f t="shared" si="1"/>
        <v>713.3650880508665</v>
      </c>
    </row>
    <row r="51" spans="1:16" ht="15">
      <c r="A51" s="177" t="s">
        <v>20</v>
      </c>
      <c r="B51" s="156"/>
      <c r="C51" s="1"/>
      <c r="D51" s="157"/>
      <c r="E51" s="157"/>
      <c r="F51" s="157"/>
      <c r="G51" s="157"/>
      <c r="H51" s="157"/>
      <c r="I51" s="157"/>
      <c r="J51" s="157"/>
      <c r="K51" s="157"/>
      <c r="L51" s="157"/>
      <c r="M51" s="157"/>
      <c r="N51" s="157"/>
      <c r="O51" s="157"/>
      <c r="P51"/>
    </row>
    <row r="52" spans="1:16" ht="15">
      <c r="A52" s="179" t="s">
        <v>66</v>
      </c>
      <c r="B52" s="156"/>
      <c r="C52" s="1"/>
      <c r="D52" s="158"/>
      <c r="E52" s="158"/>
      <c r="F52" s="158"/>
      <c r="G52" s="158"/>
      <c r="H52" s="158"/>
      <c r="I52" s="158"/>
      <c r="J52" s="158"/>
      <c r="K52" s="158"/>
      <c r="L52" s="158"/>
      <c r="M52" s="158"/>
      <c r="N52" s="158"/>
      <c r="O52" s="158"/>
      <c r="P52"/>
    </row>
    <row r="53" spans="2:15" ht="15.75" thickBot="1">
      <c r="B53" s="87"/>
      <c r="D53" s="163"/>
      <c r="E53" s="163"/>
      <c r="F53" s="163"/>
      <c r="G53" s="163"/>
      <c r="H53" s="163"/>
      <c r="I53" s="163"/>
      <c r="J53" s="163"/>
      <c r="K53" s="163"/>
      <c r="L53" s="163"/>
      <c r="M53" s="163"/>
      <c r="N53" s="163"/>
      <c r="O53" s="163"/>
    </row>
    <row r="54" spans="1:15" ht="15.75" customHeight="1">
      <c r="A54" s="245" t="s">
        <v>56</v>
      </c>
      <c r="B54" s="248">
        <v>0</v>
      </c>
      <c r="C54" s="171" t="s">
        <v>46</v>
      </c>
      <c r="D54" s="186">
        <f>'SCE Program Totals'!D54*'SCE Program Totals w.DLF'!$C$2</f>
        <v>5.598550869880343</v>
      </c>
      <c r="E54" s="186">
        <f>'SCE Program Totals'!E54*'SCE Program Totals w.DLF'!$C$2</f>
        <v>5.598549201382064</v>
      </c>
      <c r="F54" s="186">
        <f>'SCE Program Totals'!F54*'SCE Program Totals w.DLF'!$C$2</f>
        <v>5.598550869880347</v>
      </c>
      <c r="G54" s="186">
        <f>'SCE Program Totals'!G54*'SCE Program Totals w.DLF'!$C$2</f>
        <v>5.657163545913892</v>
      </c>
      <c r="H54" s="186">
        <f>'SCE Program Totals'!H54*'SCE Program Totals w.DLF'!$C$2</f>
        <v>5.747502716717503</v>
      </c>
      <c r="I54" s="186">
        <f>'SCE Program Totals'!I54*'SCE Program Totals w.DLF'!$C$2</f>
        <v>6.09004207634444</v>
      </c>
      <c r="J54" s="186">
        <f>'SCE Program Totals'!J54*'SCE Program Totals w.DLF'!$C$2</f>
        <v>6.56442950695327</v>
      </c>
      <c r="K54" s="186">
        <f>'SCE Program Totals'!K54*'SCE Program Totals w.DLF'!$C$2</f>
        <v>7.111533429545762</v>
      </c>
      <c r="L54" s="186">
        <f>'SCE Program Totals'!L54*'SCE Program Totals w.DLF'!$C$2</f>
        <v>7.044830205358644</v>
      </c>
      <c r="M54" s="186">
        <f>'SCE Program Totals'!M54*'SCE Program Totals w.DLF'!$C$2</f>
        <v>6.024838832109908</v>
      </c>
      <c r="N54" s="186">
        <f>'SCE Program Totals'!N54*'SCE Program Totals w.DLF'!$C$2</f>
        <v>5.598550869880343</v>
      </c>
      <c r="O54" s="186">
        <f>'SCE Program Totals'!O54*'SCE Program Totals w.DLF'!$C$2</f>
        <v>5.598550869880345</v>
      </c>
    </row>
    <row r="55" spans="1:15" ht="15">
      <c r="A55" s="246"/>
      <c r="B55" s="249"/>
      <c r="C55" s="173" t="s">
        <v>47</v>
      </c>
      <c r="D55" s="186">
        <f>'SCE Program Totals'!D55*'SCE Program Totals w.DLF'!$C$2</f>
        <v>1.1537917391636492</v>
      </c>
      <c r="E55" s="186">
        <f>'SCE Program Totals'!E55*'SCE Program Totals w.DLF'!$C$2</f>
        <v>1.1537920830204036</v>
      </c>
      <c r="F55" s="186">
        <f>'SCE Program Totals'!F55*'SCE Program Totals w.DLF'!$C$2</f>
        <v>1.1537920830204036</v>
      </c>
      <c r="G55" s="186">
        <f>'SCE Program Totals'!G55*'SCE Program Totals w.DLF'!$C$2</f>
        <v>1.1537917391636487</v>
      </c>
      <c r="H55" s="186">
        <f>'SCE Program Totals'!H55*'SCE Program Totals w.DLF'!$C$2</f>
        <v>1.1552173692669088</v>
      </c>
      <c r="I55" s="186">
        <f>'SCE Program Totals'!I55*'SCE Program Totals w.DLF'!$C$2</f>
        <v>1.2062151083514647</v>
      </c>
      <c r="J55" s="186">
        <f>'SCE Program Totals'!J55*'SCE Program Totals w.DLF'!$C$2</f>
        <v>1.3012701817921162</v>
      </c>
      <c r="K55" s="186">
        <f>'SCE Program Totals'!K55*'SCE Program Totals w.DLF'!$C$2</f>
        <v>1.2156319694242779</v>
      </c>
      <c r="L55" s="186">
        <f>'SCE Program Totals'!L55*'SCE Program Totals w.DLF'!$C$2</f>
        <v>1.1776646820432963</v>
      </c>
      <c r="M55" s="186">
        <f>'SCE Program Totals'!M55*'SCE Program Totals w.DLF'!$C$2</f>
        <v>1.3044126886695138</v>
      </c>
      <c r="N55" s="186">
        <f>'SCE Program Totals'!N55*'SCE Program Totals w.DLF'!$C$2</f>
        <v>1.1537920830204027</v>
      </c>
      <c r="O55" s="186">
        <f>'SCE Program Totals'!O55*'SCE Program Totals w.DLF'!$C$2</f>
        <v>1.1537919110920267</v>
      </c>
    </row>
    <row r="56" spans="1:15" ht="15">
      <c r="A56" s="246"/>
      <c r="B56" s="249"/>
      <c r="C56" s="173" t="s">
        <v>34</v>
      </c>
      <c r="D56" s="186">
        <f>'SCE Program Totals'!D56*'SCE Program Totals w.DLF'!$C$2</f>
        <v>0.5997902631541739</v>
      </c>
      <c r="E56" s="186">
        <f>'SCE Program Totals'!E56*'SCE Program Totals w.DLF'!$C$2</f>
        <v>0.5997901737784677</v>
      </c>
      <c r="F56" s="186">
        <f>'SCE Program Totals'!F56*'SCE Program Totals w.DLF'!$C$2</f>
        <v>0.5997901737784677</v>
      </c>
      <c r="G56" s="186">
        <f>'SCE Program Totals'!G56*'SCE Program Totals w.DLF'!$C$2</f>
        <v>0.6008328307640434</v>
      </c>
      <c r="H56" s="186">
        <f>'SCE Program Totals'!H56*'SCE Program Totals w.DLF'!$C$2</f>
        <v>0.6069078762486593</v>
      </c>
      <c r="I56" s="186">
        <f>'SCE Program Totals'!I56*'SCE Program Totals w.DLF'!$C$2</f>
        <v>0.7250922322446958</v>
      </c>
      <c r="J56" s="186">
        <f>'SCE Program Totals'!J56*'SCE Program Totals w.DLF'!$C$2</f>
        <v>0.8094704062177716</v>
      </c>
      <c r="K56" s="186">
        <f>'SCE Program Totals'!K56*'SCE Program Totals w.DLF'!$C$2</f>
        <v>0.776585151468884</v>
      </c>
      <c r="L56" s="186">
        <f>'SCE Program Totals'!L56*'SCE Program Totals w.DLF'!$C$2</f>
        <v>0.6688330853737792</v>
      </c>
      <c r="M56" s="186">
        <f>'SCE Program Totals'!M56*'SCE Program Totals w.DLF'!$C$2</f>
        <v>0.6404734588712138</v>
      </c>
      <c r="N56" s="186">
        <f>'SCE Program Totals'!N56*'SCE Program Totals w.DLF'!$C$2</f>
        <v>0.5997899950270555</v>
      </c>
      <c r="O56" s="186">
        <f>'SCE Program Totals'!O56*'SCE Program Totals w.DLF'!$C$2</f>
        <v>0.5997901737784681</v>
      </c>
    </row>
    <row r="57" spans="1:15" ht="15.75" thickBot="1">
      <c r="A57" s="247"/>
      <c r="B57" s="250"/>
      <c r="C57" s="171" t="s">
        <v>35</v>
      </c>
      <c r="D57" s="186">
        <f>'SCE Program Totals'!D57*'SCE Program Totals w.DLF'!$C$2</f>
        <v>7.352132872198166</v>
      </c>
      <c r="E57" s="186">
        <f>'SCE Program Totals'!E57*'SCE Program Totals w.DLF'!$C$2</f>
        <v>7.352131458180936</v>
      </c>
      <c r="F57" s="186">
        <f>'SCE Program Totals'!F57*'SCE Program Totals w.DLF'!$C$2</f>
        <v>7.3521331266792185</v>
      </c>
      <c r="G57" s="186">
        <f>'SCE Program Totals'!G57*'SCE Program Totals w.DLF'!$C$2</f>
        <v>7.411788115841583</v>
      </c>
      <c r="H57" s="186">
        <f>'SCE Program Totals'!H57*'SCE Program Totals w.DLF'!$C$2</f>
        <v>7.509627962233071</v>
      </c>
      <c r="I57" s="186">
        <f>'SCE Program Totals'!I57*'SCE Program Totals w.DLF'!$C$2</f>
        <v>8.0213494169406</v>
      </c>
      <c r="J57" s="186">
        <f>'SCE Program Totals'!J57*'SCE Program Totals w.DLF'!$C$2</f>
        <v>8.675170094963157</v>
      </c>
      <c r="K57" s="186">
        <f>'SCE Program Totals'!K57*'SCE Program Totals w.DLF'!$C$2</f>
        <v>9.103750550438924</v>
      </c>
      <c r="L57" s="186">
        <f>'SCE Program Totals'!L57*'SCE Program Totals w.DLF'!$C$2</f>
        <v>8.891327972775718</v>
      </c>
      <c r="M57" s="186">
        <f>'SCE Program Totals'!M57*'SCE Program Totals w.DLF'!$C$2</f>
        <v>7.9697249796506355</v>
      </c>
      <c r="N57" s="186">
        <f>'SCE Program Totals'!N57*'SCE Program Totals w.DLF'!$C$2</f>
        <v>7.352132947927801</v>
      </c>
      <c r="O57" s="186">
        <f>'SCE Program Totals'!O57*'SCE Program Totals w.DLF'!$C$2</f>
        <v>7.3521329547508385</v>
      </c>
    </row>
    <row r="58" spans="1:15" ht="15" customHeight="1">
      <c r="A58" s="245" t="s">
        <v>57</v>
      </c>
      <c r="B58" s="248">
        <v>0</v>
      </c>
      <c r="C58" s="171" t="s">
        <v>46</v>
      </c>
      <c r="D58" s="186">
        <f>'SCE Program Totals'!D58*'SCE Program Totals w.DLF'!$C$2</f>
        <v>6.817961528230068</v>
      </c>
      <c r="E58" s="186">
        <f>'SCE Program Totals'!E58*'SCE Program Totals w.DLF'!$C$2</f>
        <v>6.881230862276158</v>
      </c>
      <c r="F58" s="186">
        <f>'SCE Program Totals'!F58*'SCE Program Totals w.DLF'!$C$2</f>
        <v>6.9144190506432075</v>
      </c>
      <c r="G58" s="186">
        <f>'SCE Program Totals'!G58*'SCE Program Totals w.DLF'!$C$2</f>
        <v>16.953951361458493</v>
      </c>
      <c r="H58" s="186">
        <f>'SCE Program Totals'!H58*'SCE Program Totals w.DLF'!$C$2</f>
        <v>17.624459957212046</v>
      </c>
      <c r="I58" s="186">
        <f>'SCE Program Totals'!I58*'SCE Program Totals w.DLF'!$C$2</f>
        <v>16.825792922190285</v>
      </c>
      <c r="J58" s="186">
        <f>'SCE Program Totals'!J58*'SCE Program Totals w.DLF'!$C$2</f>
        <v>16.813788303735734</v>
      </c>
      <c r="K58" s="186">
        <f>'SCE Program Totals'!K58*'SCE Program Totals w.DLF'!$C$2</f>
        <v>16.877100067449547</v>
      </c>
      <c r="L58" s="186">
        <f>'SCE Program Totals'!L58*'SCE Program Totals w.DLF'!$C$2</f>
        <v>17.652108468606464</v>
      </c>
      <c r="M58" s="186">
        <f>'SCE Program Totals'!M58*'SCE Program Totals w.DLF'!$C$2</f>
        <v>18.141009153800837</v>
      </c>
      <c r="N58" s="186">
        <f>'SCE Program Totals'!N58*'SCE Program Totals w.DLF'!$C$2</f>
        <v>7.339565810322971</v>
      </c>
      <c r="O58" s="186">
        <f>'SCE Program Totals'!O58*'SCE Program Totals w.DLF'!$C$2</f>
        <v>6.900331656567903</v>
      </c>
    </row>
    <row r="59" spans="1:15" ht="15">
      <c r="A59" s="246"/>
      <c r="B59" s="249"/>
      <c r="C59" s="173" t="s">
        <v>47</v>
      </c>
      <c r="D59" s="186">
        <f>'SCE Program Totals'!D59*'SCE Program Totals w.DLF'!$C$2</f>
        <v>0.48694552134411256</v>
      </c>
      <c r="E59" s="186">
        <f>'SCE Program Totals'!E59*'SCE Program Totals w.DLF'!$C$2</f>
        <v>0.4914642794398576</v>
      </c>
      <c r="F59" s="186">
        <f>'SCE Program Totals'!F59*'SCE Program Totals w.DLF'!$C$2</f>
        <v>0.4938346125108122</v>
      </c>
      <c r="G59" s="186">
        <f>'SCE Program Totals'!G59*'SCE Program Totals w.DLF'!$C$2</f>
        <v>1.2108678892312974</v>
      </c>
      <c r="H59" s="186">
        <f>'SCE Program Totals'!H59*'SCE Program Totals w.DLF'!$C$2</f>
        <v>1.2587562729326471</v>
      </c>
      <c r="I59" s="186">
        <f>'SCE Program Totals'!I59*'SCE Program Totals w.DLF'!$C$2</f>
        <v>1.201714687388531</v>
      </c>
      <c r="J59" s="186">
        <f>'SCE Program Totals'!J59*'SCE Program Totals w.DLF'!$C$2</f>
        <v>1.2008573057257446</v>
      </c>
      <c r="K59" s="186">
        <f>'SCE Program Totals'!K59*'SCE Program Totals w.DLF'!$C$2</f>
        <v>1.20537909419011</v>
      </c>
      <c r="L59" s="186">
        <f>'SCE Program Totals'!L59*'SCE Program Totals w.DLF'!$C$2</f>
        <v>1.2607309568230733</v>
      </c>
      <c r="M59" s="186">
        <f>'SCE Program Totals'!M59*'SCE Program Totals w.DLF'!$C$2</f>
        <v>1.2956487248468058</v>
      </c>
      <c r="N59" s="186">
        <f>'SCE Program Totals'!N59*'SCE Program Totals w.DLF'!$C$2</f>
        <v>0.5241990124392708</v>
      </c>
      <c r="O59" s="186">
        <f>'SCE Program Totals'!O59*'SCE Program Totals w.DLF'!$C$2</f>
        <v>0.4928284769637024</v>
      </c>
    </row>
    <row r="60" spans="1:15" ht="15">
      <c r="A60" s="246"/>
      <c r="B60" s="249"/>
      <c r="C60" s="173" t="s">
        <v>34</v>
      </c>
      <c r="D60" s="186">
        <f>'SCE Program Totals'!D60*'SCE Program Totals w.DLF'!$C$2</f>
        <v>0.4672596491318506</v>
      </c>
      <c r="E60" s="186">
        <f>'SCE Program Totals'!E60*'SCE Program Totals w.DLF'!$C$2</f>
        <v>0.4715957262283221</v>
      </c>
      <c r="F60" s="186">
        <f>'SCE Program Totals'!F60*'SCE Program Totals w.DLF'!$C$2</f>
        <v>0.4738702332327251</v>
      </c>
      <c r="G60" s="186">
        <f>'SCE Program Totals'!G60*'SCE Program Totals w.DLF'!$C$2</f>
        <v>1.1619158206969333</v>
      </c>
      <c r="H60" s="186">
        <f>'SCE Program Totals'!H60*'SCE Program Totals w.DLF'!$C$2</f>
        <v>1.2078682083562733</v>
      </c>
      <c r="I60" s="186">
        <f>'SCE Program Totals'!I60*'SCE Program Totals w.DLF'!$C$2</f>
        <v>1.1531326577063825</v>
      </c>
      <c r="J60" s="186">
        <f>'SCE Program Totals'!J60*'SCE Program Totals w.DLF'!$C$2</f>
        <v>1.1523099376332626</v>
      </c>
      <c r="K60" s="186">
        <f>'SCE Program Totals'!K60*'SCE Program Totals w.DLF'!$C$2</f>
        <v>1.1566489225888605</v>
      </c>
      <c r="L60" s="186">
        <f>'SCE Program Totals'!L60*'SCE Program Totals w.DLF'!$C$2</f>
        <v>1.209763061191638</v>
      </c>
      <c r="M60" s="186">
        <f>'SCE Program Totals'!M60*'SCE Program Totals w.DLF'!$C$2</f>
        <v>1.2432691995994838</v>
      </c>
      <c r="N60" s="186">
        <f>'SCE Program Totals'!N60*'SCE Program Totals w.DLF'!$C$2</f>
        <v>0.5030070837319504</v>
      </c>
      <c r="O60" s="186">
        <f>'SCE Program Totals'!O60*'SCE Program Totals w.DLF'!$C$2</f>
        <v>0.4729047729869384</v>
      </c>
    </row>
    <row r="61" spans="1:15" ht="15.75" thickBot="1">
      <c r="A61" s="247"/>
      <c r="B61" s="250"/>
      <c r="C61" s="171" t="s">
        <v>35</v>
      </c>
      <c r="D61" s="186">
        <f>'SCE Program Totals'!D61*'SCE Program Totals w.DLF'!$C$2</f>
        <v>7.772166698706031</v>
      </c>
      <c r="E61" s="186">
        <f>'SCE Program Totals'!E61*'SCE Program Totals w.DLF'!$C$2</f>
        <v>7.844290867944338</v>
      </c>
      <c r="F61" s="186">
        <f>'SCE Program Totals'!F61*'SCE Program Totals w.DLF'!$C$2</f>
        <v>7.882123896386745</v>
      </c>
      <c r="G61" s="186">
        <f>'SCE Program Totals'!G61*'SCE Program Totals w.DLF'!$C$2</f>
        <v>19.326735071386725</v>
      </c>
      <c r="H61" s="186">
        <f>'SCE Program Totals'!H61*'SCE Program Totals w.DLF'!$C$2</f>
        <v>20.091084438500964</v>
      </c>
      <c r="I61" s="186">
        <f>'SCE Program Totals'!I61*'SCE Program Totals w.DLF'!$C$2</f>
        <v>19.180640267285202</v>
      </c>
      <c r="J61" s="186">
        <f>'SCE Program Totals'!J61*'SCE Program Totals w.DLF'!$C$2</f>
        <v>19.16695554709474</v>
      </c>
      <c r="K61" s="186">
        <f>'SCE Program Totals'!K61*'SCE Program Totals w.DLF'!$C$2</f>
        <v>19.239128084228522</v>
      </c>
      <c r="L61" s="186">
        <f>'SCE Program Totals'!L61*'SCE Program Totals w.DLF'!$C$2</f>
        <v>20.122602486621172</v>
      </c>
      <c r="M61" s="186">
        <f>'SCE Program Totals'!M61*'SCE Program Totals w.DLF'!$C$2</f>
        <v>20.67992707824713</v>
      </c>
      <c r="N61" s="186">
        <f>'SCE Program Totals'!N61*'SCE Program Totals w.DLF'!$C$2</f>
        <v>8.366771906494192</v>
      </c>
      <c r="O61" s="186">
        <f>'SCE Program Totals'!O61*'SCE Program Totals w.DLF'!$C$2</f>
        <v>7.866064906518543</v>
      </c>
    </row>
    <row r="62" spans="1:15" ht="15.75" customHeight="1" thickBot="1">
      <c r="A62" s="253" t="s">
        <v>59</v>
      </c>
      <c r="B62" s="254"/>
      <c r="C62" s="155" t="s">
        <v>46</v>
      </c>
      <c r="D62" s="192">
        <f>'SCE Program Totals'!D62*'SCE Program Totals w.DLF'!$C$2</f>
        <v>12.41651239811041</v>
      </c>
      <c r="E62" s="192">
        <f>'SCE Program Totals'!E62*'SCE Program Totals w.DLF'!$C$2</f>
        <v>12.479780063658223</v>
      </c>
      <c r="F62" s="192">
        <f>'SCE Program Totals'!F62*'SCE Program Totals w.DLF'!$C$2</f>
        <v>12.512969920523554</v>
      </c>
      <c r="G62" s="192">
        <f>'SCE Program Totals'!G62*'SCE Program Totals w.DLF'!$C$2</f>
        <v>22.611114907372382</v>
      </c>
      <c r="H62" s="192">
        <f>'SCE Program Totals'!H62*'SCE Program Totals w.DLF'!$C$2</f>
        <v>23.371962673929552</v>
      </c>
      <c r="I62" s="192">
        <f>'SCE Program Totals'!I62*'SCE Program Totals w.DLF'!$C$2</f>
        <v>22.915834998534727</v>
      </c>
      <c r="J62" s="192">
        <f>'SCE Program Totals'!J62*'SCE Program Totals w.DLF'!$C$2</f>
        <v>23.37821781068901</v>
      </c>
      <c r="K62" s="192">
        <f>'SCE Program Totals'!K62*'SCE Program Totals w.DLF'!$C$2</f>
        <v>23.988633496995313</v>
      </c>
      <c r="L62" s="192">
        <f>'SCE Program Totals'!L62*'SCE Program Totals w.DLF'!$C$2</f>
        <v>24.696938673965107</v>
      </c>
      <c r="M62" s="192">
        <f>'SCE Program Totals'!M62*'SCE Program Totals w.DLF'!$C$2</f>
        <v>24.165847985910748</v>
      </c>
      <c r="N62" s="192">
        <f>'SCE Program Totals'!N62*'SCE Program Totals w.DLF'!$C$2</f>
        <v>12.938116680203315</v>
      </c>
      <c r="O62" s="192">
        <f>'SCE Program Totals'!O62*'SCE Program Totals w.DLF'!$C$2</f>
        <v>12.498882526448249</v>
      </c>
    </row>
    <row r="63" spans="1:15" ht="15.75" thickBot="1">
      <c r="A63" s="254"/>
      <c r="B63" s="254"/>
      <c r="C63" s="152" t="s">
        <v>47</v>
      </c>
      <c r="D63" s="192">
        <f>'SCE Program Totals'!D63*'SCE Program Totals w.DLF'!$C$2</f>
        <v>1.6407372605077617</v>
      </c>
      <c r="E63" s="192">
        <f>'SCE Program Totals'!E63*'SCE Program Totals w.DLF'!$C$2</f>
        <v>1.6452563624602612</v>
      </c>
      <c r="F63" s="192">
        <f>'SCE Program Totals'!F63*'SCE Program Totals w.DLF'!$C$2</f>
        <v>1.6476266955312158</v>
      </c>
      <c r="G63" s="192">
        <f>'SCE Program Totals'!G63*'SCE Program Totals w.DLF'!$C$2</f>
        <v>2.3646596283949464</v>
      </c>
      <c r="H63" s="192">
        <f>'SCE Program Totals'!H63*'SCE Program Totals w.DLF'!$C$2</f>
        <v>2.4139736421995557</v>
      </c>
      <c r="I63" s="192">
        <f>'SCE Program Totals'!I63*'SCE Program Totals w.DLF'!$C$2</f>
        <v>2.407929795739996</v>
      </c>
      <c r="J63" s="192">
        <f>'SCE Program Totals'!J63*'SCE Program Totals w.DLF'!$C$2</f>
        <v>2.502127487517861</v>
      </c>
      <c r="K63" s="192">
        <f>'SCE Program Totals'!K63*'SCE Program Totals w.DLF'!$C$2</f>
        <v>2.421011063614388</v>
      </c>
      <c r="L63" s="192">
        <f>'SCE Program Totals'!L63*'SCE Program Totals w.DLF'!$C$2</f>
        <v>2.4383956388663695</v>
      </c>
      <c r="M63" s="192">
        <f>'SCE Program Totals'!M63*'SCE Program Totals w.DLF'!$C$2</f>
        <v>2.6000614135163196</v>
      </c>
      <c r="N63" s="192">
        <f>'SCE Program Totals'!N63*'SCE Program Totals w.DLF'!$C$2</f>
        <v>1.6779910954596735</v>
      </c>
      <c r="O63" s="192">
        <f>'SCE Program Totals'!O63*'SCE Program Totals w.DLF'!$C$2</f>
        <v>1.646620388055729</v>
      </c>
    </row>
    <row r="64" spans="1:15" ht="15.75" thickBot="1">
      <c r="A64" s="254"/>
      <c r="B64" s="254"/>
      <c r="C64" s="152" t="s">
        <v>34</v>
      </c>
      <c r="D64" s="192">
        <f>'SCE Program Totals'!D64*'SCE Program Totals w.DLF'!$C$2</f>
        <v>1.0670499122860246</v>
      </c>
      <c r="E64" s="192">
        <f>'SCE Program Totals'!E64*'SCE Program Totals w.DLF'!$C$2</f>
        <v>1.0713859000067898</v>
      </c>
      <c r="F64" s="192">
        <f>'SCE Program Totals'!F64*'SCE Program Totals w.DLF'!$C$2</f>
        <v>1.0736604070111928</v>
      </c>
      <c r="G64" s="192">
        <f>'SCE Program Totals'!G64*'SCE Program Totals w.DLF'!$C$2</f>
        <v>1.7627486514609767</v>
      </c>
      <c r="H64" s="192">
        <f>'SCE Program Totals'!H64*'SCE Program Totals w.DLF'!$C$2</f>
        <v>1.8147760846049326</v>
      </c>
      <c r="I64" s="192">
        <f>'SCE Program Totals'!I64*'SCE Program Totals w.DLF'!$C$2</f>
        <v>1.8782248899510785</v>
      </c>
      <c r="J64" s="192">
        <f>'SCE Program Totals'!J64*'SCE Program Totals w.DLF'!$C$2</f>
        <v>1.9617803438510342</v>
      </c>
      <c r="K64" s="192">
        <f>'SCE Program Totals'!K64*'SCE Program Totals w.DLF'!$C$2</f>
        <v>1.9332340740577445</v>
      </c>
      <c r="L64" s="192">
        <f>'SCE Program Totals'!L64*'SCE Program Totals w.DLF'!$C$2</f>
        <v>1.878596146565417</v>
      </c>
      <c r="M64" s="192">
        <f>'SCE Program Totals'!M64*'SCE Program Totals w.DLF'!$C$2</f>
        <v>1.8837426584706976</v>
      </c>
      <c r="N64" s="192">
        <f>'SCE Program Totals'!N64*'SCE Program Totals w.DLF'!$C$2</f>
        <v>1.1027970787590058</v>
      </c>
      <c r="O64" s="192">
        <f>'SCE Program Totals'!O64*'SCE Program Totals w.DLF'!$C$2</f>
        <v>1.0726949467654063</v>
      </c>
    </row>
    <row r="65" spans="1:15" ht="15.75" thickBot="1">
      <c r="A65" s="254"/>
      <c r="B65" s="254"/>
      <c r="C65" s="154" t="s">
        <v>35</v>
      </c>
      <c r="D65" s="192">
        <f>'SCE Program Totals'!D65*'SCE Program Totals w.DLF'!$C$2</f>
        <v>15.124299570904197</v>
      </c>
      <c r="E65" s="192">
        <f>'SCE Program Totals'!E65*'SCE Program Totals w.DLF'!$C$2</f>
        <v>15.196422326125274</v>
      </c>
      <c r="F65" s="192">
        <f>'SCE Program Totals'!F65*'SCE Program Totals w.DLF'!$C$2</f>
        <v>15.234257023065965</v>
      </c>
      <c r="G65" s="192">
        <f>'SCE Program Totals'!G65*'SCE Program Totals w.DLF'!$C$2</f>
        <v>26.738523187228306</v>
      </c>
      <c r="H65" s="192">
        <f>'SCE Program Totals'!H65*'SCE Program Totals w.DLF'!$C$2</f>
        <v>27.600712400734036</v>
      </c>
      <c r="I65" s="192">
        <f>'SCE Program Totals'!I65*'SCE Program Totals w.DLF'!$C$2</f>
        <v>27.2019896842258</v>
      </c>
      <c r="J65" s="192">
        <f>'SCE Program Totals'!J65*'SCE Program Totals w.DLF'!$C$2</f>
        <v>27.842125642057898</v>
      </c>
      <c r="K65" s="192">
        <f>'SCE Program Totals'!K65*'SCE Program Totals w.DLF'!$C$2</f>
        <v>28.342878634667443</v>
      </c>
      <c r="L65" s="192">
        <f>'SCE Program Totals'!L65*'SCE Program Totals w.DLF'!$C$2</f>
        <v>29.013930459396892</v>
      </c>
      <c r="M65" s="192">
        <f>'SCE Program Totals'!M65*'SCE Program Totals w.DLF'!$C$2</f>
        <v>28.64965205789776</v>
      </c>
      <c r="N65" s="192">
        <f>'SCE Program Totals'!N65*'SCE Program Totals w.DLF'!$C$2</f>
        <v>15.718904854421991</v>
      </c>
      <c r="O65" s="192">
        <f>'SCE Program Totals'!O65*'SCE Program Totals w.DLF'!$C$2</f>
        <v>15.218197861269381</v>
      </c>
    </row>
    <row r="67" spans="4:15" ht="15">
      <c r="D67" s="163"/>
      <c r="E67" s="163"/>
      <c r="F67" s="163"/>
      <c r="G67" s="163"/>
      <c r="H67" s="163"/>
      <c r="I67" s="163"/>
      <c r="J67" s="163"/>
      <c r="K67" s="163"/>
      <c r="L67" s="163"/>
      <c r="M67" s="163"/>
      <c r="N67" s="163"/>
      <c r="O67" s="163"/>
    </row>
    <row r="69" spans="4:15" ht="15">
      <c r="D69" s="163"/>
      <c r="E69" s="163"/>
      <c r="F69" s="163"/>
      <c r="G69" s="163"/>
      <c r="H69" s="163"/>
      <c r="I69" s="163"/>
      <c r="J69" s="163"/>
      <c r="K69" s="163"/>
      <c r="L69" s="163"/>
      <c r="M69" s="163"/>
      <c r="N69" s="163"/>
      <c r="O69" s="163"/>
    </row>
    <row r="77" spans="1:15" ht="15">
      <c r="A77" s="190"/>
      <c r="B77" s="191"/>
      <c r="C77" s="187"/>
      <c r="D77" s="188"/>
      <c r="E77" s="188"/>
      <c r="F77" s="188"/>
      <c r="G77" s="188"/>
      <c r="H77" s="188"/>
      <c r="I77" s="188"/>
      <c r="J77" s="188"/>
      <c r="K77" s="188"/>
      <c r="L77" s="188"/>
      <c r="M77" s="188"/>
      <c r="N77" s="188"/>
      <c r="O77" s="188"/>
    </row>
    <row r="78" spans="1:15" ht="15">
      <c r="A78" s="191"/>
      <c r="B78" s="191"/>
      <c r="C78" s="187"/>
      <c r="D78" s="188"/>
      <c r="E78" s="188"/>
      <c r="F78" s="188"/>
      <c r="G78" s="188"/>
      <c r="H78" s="188"/>
      <c r="I78" s="188"/>
      <c r="J78" s="188"/>
      <c r="K78" s="188"/>
      <c r="L78" s="188"/>
      <c r="M78" s="188"/>
      <c r="N78" s="188"/>
      <c r="O78" s="188"/>
    </row>
    <row r="79" spans="1:15" ht="15">
      <c r="A79" s="191"/>
      <c r="B79" s="191"/>
      <c r="C79" s="187"/>
      <c r="D79" s="188"/>
      <c r="E79" s="188"/>
      <c r="F79" s="188"/>
      <c r="G79" s="188"/>
      <c r="H79" s="188"/>
      <c r="I79" s="188"/>
      <c r="J79" s="188"/>
      <c r="K79" s="188"/>
      <c r="L79" s="188"/>
      <c r="M79" s="188"/>
      <c r="N79" s="188"/>
      <c r="O79" s="188"/>
    </row>
    <row r="80" spans="1:15" ht="15">
      <c r="A80" s="191"/>
      <c r="B80" s="191"/>
      <c r="C80" s="189"/>
      <c r="D80" s="188"/>
      <c r="E80" s="188"/>
      <c r="F80" s="188"/>
      <c r="G80" s="188"/>
      <c r="H80" s="188"/>
      <c r="I80" s="188"/>
      <c r="J80" s="188"/>
      <c r="K80" s="188"/>
      <c r="L80" s="188"/>
      <c r="M80" s="188"/>
      <c r="N80" s="188"/>
      <c r="O80" s="188"/>
    </row>
  </sheetData>
  <sheetProtection/>
  <mergeCells count="29">
    <mergeCell ref="B1:O1"/>
    <mergeCell ref="C4:O4"/>
    <mergeCell ref="C5:O5"/>
    <mergeCell ref="D6:O6"/>
    <mergeCell ref="D7:O7"/>
    <mergeCell ref="A9:A12"/>
    <mergeCell ref="B9:B12"/>
    <mergeCell ref="A13:A16"/>
    <mergeCell ref="B13:B16"/>
    <mergeCell ref="A17:A20"/>
    <mergeCell ref="B17:B20"/>
    <mergeCell ref="A21:A24"/>
    <mergeCell ref="B21:B24"/>
    <mergeCell ref="A37:A40"/>
    <mergeCell ref="B37:B40"/>
    <mergeCell ref="A41:A44"/>
    <mergeCell ref="B41:B44"/>
    <mergeCell ref="A25:A28"/>
    <mergeCell ref="B25:B28"/>
    <mergeCell ref="A29:A32"/>
    <mergeCell ref="B29:B32"/>
    <mergeCell ref="A33:A36"/>
    <mergeCell ref="B33:B36"/>
    <mergeCell ref="B54:B57"/>
    <mergeCell ref="A58:A61"/>
    <mergeCell ref="B58:B61"/>
    <mergeCell ref="A62:B65"/>
    <mergeCell ref="A54:A57"/>
    <mergeCell ref="A46:B4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Gannon, Jaime Rose</dc:creator>
  <cp:keywords/>
  <dc:description/>
  <cp:lastModifiedBy>Blackney, Robert</cp:lastModifiedBy>
  <dcterms:created xsi:type="dcterms:W3CDTF">2014-06-26T23:45:07Z</dcterms:created>
  <dcterms:modified xsi:type="dcterms:W3CDTF">2015-11-05T23:38:24Z</dcterms:modified>
  <cp:category/>
  <cp:version/>
  <cp:contentType/>
  <cp:contentStatus/>
</cp:coreProperties>
</file>