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76" yWindow="135" windowWidth="14955" windowHeight="8340" tabRatio="820" firstSheet="2" activeTab="5"/>
  </bookViews>
  <sheets>
    <sheet name="Definitions and Sources" sheetId="1" r:id="rId1"/>
    <sheet name="SCE Program Totals w.DLF" sheetId="2" r:id="rId2"/>
    <sheet name="SDG&amp;E Program Totals w.DLF" sheetId="3" r:id="rId3"/>
    <sheet name="PG&amp;E program totals w.DLF" sheetId="4" r:id="rId4"/>
    <sheet name="SCE Progam Totals" sheetId="5" r:id="rId5"/>
    <sheet name="SDG&amp;E Program Totals" sheetId="6" r:id="rId6"/>
    <sheet name="PG&amp;E Program Totals" sheetId="7" r:id="rId7"/>
  </sheets>
  <definedNames>
    <definedName name="_xlfn.SUMIFS" hidden="1">#NAME?</definedName>
  </definedNames>
  <calcPr fullCalcOnLoad="1"/>
</workbook>
</file>

<file path=xl/sharedStrings.xml><?xml version="1.0" encoding="utf-8"?>
<sst xmlns="http://schemas.openxmlformats.org/spreadsheetml/2006/main" count="587" uniqueCount="90">
  <si>
    <t>SCE</t>
  </si>
  <si>
    <t>Expected Capacity at Coincident Peak based on Load Impact Protocols  (MW)</t>
  </si>
  <si>
    <t>Program Name</t>
  </si>
  <si>
    <t>Payment$</t>
  </si>
  <si>
    <t>Local Area</t>
  </si>
  <si>
    <t>LA Basin</t>
  </si>
  <si>
    <t>Big Creek/Ventura</t>
  </si>
  <si>
    <t>Outside LCA</t>
  </si>
  <si>
    <t>Total IOU Service Area</t>
  </si>
  <si>
    <t>Demand Response Contract Day Ahead
(DRC)</t>
  </si>
  <si>
    <t>Demand Response Contract Day Of
(DRC)</t>
  </si>
  <si>
    <t>Agricultural and Pumping Interruptible
(API)</t>
  </si>
  <si>
    <t>Demand Bidding Program
(DBP)</t>
  </si>
  <si>
    <t>Capacity Bidding Program Day Of
(CBP)</t>
  </si>
  <si>
    <t>Capacity Bidding Program  Day Ahead
(CBP)</t>
  </si>
  <si>
    <t>Total, Allocated Event-Based Resources</t>
  </si>
  <si>
    <t>Total Unallocated Event Based Resources</t>
  </si>
  <si>
    <t>Total Event Based Resources</t>
  </si>
  <si>
    <t>Payment$ - if payment for this program is from bundled customers only, enter 0, if all distribution customers, enter 1</t>
  </si>
  <si>
    <t>BIP</t>
  </si>
  <si>
    <t>1  **</t>
  </si>
  <si>
    <t>CBP - Day of</t>
  </si>
  <si>
    <t>CBP- Day ahead</t>
  </si>
  <si>
    <t>Application to make the program year round pending before the Commission</t>
  </si>
  <si>
    <t xml:space="preserve">** Program costs are recovered from both bundled and DA customers.  </t>
  </si>
  <si>
    <t>Totals</t>
  </si>
  <si>
    <t>Total</t>
  </si>
  <si>
    <t>Total Allocated Event Based Resources</t>
  </si>
  <si>
    <t>Average of Hourly Ex Ante Load Impacts (MW/hour) from 2 to 6 PM If Simultaneous Events Are Called on Monthly Peak Load Days Under 1-in-2 Weather Year Conditions, Before Adjusting for Avoided Line Losses</t>
  </si>
  <si>
    <t>1</t>
  </si>
  <si>
    <t>Greater Bay Area</t>
  </si>
  <si>
    <t>Greater Fresno Area</t>
  </si>
  <si>
    <t>Humboldt</t>
  </si>
  <si>
    <t>Kern</t>
  </si>
  <si>
    <t>Northern Coast</t>
  </si>
  <si>
    <t>Sierra</t>
  </si>
  <si>
    <t>Stockton</t>
  </si>
  <si>
    <t>AMP Day Ahead</t>
  </si>
  <si>
    <t>AMP Day Of</t>
  </si>
  <si>
    <t>DBP Day Ahead</t>
  </si>
  <si>
    <t>CBP Day Of</t>
  </si>
  <si>
    <t>CBP Day Ahead</t>
  </si>
  <si>
    <t>Peak Choice: Best Effort Day Ahead (1&amp; 2 Days)</t>
  </si>
  <si>
    <t>Peak Choice: Best Effort Day Of (30 min. &amp; 4.5 hrs)</t>
  </si>
  <si>
    <t>Peak Choice: Committed Day Ahead (1&amp; 2 Days)</t>
  </si>
  <si>
    <t>Peak Choice:Committed Day Of (30 min. &amp; 4.5 hrs)</t>
  </si>
  <si>
    <t>These totals do not reflect of the derated numbers</t>
  </si>
  <si>
    <t>Total Event Based Resources (All Programs allocated)</t>
  </si>
  <si>
    <t>Explanation and notes for determining the Distribution Loss Factor and for grossing up Demand Response values for RA counting</t>
  </si>
  <si>
    <t>Sources for Distribution loss factors are presented as follows:</t>
  </si>
  <si>
    <t>SDG&amp;E - Phase II GRC filed in 2007, non-confidential workpapers from file titled "Chapter10-WorkpapersCapacityandEnergyLosses.xls"</t>
  </si>
  <si>
    <t>SCE - Phase II GRC filed in A.08-03-002 non-confidential workpapers in file titled "2009 RD Model_EnergyDivision.zip\MCCR.xls"</t>
  </si>
  <si>
    <t>These losses were prepared in accordance with the QC manual, as modified by ALJ ruling on July 27 (linked here:http://docs.cpuc.ca.gov/efile/RULINGS/121143.htm)</t>
  </si>
  <si>
    <t>Values used were the following:</t>
  </si>
  <si>
    <t>For SCE and SDG&amp;E, whose secondary loss factors from the GRC were cumulative, Energy Division used the ANNUAL ON PEAK DEMAND Secondary Loss Factor ( Cell G28 from SCE's report and Cell C6 from SDG&amp;E's file) and the ANNUAL ON PEAK DEMAND Transmission Loss Factor (Cell C26 from SCE's File and Cell G6 from SDG&amp;E's file).  The computations were completed as specified in the ruling.</t>
  </si>
  <si>
    <t>Tabs:</t>
  </si>
  <si>
    <t>Each IOU has 2 tabs, one with program totals grossed up for avoided distribution and transmission losses and the other without the gross up applied.  This is for information purposes.  The final calculated Distribution Loss Factor is included in cell C2 of each IOU tab.</t>
  </si>
  <si>
    <t>The tabs are named accordingly.</t>
  </si>
  <si>
    <t>Energy Division staff allocated Demand Response credit to LSEs based on the program totals grossed up for distribution and transmission losses, in keeping with D.10-06-036</t>
  </si>
  <si>
    <t>PG&amp;E - Phase II GRC filed in 2006 in A.06-03-005 table W-2 of Exhibit PG&amp;E-2 Chapter 2</t>
  </si>
  <si>
    <t>For PG&amp;E's marginal Distribution Loss rate, the Secondary Distribution Loss factor applicable to summer peak from line 10, Primary Distribution factor for Summer Peak from line 8, and Transmission Loss applicable to summer peak and taken from line 6 were used for the computation.  PG&amp;E assures Energy Division staff that this value was not updated in any future General Rate Cases.</t>
  </si>
  <si>
    <t>T+D Gross Up factor per D.10-06-036 - see Definitions and Sources tab</t>
  </si>
  <si>
    <t>CPP- D Large</t>
  </si>
  <si>
    <t>PTR w/o Enabling Tech</t>
  </si>
  <si>
    <t>SCTD (Small Customer Technology
Development Program)</t>
  </si>
  <si>
    <t>Summer Saver Commercial</t>
  </si>
  <si>
    <t>Summer Saver
Residential</t>
  </si>
  <si>
    <t>Smart AC 
Commercial</t>
  </si>
  <si>
    <t>Smart AC 
Residential</t>
  </si>
  <si>
    <t>Peak Day Pricing/
CPP -Nonres</t>
  </si>
  <si>
    <t>Peak Day Pricing/
CPP -Resid.</t>
  </si>
  <si>
    <t>Summer Discount Plan
(SDP)
Commercial</t>
  </si>
  <si>
    <t>Critical Peak Pricing
(CPP) Large</t>
  </si>
  <si>
    <t>Critical Peak Pricing
(CPP) Medium</t>
  </si>
  <si>
    <t>Critical Peak Pricing
(CPP) Small</t>
  </si>
  <si>
    <t>CPP- Large</t>
  </si>
  <si>
    <t>Base Interruptible Program
(BIP)</t>
  </si>
  <si>
    <t>Summer Discount Plan
(SDP)
Residential</t>
  </si>
  <si>
    <t>Save Power Day
(SPD)</t>
  </si>
  <si>
    <t>Smart AC Res</t>
  </si>
  <si>
    <t>Smart AC non-Res</t>
  </si>
  <si>
    <t>Peak Day Pricing (PDP)-Residential *</t>
  </si>
  <si>
    <t>*Average Hourly Impacts (MW/hour) from 2pm to 6pm in Jan.-Dec.</t>
  </si>
  <si>
    <t>Peak Day Pricing (PDP)-Non Residential *</t>
  </si>
  <si>
    <t xml:space="preserve">Average Hourly Impacts (MW/hour) from 1pm to 6pm in May-Oct. and from 4pm to 9pm in Nov.-Apr. </t>
  </si>
  <si>
    <t xml:space="preserve">PG&amp;E DR 2012 Load Impact Estimates </t>
  </si>
  <si>
    <t xml:space="preserve">SDG&amp;E DR 2012 Load Impact Estimates </t>
  </si>
  <si>
    <t xml:space="preserve">SCE DR 2012 Load Impact Estimates </t>
  </si>
  <si>
    <t>1 *</t>
  </si>
  <si>
    <t xml:space="preserve"> * CPP Implementation costs recovered from all customers, and annual over- or under-collections are recovered from only bundled customers.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</si>
</sst>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0.00;[Red]0.00"/>
  </numFmts>
  <fonts count="56">
    <font>
      <sz val="11"/>
      <color theme="1"/>
      <name val="Calibri"/>
      <family val="2"/>
    </font>
    <font>
      <sz val="11"/>
      <color indexed="8"/>
      <name val="Calibri"/>
      <family val="2"/>
    </font>
    <font>
      <sz val="10"/>
      <color indexed="8"/>
      <name val="Times New Roman"/>
      <family val="1"/>
    </font>
    <font>
      <sz val="16"/>
      <color indexed="8"/>
      <name val="Times New Roman"/>
      <family val="1"/>
    </font>
    <font>
      <b/>
      <sz val="12"/>
      <name val="Arial"/>
      <family val="2"/>
    </font>
    <font>
      <b/>
      <sz val="10"/>
      <name val="Arial"/>
      <family val="2"/>
    </font>
    <font>
      <b/>
      <sz val="11"/>
      <name val="Calibri"/>
      <family val="2"/>
    </font>
    <font>
      <sz val="11"/>
      <name val="Calibri"/>
      <family val="2"/>
    </font>
    <font>
      <b/>
      <sz val="11"/>
      <color indexed="8"/>
      <name val="Calibri"/>
      <family val="2"/>
    </font>
    <font>
      <sz val="10"/>
      <color indexed="8"/>
      <name val="Calibri"/>
      <family val="2"/>
    </font>
    <font>
      <b/>
      <sz val="10"/>
      <name val="Times New Roman"/>
      <family val="1"/>
    </font>
    <font>
      <sz val="10"/>
      <name val="Times New Roman"/>
      <family val="1"/>
    </font>
    <font>
      <sz val="10"/>
      <name val="Calibri"/>
      <family val="2"/>
    </font>
    <font>
      <sz val="11"/>
      <color indexed="10"/>
      <name val="Calibri"/>
      <family val="2"/>
    </font>
    <font>
      <sz val="11"/>
      <color indexed="8"/>
      <name val="Times New Roman"/>
      <family val="1"/>
    </font>
    <font>
      <b/>
      <sz val="12"/>
      <name val="Times New Roman"/>
      <family val="1"/>
    </font>
    <font>
      <b/>
      <sz val="12"/>
      <name val="Calibri"/>
      <family val="2"/>
    </font>
    <font>
      <u val="single"/>
      <sz val="11"/>
      <color indexed="8"/>
      <name val="Calibri"/>
      <family val="2"/>
    </font>
    <font>
      <sz val="10"/>
      <name val="Arial"/>
      <family val="2"/>
    </font>
    <font>
      <sz val="10"/>
      <color indexed="10"/>
      <name val="Arial"/>
      <family val="2"/>
    </font>
    <font>
      <b/>
      <sz val="10"/>
      <name val="Calibri"/>
      <family val="2"/>
    </font>
    <font>
      <b/>
      <sz val="10"/>
      <color indexed="8"/>
      <name val="Calibri"/>
      <family val="2"/>
    </font>
    <font>
      <b/>
      <sz val="10"/>
      <color indexed="8"/>
      <name val="Times New Roman"/>
      <family val="1"/>
    </font>
    <font>
      <b/>
      <sz val="16"/>
      <color indexed="8"/>
      <name val="Times New Roman"/>
      <family val="1"/>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3" tint="0.5999900102615356"/>
        <bgColor indexed="64"/>
      </patternFill>
    </fill>
    <fill>
      <patternFill patternType="solid">
        <fgColor indexed="55"/>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thin"/>
      <bottom style="thin"/>
    </border>
    <border>
      <left style="medium"/>
      <right style="thin"/>
      <top/>
      <bottom/>
    </border>
    <border>
      <left/>
      <right style="thin"/>
      <top/>
      <bottom/>
    </border>
    <border>
      <left/>
      <right style="thin"/>
      <top style="medium"/>
      <bottom style="thin"/>
    </border>
    <border>
      <left style="medium"/>
      <right style="medium"/>
      <top style="medium"/>
      <bottom/>
    </border>
    <border>
      <left style="thick"/>
      <right style="thick"/>
      <top style="thick"/>
      <bottom style="thick"/>
    </border>
    <border>
      <left style="thick"/>
      <right style="thick"/>
      <top style="thick"/>
      <bottom/>
    </border>
    <border>
      <left/>
      <right style="medium"/>
      <top/>
      <bottom/>
    </border>
    <border>
      <left/>
      <right/>
      <top/>
      <bottom style="medium"/>
    </border>
    <border>
      <left/>
      <right style="medium"/>
      <top/>
      <bottom style="mediu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right style="thin"/>
      <top/>
      <bottom style="thin"/>
    </border>
    <border>
      <left/>
      <right style="thin"/>
      <top style="medium"/>
      <bottom/>
    </border>
    <border>
      <left style="thin"/>
      <right style="medium"/>
      <top style="medium"/>
      <bottom/>
    </border>
    <border>
      <left/>
      <right style="thin"/>
      <top/>
      <bottom style="medium"/>
    </border>
    <border>
      <left style="thin"/>
      <right style="thin"/>
      <top/>
      <bottom style="medium"/>
    </border>
    <border>
      <left style="thin"/>
      <right style="medium"/>
      <top/>
      <bottom style="medium"/>
    </border>
    <border>
      <left/>
      <right style="thin"/>
      <top style="thin"/>
      <bottom/>
    </border>
    <border>
      <left style="thin"/>
      <right style="thin"/>
      <top style="thin"/>
      <bottom/>
    </border>
    <border>
      <left style="medium"/>
      <right style="medium"/>
      <top/>
      <bottom/>
    </border>
    <border>
      <left style="medium"/>
      <right style="medium"/>
      <top/>
      <bottom style="medium"/>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medium"/>
      <right style="thin"/>
      <top/>
      <bottom style="medium"/>
    </border>
    <border>
      <left style="thick"/>
      <right/>
      <top style="thick"/>
      <bottom/>
    </border>
    <border>
      <left style="thick"/>
      <right/>
      <top/>
      <bottom/>
    </border>
    <border>
      <left style="thick"/>
      <right/>
      <top/>
      <bottom style="thick"/>
    </border>
    <border>
      <left style="thick"/>
      <right style="thick"/>
      <top/>
      <bottom/>
    </border>
    <border>
      <left style="thick"/>
      <right style="thick"/>
      <top/>
      <bottom style="thick"/>
    </border>
    <border>
      <left/>
      <right/>
      <top style="thick"/>
      <bottom>
        <color indexed="63"/>
      </bottom>
    </border>
    <border>
      <left/>
      <right style="thick"/>
      <top style="thick"/>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medium"/>
      <bottom/>
    </border>
    <border>
      <left style="medium"/>
      <right>
        <color indexed="63"/>
      </right>
      <top/>
      <bottom/>
    </border>
    <border>
      <left style="medium"/>
      <right>
        <color indexed="63"/>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8"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31">
    <xf numFmtId="0" fontId="0" fillId="0" borderId="0" xfId="0" applyFont="1" applyAlignment="1">
      <alignment/>
    </xf>
    <xf numFmtId="0" fontId="2" fillId="0" borderId="0" xfId="0" applyFont="1" applyFill="1" applyBorder="1" applyAlignment="1">
      <alignment/>
    </xf>
    <xf numFmtId="0" fontId="0" fillId="0" borderId="0" xfId="0" applyAlignment="1">
      <alignmen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 fontId="5" fillId="33" borderId="12" xfId="0" applyNumberFormat="1" applyFont="1" applyFill="1" applyBorder="1" applyAlignment="1">
      <alignment horizontal="center" wrapText="1"/>
    </xf>
    <xf numFmtId="0" fontId="6" fillId="0" borderId="13" xfId="0" applyFont="1" applyFill="1" applyBorder="1" applyAlignment="1">
      <alignment/>
    </xf>
    <xf numFmtId="0" fontId="0" fillId="0" borderId="0" xfId="0" applyFill="1" applyAlignment="1">
      <alignment/>
    </xf>
    <xf numFmtId="0" fontId="1" fillId="0" borderId="13" xfId="0" applyFont="1" applyFill="1" applyBorder="1" applyAlignment="1">
      <alignment/>
    </xf>
    <xf numFmtId="0" fontId="6" fillId="14" borderId="13" xfId="0" applyFont="1" applyFill="1" applyBorder="1" applyAlignment="1">
      <alignment/>
    </xf>
    <xf numFmtId="0" fontId="1" fillId="0" borderId="0" xfId="0" applyFont="1" applyAlignment="1">
      <alignment/>
    </xf>
    <xf numFmtId="0" fontId="1" fillId="14" borderId="13" xfId="0" applyFont="1" applyFill="1" applyBorder="1" applyAlignment="1">
      <alignment/>
    </xf>
    <xf numFmtId="0" fontId="8" fillId="0" borderId="13" xfId="0" applyFont="1" applyFill="1" applyBorder="1" applyAlignment="1">
      <alignment/>
    </xf>
    <xf numFmtId="0" fontId="8" fillId="14" borderId="13" xfId="0" applyFont="1" applyFill="1" applyBorder="1" applyAlignment="1">
      <alignment/>
    </xf>
    <xf numFmtId="0" fontId="8" fillId="34" borderId="13" xfId="0" applyFont="1" applyFill="1" applyBorder="1" applyAlignment="1">
      <alignment/>
    </xf>
    <xf numFmtId="0" fontId="1" fillId="34" borderId="0" xfId="0" applyFont="1" applyFill="1" applyAlignment="1">
      <alignment/>
    </xf>
    <xf numFmtId="0" fontId="1" fillId="34" borderId="13" xfId="0" applyFont="1" applyFill="1" applyBorder="1" applyAlignment="1">
      <alignment/>
    </xf>
    <xf numFmtId="0" fontId="0" fillId="0" borderId="0" xfId="0" applyBorder="1" applyAlignment="1">
      <alignment/>
    </xf>
    <xf numFmtId="49" fontId="10" fillId="0" borderId="0" xfId="0" applyNumberFormat="1" applyFont="1" applyBorder="1" applyAlignment="1">
      <alignment horizontal="center" vertical="center" wrapText="1"/>
    </xf>
    <xf numFmtId="2" fontId="0" fillId="0" borderId="0" xfId="0" applyNumberFormat="1" applyAlignment="1">
      <alignment/>
    </xf>
    <xf numFmtId="0" fontId="9" fillId="0" borderId="0" xfId="0" applyFont="1" applyAlignment="1">
      <alignment/>
    </xf>
    <xf numFmtId="0" fontId="9" fillId="0" borderId="0" xfId="0"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0" fontId="1" fillId="0" borderId="14" xfId="0" applyFont="1" applyFill="1" applyBorder="1" applyAlignment="1">
      <alignment/>
    </xf>
    <xf numFmtId="0" fontId="7" fillId="0" borderId="0" xfId="0" applyFont="1" applyAlignment="1">
      <alignment/>
    </xf>
    <xf numFmtId="17" fontId="5" fillId="33" borderId="15" xfId="0" applyNumberFormat="1" applyFont="1" applyFill="1" applyBorder="1" applyAlignment="1">
      <alignment horizontal="center" wrapText="1"/>
    </xf>
    <xf numFmtId="0" fontId="12" fillId="0" borderId="0" xfId="0" applyFont="1" applyAlignment="1">
      <alignment/>
    </xf>
    <xf numFmtId="0" fontId="7" fillId="0" borderId="10" xfId="0" applyFont="1" applyFill="1" applyBorder="1" applyAlignment="1">
      <alignment horizontal="center" wrapText="1"/>
    </xf>
    <xf numFmtId="0" fontId="12" fillId="0" borderId="0" xfId="0" applyFont="1" applyFill="1" applyAlignment="1">
      <alignment/>
    </xf>
    <xf numFmtId="0" fontId="11" fillId="0" borderId="0" xfId="0" applyFont="1" applyAlignment="1">
      <alignment/>
    </xf>
    <xf numFmtId="0" fontId="2" fillId="0" borderId="0" xfId="0" applyFont="1" applyAlignment="1">
      <alignment/>
    </xf>
    <xf numFmtId="0" fontId="0" fillId="13" borderId="16" xfId="0" applyFill="1" applyBorder="1" applyAlignment="1">
      <alignment/>
    </xf>
    <xf numFmtId="0" fontId="9" fillId="13" borderId="16" xfId="0" applyFont="1" applyFill="1" applyBorder="1" applyAlignment="1">
      <alignment/>
    </xf>
    <xf numFmtId="0" fontId="7" fillId="35" borderId="10" xfId="0" applyFont="1" applyFill="1" applyBorder="1" applyAlignment="1">
      <alignment horizontal="center" wrapText="1"/>
    </xf>
    <xf numFmtId="0" fontId="8" fillId="14" borderId="17" xfId="0" applyFont="1" applyFill="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18" xfId="0" applyFont="1" applyBorder="1" applyAlignment="1" quotePrefix="1">
      <alignment/>
    </xf>
    <xf numFmtId="0" fontId="6" fillId="13" borderId="19" xfId="0" applyFont="1" applyFill="1" applyBorder="1" applyAlignment="1">
      <alignment/>
    </xf>
    <xf numFmtId="0" fontId="6" fillId="13" borderId="13" xfId="0" applyFont="1" applyFill="1" applyBorder="1" applyAlignment="1">
      <alignment/>
    </xf>
    <xf numFmtId="0" fontId="8" fillId="13" borderId="17" xfId="0" applyFont="1" applyFill="1" applyBorder="1" applyAlignment="1">
      <alignment/>
    </xf>
    <xf numFmtId="0" fontId="8" fillId="13" borderId="14" xfId="0" applyFont="1" applyFill="1" applyBorder="1" applyAlignment="1">
      <alignment/>
    </xf>
    <xf numFmtId="0" fontId="6" fillId="13" borderId="11" xfId="0" applyFont="1" applyFill="1" applyBorder="1" applyAlignment="1">
      <alignment/>
    </xf>
    <xf numFmtId="0" fontId="6" fillId="13" borderId="10" xfId="0" applyFont="1" applyFill="1" applyBorder="1" applyAlignment="1">
      <alignment/>
    </xf>
    <xf numFmtId="0" fontId="9" fillId="0" borderId="0" xfId="0" applyFont="1" applyFill="1" applyBorder="1" applyAlignment="1">
      <alignment/>
    </xf>
    <xf numFmtId="0" fontId="8" fillId="13" borderId="20"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14" fillId="0" borderId="0" xfId="0" applyFont="1" applyAlignment="1">
      <alignment/>
    </xf>
    <xf numFmtId="0" fontId="0" fillId="0" borderId="0" xfId="0" applyFont="1" applyFill="1" applyAlignment="1">
      <alignment/>
    </xf>
    <xf numFmtId="0" fontId="5" fillId="36" borderId="21" xfId="0" applyFont="1" applyFill="1" applyBorder="1" applyAlignment="1">
      <alignment horizontal="center" vertical="top" wrapText="1"/>
    </xf>
    <xf numFmtId="0" fontId="5" fillId="36" borderId="22" xfId="0" applyFont="1" applyFill="1" applyBorder="1" applyAlignment="1">
      <alignment horizontal="center" vertical="top" wrapText="1"/>
    </xf>
    <xf numFmtId="17" fontId="5" fillId="36" borderId="22" xfId="0" applyNumberFormat="1" applyFont="1" applyFill="1" applyBorder="1" applyAlignment="1">
      <alignment horizontal="center" vertical="top" wrapText="1"/>
    </xf>
    <xf numFmtId="43" fontId="0" fillId="0" borderId="0" xfId="0" applyNumberFormat="1" applyFill="1" applyBorder="1" applyAlignment="1">
      <alignment/>
    </xf>
    <xf numFmtId="164" fontId="11" fillId="0" borderId="0" xfId="42" applyNumberFormat="1" applyFont="1" applyFill="1" applyAlignment="1">
      <alignment vertical="center"/>
    </xf>
    <xf numFmtId="164" fontId="11" fillId="0" borderId="0" xfId="42" applyNumberFormat="1" applyFont="1" applyFill="1" applyBorder="1" applyAlignment="1">
      <alignment vertical="center"/>
    </xf>
    <xf numFmtId="0" fontId="0" fillId="0" borderId="0" xfId="0" applyFill="1" applyBorder="1" applyAlignment="1">
      <alignment/>
    </xf>
    <xf numFmtId="43" fontId="0" fillId="0" borderId="0" xfId="0" applyNumberFormat="1" applyFill="1" applyAlignment="1">
      <alignment/>
    </xf>
    <xf numFmtId="0" fontId="17" fillId="0" borderId="0" xfId="0" applyFont="1" applyFill="1" applyBorder="1" applyAlignment="1">
      <alignment/>
    </xf>
    <xf numFmtId="2" fontId="7" fillId="0" borderId="16" xfId="0" applyNumberFormat="1" applyFont="1" applyFill="1" applyBorder="1" applyAlignment="1">
      <alignment/>
    </xf>
    <xf numFmtId="0" fontId="13" fillId="0" borderId="0" xfId="0" applyFont="1" applyFill="1" applyAlignment="1">
      <alignment/>
    </xf>
    <xf numFmtId="43" fontId="13" fillId="0" borderId="0" xfId="0" applyNumberFormat="1" applyFont="1" applyFill="1" applyBorder="1" applyAlignment="1">
      <alignment/>
    </xf>
    <xf numFmtId="2" fontId="0" fillId="0" borderId="0" xfId="0" applyNumberFormat="1" applyFill="1" applyBorder="1" applyAlignment="1">
      <alignment/>
    </xf>
    <xf numFmtId="2" fontId="7" fillId="14" borderId="16" xfId="0" applyNumberFormat="1" applyFont="1" applyFill="1" applyBorder="1" applyAlignment="1">
      <alignment/>
    </xf>
    <xf numFmtId="165" fontId="18" fillId="0" borderId="0" xfId="56" applyNumberFormat="1" applyFont="1" applyFill="1" applyBorder="1" applyAlignment="1">
      <alignment horizontal="center"/>
      <protection/>
    </xf>
    <xf numFmtId="0" fontId="13" fillId="0" borderId="0" xfId="0" applyFont="1" applyFill="1" applyBorder="1" applyAlignment="1">
      <alignment/>
    </xf>
    <xf numFmtId="0" fontId="13" fillId="0" borderId="23" xfId="0" applyFont="1" applyFill="1" applyBorder="1" applyAlignment="1">
      <alignment/>
    </xf>
    <xf numFmtId="0" fontId="0" fillId="0" borderId="23" xfId="0" applyFill="1" applyBorder="1" applyAlignment="1">
      <alignment/>
    </xf>
    <xf numFmtId="165" fontId="0" fillId="0" borderId="0" xfId="0" applyNumberFormat="1" applyFill="1" applyBorder="1" applyAlignment="1">
      <alignment/>
    </xf>
    <xf numFmtId="165" fontId="19" fillId="0" borderId="0" xfId="55" applyNumberFormat="1" applyFont="1" applyFill="1" applyBorder="1" applyAlignment="1">
      <alignment horizontal="center"/>
      <protection/>
    </xf>
    <xf numFmtId="0" fontId="0" fillId="0" borderId="24" xfId="0" applyFill="1" applyBorder="1" applyAlignment="1">
      <alignment/>
    </xf>
    <xf numFmtId="0" fontId="0" fillId="0" borderId="25" xfId="0" applyFill="1" applyBorder="1" applyAlignment="1">
      <alignment/>
    </xf>
    <xf numFmtId="2" fontId="7" fillId="0" borderId="16" xfId="0" applyNumberFormat="1" applyFont="1" applyBorder="1" applyAlignment="1">
      <alignment/>
    </xf>
    <xf numFmtId="0" fontId="7" fillId="0" borderId="0" xfId="0" applyFont="1" applyFill="1" applyAlignment="1">
      <alignment/>
    </xf>
    <xf numFmtId="4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Alignment="1">
      <alignment/>
    </xf>
    <xf numFmtId="164" fontId="12" fillId="0" borderId="0" xfId="42" applyNumberFormat="1" applyFont="1" applyFill="1" applyAlignment="1">
      <alignment/>
    </xf>
    <xf numFmtId="164" fontId="12" fillId="0" borderId="0" xfId="42" applyNumberFormat="1" applyFont="1" applyFill="1" applyBorder="1" applyAlignment="1">
      <alignment/>
    </xf>
    <xf numFmtId="166" fontId="11" fillId="0" borderId="0" xfId="42" applyNumberFormat="1" applyFont="1" applyFill="1" applyBorder="1" applyAlignment="1">
      <alignment vertical="center"/>
    </xf>
    <xf numFmtId="166" fontId="11" fillId="0" borderId="0" xfId="42" applyNumberFormat="1" applyFont="1" applyFill="1" applyAlignment="1">
      <alignment vertical="center"/>
    </xf>
    <xf numFmtId="166" fontId="12" fillId="0" borderId="0" xfId="42" applyNumberFormat="1" applyFont="1" applyFill="1" applyBorder="1" applyAlignment="1">
      <alignment/>
    </xf>
    <xf numFmtId="166" fontId="12" fillId="0" borderId="0" xfId="42" applyNumberFormat="1" applyFont="1" applyFill="1" applyAlignment="1">
      <alignment/>
    </xf>
    <xf numFmtId="2" fontId="12" fillId="0" borderId="0" xfId="42" applyNumberFormat="1" applyFont="1" applyFill="1" applyAlignment="1">
      <alignment/>
    </xf>
    <xf numFmtId="0" fontId="9" fillId="13" borderId="0" xfId="0" applyFont="1" applyFill="1" applyAlignment="1">
      <alignment/>
    </xf>
    <xf numFmtId="0" fontId="20" fillId="34" borderId="0" xfId="0" applyFont="1" applyFill="1" applyBorder="1" applyAlignment="1">
      <alignment/>
    </xf>
    <xf numFmtId="0" fontId="12" fillId="0" borderId="0" xfId="0" applyFont="1" applyFill="1" applyAlignment="1">
      <alignment/>
    </xf>
    <xf numFmtId="49" fontId="20" fillId="14" borderId="16" xfId="0" applyNumberFormat="1" applyFont="1" applyFill="1" applyBorder="1" applyAlignment="1">
      <alignment wrapText="1"/>
    </xf>
    <xf numFmtId="0" fontId="20" fillId="14" borderId="13" xfId="0" applyFont="1" applyFill="1" applyBorder="1" applyAlignment="1">
      <alignment/>
    </xf>
    <xf numFmtId="49" fontId="20" fillId="0" borderId="16" xfId="0" applyNumberFormat="1" applyFont="1" applyFill="1" applyBorder="1" applyAlignment="1">
      <alignment wrapText="1"/>
    </xf>
    <xf numFmtId="0" fontId="20" fillId="0" borderId="13" xfId="0" applyFont="1" applyFill="1" applyBorder="1" applyAlignment="1">
      <alignment/>
    </xf>
    <xf numFmtId="0" fontId="20" fillId="34" borderId="13" xfId="0" applyFont="1" applyFill="1" applyBorder="1" applyAlignment="1">
      <alignment/>
    </xf>
    <xf numFmtId="49" fontId="12" fillId="14" borderId="16" xfId="0" applyNumberFormat="1" applyFont="1" applyFill="1" applyBorder="1" applyAlignment="1">
      <alignment wrapText="1"/>
    </xf>
    <xf numFmtId="49" fontId="20" fillId="13" borderId="26" xfId="0" applyNumberFormat="1" applyFont="1" applyFill="1" applyBorder="1" applyAlignment="1">
      <alignment horizontal="left" wrapText="1"/>
    </xf>
    <xf numFmtId="49" fontId="20" fillId="13" borderId="16" xfId="0" applyNumberFormat="1" applyFont="1" applyFill="1" applyBorder="1" applyAlignment="1">
      <alignment horizontal="left" wrapText="1"/>
    </xf>
    <xf numFmtId="0" fontId="20" fillId="13" borderId="16" xfId="0" applyFont="1" applyFill="1" applyBorder="1" applyAlignment="1">
      <alignment horizontal="left" wrapText="1"/>
    </xf>
    <xf numFmtId="49" fontId="20" fillId="13" borderId="27" xfId="0" applyNumberFormat="1" applyFont="1" applyFill="1" applyBorder="1" applyAlignment="1">
      <alignment horizontal="left" wrapText="1"/>
    </xf>
    <xf numFmtId="0" fontId="0" fillId="13" borderId="0" xfId="0" applyFont="1" applyFill="1" applyAlignment="1">
      <alignment/>
    </xf>
    <xf numFmtId="0" fontId="22" fillId="0" borderId="0" xfId="0" applyFont="1" applyFill="1" applyBorder="1" applyAlignment="1">
      <alignment/>
    </xf>
    <xf numFmtId="15" fontId="53" fillId="0" borderId="0" xfId="0" applyNumberFormat="1" applyFont="1" applyAlignment="1">
      <alignment/>
    </xf>
    <xf numFmtId="0" fontId="53" fillId="0" borderId="0" xfId="0" applyFont="1" applyAlignment="1">
      <alignment/>
    </xf>
    <xf numFmtId="0" fontId="5" fillId="33" borderId="16" xfId="0" applyFont="1" applyFill="1" applyBorder="1" applyAlignment="1">
      <alignment horizontal="center" wrapText="1"/>
    </xf>
    <xf numFmtId="17" fontId="5" fillId="33" borderId="16" xfId="0" applyNumberFormat="1" applyFont="1" applyFill="1" applyBorder="1" applyAlignment="1">
      <alignment horizontal="center" wrapText="1"/>
    </xf>
    <xf numFmtId="0" fontId="7" fillId="0" borderId="16" xfId="0" applyFont="1" applyFill="1" applyBorder="1" applyAlignment="1">
      <alignment horizontal="left" wrapText="1"/>
    </xf>
    <xf numFmtId="0" fontId="7" fillId="14" borderId="16" xfId="0" applyFont="1" applyFill="1" applyBorder="1" applyAlignment="1">
      <alignment horizontal="left" wrapText="1"/>
    </xf>
    <xf numFmtId="0" fontId="8" fillId="13" borderId="16" xfId="0" applyFont="1" applyFill="1" applyBorder="1" applyAlignment="1">
      <alignment wrapText="1"/>
    </xf>
    <xf numFmtId="0" fontId="6" fillId="13" borderId="16" xfId="0" applyFont="1" applyFill="1" applyBorder="1" applyAlignment="1">
      <alignment/>
    </xf>
    <xf numFmtId="0" fontId="7" fillId="37" borderId="16" xfId="0" applyFont="1" applyFill="1" applyBorder="1" applyAlignment="1">
      <alignment horizontal="left" wrapText="1"/>
    </xf>
    <xf numFmtId="0" fontId="0" fillId="14" borderId="0" xfId="0" applyFill="1" applyAlignment="1">
      <alignment wrapText="1"/>
    </xf>
    <xf numFmtId="0" fontId="1" fillId="14" borderId="14" xfId="0" applyFont="1" applyFill="1" applyBorder="1" applyAlignment="1">
      <alignment/>
    </xf>
    <xf numFmtId="0" fontId="7" fillId="14" borderId="10" xfId="0" applyFont="1" applyFill="1" applyBorder="1" applyAlignment="1">
      <alignment horizontal="center" wrapText="1"/>
    </xf>
    <xf numFmtId="0" fontId="0" fillId="0" borderId="0" xfId="0" applyFill="1" applyAlignment="1">
      <alignment wrapText="1"/>
    </xf>
    <xf numFmtId="0" fontId="2" fillId="14" borderId="0" xfId="0" applyFont="1" applyFill="1" applyBorder="1" applyAlignment="1">
      <alignment/>
    </xf>
    <xf numFmtId="0" fontId="6" fillId="34" borderId="13" xfId="0" applyFont="1" applyFill="1" applyBorder="1" applyAlignment="1">
      <alignment/>
    </xf>
    <xf numFmtId="0" fontId="8" fillId="34" borderId="17" xfId="0" applyFont="1" applyFill="1" applyBorder="1" applyAlignment="1">
      <alignment/>
    </xf>
    <xf numFmtId="0" fontId="0" fillId="0" borderId="0" xfId="0" applyAlignment="1">
      <alignment/>
    </xf>
    <xf numFmtId="167" fontId="7" fillId="0" borderId="16" xfId="0" applyNumberFormat="1" applyFont="1" applyFill="1" applyBorder="1" applyAlignment="1">
      <alignment/>
    </xf>
    <xf numFmtId="167" fontId="7" fillId="14" borderId="16" xfId="0" applyNumberFormat="1" applyFont="1" applyFill="1" applyBorder="1" applyAlignment="1">
      <alignment/>
    </xf>
    <xf numFmtId="167" fontId="7" fillId="0" borderId="16" xfId="0" applyNumberFormat="1" applyFont="1" applyBorder="1" applyAlignment="1">
      <alignment/>
    </xf>
    <xf numFmtId="167" fontId="7" fillId="14" borderId="0" xfId="0" applyNumberFormat="1" applyFont="1" applyFill="1" applyAlignment="1">
      <alignment/>
    </xf>
    <xf numFmtId="0" fontId="53" fillId="0" borderId="0" xfId="0" applyFont="1" applyFill="1" applyAlignment="1">
      <alignment/>
    </xf>
    <xf numFmtId="0" fontId="8" fillId="14" borderId="14" xfId="0" applyFont="1" applyFill="1" applyBorder="1" applyAlignment="1">
      <alignment/>
    </xf>
    <xf numFmtId="0" fontId="8" fillId="0" borderId="14" xfId="0" applyFont="1" applyFill="1" applyBorder="1" applyAlignment="1">
      <alignment/>
    </xf>
    <xf numFmtId="0" fontId="53" fillId="0" borderId="18" xfId="0" applyFont="1" applyBorder="1" applyAlignment="1" quotePrefix="1">
      <alignment/>
    </xf>
    <xf numFmtId="0" fontId="21" fillId="0" borderId="0" xfId="0" applyFont="1" applyBorder="1" applyAlignment="1">
      <alignment/>
    </xf>
    <xf numFmtId="0" fontId="10" fillId="0" borderId="0" xfId="0" applyFont="1" applyFill="1" applyBorder="1" applyAlignment="1">
      <alignment/>
    </xf>
    <xf numFmtId="0" fontId="23" fillId="0" borderId="0" xfId="0" applyFont="1" applyFill="1" applyBorder="1" applyAlignment="1">
      <alignment horizontal="center"/>
    </xf>
    <xf numFmtId="0" fontId="53" fillId="0" borderId="0" xfId="0" applyFont="1" applyAlignment="1">
      <alignment wrapText="1"/>
    </xf>
    <xf numFmtId="0" fontId="6" fillId="0" borderId="0" xfId="0" applyFont="1" applyAlignment="1">
      <alignment/>
    </xf>
    <xf numFmtId="0" fontId="6" fillId="14" borderId="16" xfId="0" applyFont="1" applyFill="1" applyBorder="1" applyAlignment="1">
      <alignment horizontal="left" wrapText="1"/>
    </xf>
    <xf numFmtId="0" fontId="20" fillId="0" borderId="0" xfId="0" applyFont="1" applyFill="1" applyAlignment="1">
      <alignment/>
    </xf>
    <xf numFmtId="0" fontId="6" fillId="0" borderId="16" xfId="0" applyFont="1" applyFill="1" applyBorder="1" applyAlignment="1">
      <alignment horizontal="left" wrapText="1"/>
    </xf>
    <xf numFmtId="0" fontId="53" fillId="0" borderId="16" xfId="0" applyFont="1" applyFill="1" applyBorder="1" applyAlignment="1">
      <alignment wrapText="1"/>
    </xf>
    <xf numFmtId="0" fontId="53" fillId="0" borderId="0" xfId="0" applyFont="1" applyFill="1" applyAlignment="1">
      <alignment wrapText="1"/>
    </xf>
    <xf numFmtId="0" fontId="53" fillId="13" borderId="28" xfId="0" applyFont="1" applyFill="1" applyBorder="1" applyAlignment="1">
      <alignment/>
    </xf>
    <xf numFmtId="0" fontId="10" fillId="0" borderId="0" xfId="0" applyFont="1" applyAlignment="1">
      <alignment/>
    </xf>
    <xf numFmtId="0" fontId="21" fillId="13" borderId="16" xfId="0" applyFont="1" applyFill="1" applyBorder="1" applyAlignment="1">
      <alignment/>
    </xf>
    <xf numFmtId="0" fontId="21" fillId="0" borderId="0" xfId="0" applyFont="1" applyFill="1" applyBorder="1" applyAlignment="1">
      <alignment/>
    </xf>
    <xf numFmtId="43" fontId="53" fillId="0" borderId="0" xfId="0" applyNumberFormat="1" applyFont="1" applyAlignment="1">
      <alignment/>
    </xf>
    <xf numFmtId="43" fontId="21"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xf>
    <xf numFmtId="0" fontId="8" fillId="34" borderId="0" xfId="0" applyFont="1" applyFill="1" applyAlignment="1">
      <alignment/>
    </xf>
    <xf numFmtId="0" fontId="53" fillId="0" borderId="0" xfId="0" applyFont="1" applyBorder="1" applyAlignment="1">
      <alignment wrapText="1"/>
    </xf>
    <xf numFmtId="0" fontId="53" fillId="0" borderId="0" xfId="0" applyFont="1" applyBorder="1" applyAlignment="1">
      <alignment/>
    </xf>
    <xf numFmtId="0" fontId="53" fillId="13" borderId="16" xfId="0" applyFont="1" applyFill="1" applyBorder="1" applyAlignment="1">
      <alignment/>
    </xf>
    <xf numFmtId="2" fontId="53" fillId="0" borderId="0" xfId="0" applyNumberFormat="1" applyFont="1" applyAlignment="1">
      <alignment/>
    </xf>
    <xf numFmtId="2" fontId="21" fillId="0" borderId="0" xfId="0" applyNumberFormat="1" applyFont="1" applyBorder="1" applyAlignment="1">
      <alignment/>
    </xf>
    <xf numFmtId="2" fontId="21" fillId="0" borderId="0" xfId="0" applyNumberFormat="1" applyFont="1" applyAlignment="1">
      <alignment/>
    </xf>
    <xf numFmtId="2" fontId="22" fillId="0" borderId="0" xfId="0" applyNumberFormat="1" applyFont="1" applyFill="1" applyBorder="1" applyAlignment="1">
      <alignment/>
    </xf>
    <xf numFmtId="0" fontId="53" fillId="0" borderId="0" xfId="0" applyFont="1" applyBorder="1" applyAlignment="1">
      <alignment/>
    </xf>
    <xf numFmtId="167" fontId="7" fillId="0" borderId="16" xfId="0" applyNumberFormat="1" applyFont="1" applyFill="1" applyBorder="1" applyAlignment="1">
      <alignment horizontal="center" vertical="top" wrapText="1"/>
    </xf>
    <xf numFmtId="167" fontId="0" fillId="14" borderId="16" xfId="0" applyNumberFormat="1" applyFont="1" applyFill="1" applyBorder="1" applyAlignment="1">
      <alignment/>
    </xf>
    <xf numFmtId="167" fontId="7" fillId="14" borderId="16" xfId="42" applyNumberFormat="1" applyFont="1" applyFill="1" applyBorder="1" applyAlignment="1">
      <alignment/>
    </xf>
    <xf numFmtId="167" fontId="7" fillId="0" borderId="16" xfId="42" applyNumberFormat="1" applyFont="1" applyFill="1" applyBorder="1" applyAlignment="1">
      <alignment/>
    </xf>
    <xf numFmtId="167" fontId="7" fillId="0" borderId="16" xfId="42" applyNumberFormat="1" applyFont="1" applyBorder="1" applyAlignment="1">
      <alignment/>
    </xf>
    <xf numFmtId="2" fontId="1" fillId="34" borderId="19" xfId="0" applyNumberFormat="1" applyFont="1" applyFill="1" applyBorder="1" applyAlignment="1">
      <alignment horizontal="center"/>
    </xf>
    <xf numFmtId="2" fontId="1" fillId="34" borderId="26" xfId="0" applyNumberFormat="1" applyFont="1" applyFill="1" applyBorder="1" applyAlignment="1">
      <alignment horizontal="center"/>
    </xf>
    <xf numFmtId="2" fontId="1" fillId="34" borderId="29" xfId="0" applyNumberFormat="1" applyFont="1" applyFill="1" applyBorder="1" applyAlignment="1">
      <alignment horizontal="center"/>
    </xf>
    <xf numFmtId="2" fontId="1" fillId="34" borderId="30" xfId="0" applyNumberFormat="1" applyFont="1" applyFill="1" applyBorder="1" applyAlignment="1">
      <alignment horizontal="center"/>
    </xf>
    <xf numFmtId="2" fontId="1" fillId="34" borderId="16" xfId="0" applyNumberFormat="1" applyFont="1" applyFill="1" applyBorder="1" applyAlignment="1">
      <alignment horizontal="center"/>
    </xf>
    <xf numFmtId="2" fontId="1" fillId="34" borderId="31" xfId="0" applyNumberFormat="1" applyFont="1" applyFill="1" applyBorder="1" applyAlignment="1">
      <alignment horizontal="center"/>
    </xf>
    <xf numFmtId="2" fontId="1" fillId="34" borderId="32" xfId="0" applyNumberFormat="1" applyFont="1" applyFill="1" applyBorder="1" applyAlignment="1">
      <alignment horizontal="center"/>
    </xf>
    <xf numFmtId="2" fontId="1" fillId="34" borderId="27" xfId="0" applyNumberFormat="1" applyFont="1" applyFill="1" applyBorder="1" applyAlignment="1">
      <alignment horizontal="center"/>
    </xf>
    <xf numFmtId="2" fontId="1" fillId="34" borderId="33" xfId="0" applyNumberFormat="1" applyFont="1" applyFill="1" applyBorder="1" applyAlignment="1">
      <alignment horizontal="center"/>
    </xf>
    <xf numFmtId="2" fontId="1" fillId="34" borderId="34" xfId="0" applyNumberFormat="1" applyFont="1" applyFill="1" applyBorder="1" applyAlignment="1">
      <alignment horizontal="center"/>
    </xf>
    <xf numFmtId="2" fontId="1" fillId="14" borderId="16" xfId="0" applyNumberFormat="1" applyFont="1" applyFill="1" applyBorder="1" applyAlignment="1">
      <alignment horizontal="center"/>
    </xf>
    <xf numFmtId="2" fontId="1" fillId="14" borderId="27" xfId="0" applyNumberFormat="1" applyFont="1" applyFill="1" applyBorder="1" applyAlignment="1">
      <alignment horizontal="center"/>
    </xf>
    <xf numFmtId="2" fontId="1" fillId="14" borderId="34" xfId="0" applyNumberFormat="1" applyFont="1" applyFill="1" applyBorder="1" applyAlignment="1">
      <alignment horizontal="center"/>
    </xf>
    <xf numFmtId="2" fontId="7" fillId="14" borderId="34" xfId="0" applyNumberFormat="1" applyFont="1" applyFill="1" applyBorder="1" applyAlignment="1">
      <alignment horizontal="center"/>
    </xf>
    <xf numFmtId="2" fontId="7" fillId="34" borderId="35" xfId="0" applyNumberFormat="1" applyFont="1" applyFill="1" applyBorder="1" applyAlignment="1">
      <alignment horizontal="center"/>
    </xf>
    <xf numFmtId="2" fontId="7" fillId="34" borderId="12" xfId="0" applyNumberFormat="1" applyFont="1" applyFill="1" applyBorder="1" applyAlignment="1">
      <alignment horizontal="center"/>
    </xf>
    <xf numFmtId="2" fontId="1" fillId="34" borderId="12" xfId="0" applyNumberFormat="1" applyFont="1" applyFill="1" applyBorder="1" applyAlignment="1">
      <alignment horizontal="center"/>
    </xf>
    <xf numFmtId="2" fontId="7" fillId="34" borderId="36" xfId="0" applyNumberFormat="1" applyFont="1" applyFill="1" applyBorder="1" applyAlignment="1">
      <alignment horizontal="center"/>
    </xf>
    <xf numFmtId="2" fontId="7" fillId="34" borderId="30" xfId="0" applyNumberFormat="1" applyFont="1" applyFill="1" applyBorder="1" applyAlignment="1">
      <alignment horizontal="center"/>
    </xf>
    <xf numFmtId="2" fontId="7" fillId="34" borderId="16" xfId="0" applyNumberFormat="1" applyFont="1" applyFill="1" applyBorder="1" applyAlignment="1">
      <alignment horizontal="center"/>
    </xf>
    <xf numFmtId="2" fontId="7" fillId="34" borderId="37" xfId="0" applyNumberFormat="1" applyFont="1" applyFill="1" applyBorder="1" applyAlignment="1">
      <alignment horizontal="center"/>
    </xf>
    <xf numFmtId="2" fontId="7" fillId="34" borderId="38" xfId="0" applyNumberFormat="1" applyFont="1" applyFill="1" applyBorder="1" applyAlignment="1">
      <alignment horizontal="center"/>
    </xf>
    <xf numFmtId="2" fontId="1" fillId="34" borderId="38" xfId="0" applyNumberFormat="1" applyFont="1" applyFill="1" applyBorder="1" applyAlignment="1">
      <alignment horizontal="center"/>
    </xf>
    <xf numFmtId="2" fontId="7" fillId="34" borderId="39" xfId="0" applyNumberFormat="1" applyFont="1" applyFill="1" applyBorder="1" applyAlignment="1">
      <alignment horizontal="center"/>
    </xf>
    <xf numFmtId="2" fontId="1" fillId="34" borderId="18" xfId="0" applyNumberFormat="1" applyFont="1" applyFill="1" applyBorder="1" applyAlignment="1">
      <alignment horizontal="center"/>
    </xf>
    <xf numFmtId="2" fontId="7" fillId="14" borderId="35" xfId="0" applyNumberFormat="1" applyFont="1" applyFill="1" applyBorder="1" applyAlignment="1">
      <alignment horizontal="center"/>
    </xf>
    <xf numFmtId="2" fontId="7" fillId="14" borderId="12" xfId="0" applyNumberFormat="1" applyFont="1" applyFill="1" applyBorder="1" applyAlignment="1">
      <alignment horizontal="center"/>
    </xf>
    <xf numFmtId="2" fontId="1" fillId="14" borderId="12" xfId="0" applyNumberFormat="1" applyFont="1" applyFill="1" applyBorder="1" applyAlignment="1">
      <alignment horizontal="center"/>
    </xf>
    <xf numFmtId="2" fontId="7" fillId="14" borderId="36" xfId="0" applyNumberFormat="1" applyFont="1" applyFill="1" applyBorder="1" applyAlignment="1">
      <alignment horizontal="center"/>
    </xf>
    <xf numFmtId="2" fontId="7" fillId="14" borderId="30" xfId="0" applyNumberFormat="1" applyFont="1" applyFill="1" applyBorder="1" applyAlignment="1">
      <alignment horizontal="center"/>
    </xf>
    <xf numFmtId="2" fontId="7" fillId="14" borderId="16" xfId="0" applyNumberFormat="1" applyFont="1" applyFill="1" applyBorder="1" applyAlignment="1">
      <alignment horizontal="center"/>
    </xf>
    <xf numFmtId="2" fontId="7" fillId="14" borderId="37" xfId="0" applyNumberFormat="1" applyFont="1" applyFill="1" applyBorder="1" applyAlignment="1">
      <alignment horizontal="center"/>
    </xf>
    <xf numFmtId="2" fontId="7" fillId="14" borderId="38" xfId="0" applyNumberFormat="1" applyFont="1" applyFill="1" applyBorder="1" applyAlignment="1">
      <alignment horizontal="center"/>
    </xf>
    <xf numFmtId="2" fontId="1" fillId="14" borderId="38" xfId="0" applyNumberFormat="1" applyFont="1" applyFill="1" applyBorder="1" applyAlignment="1">
      <alignment horizontal="center"/>
    </xf>
    <xf numFmtId="2" fontId="7" fillId="14" borderId="39" xfId="0" applyNumberFormat="1" applyFont="1" applyFill="1" applyBorder="1" applyAlignment="1">
      <alignment horizontal="center"/>
    </xf>
    <xf numFmtId="2" fontId="1" fillId="14" borderId="18" xfId="0" applyNumberFormat="1" applyFont="1" applyFill="1" applyBorder="1" applyAlignment="1">
      <alignment horizontal="center"/>
    </xf>
    <xf numFmtId="2" fontId="7" fillId="14" borderId="18" xfId="0" applyNumberFormat="1" applyFont="1" applyFill="1" applyBorder="1" applyAlignment="1">
      <alignment horizontal="center"/>
    </xf>
    <xf numFmtId="2" fontId="1" fillId="34" borderId="40" xfId="0" applyNumberFormat="1" applyFont="1" applyFill="1" applyBorder="1" applyAlignment="1">
      <alignment horizontal="center"/>
    </xf>
    <xf numFmtId="2" fontId="1" fillId="34" borderId="41" xfId="0" applyNumberFormat="1" applyFont="1" applyFill="1" applyBorder="1" applyAlignment="1">
      <alignment horizontal="center"/>
    </xf>
    <xf numFmtId="2" fontId="1" fillId="14" borderId="30" xfId="0" applyNumberFormat="1" applyFont="1" applyFill="1" applyBorder="1" applyAlignment="1">
      <alignment horizontal="center"/>
    </xf>
    <xf numFmtId="2" fontId="1" fillId="14" borderId="40" xfId="0" applyNumberFormat="1" applyFont="1" applyFill="1" applyBorder="1" applyAlignment="1">
      <alignment horizontal="center"/>
    </xf>
    <xf numFmtId="2" fontId="1" fillId="14" borderId="41" xfId="0" applyNumberFormat="1" applyFont="1" applyFill="1" applyBorder="1" applyAlignment="1">
      <alignment horizontal="center"/>
    </xf>
    <xf numFmtId="2" fontId="1" fillId="14" borderId="32"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27" xfId="0" applyNumberFormat="1" applyFont="1" applyFill="1" applyBorder="1" applyAlignment="1">
      <alignment horizontal="center"/>
    </xf>
    <xf numFmtId="2" fontId="0" fillId="0" borderId="0" xfId="0" applyNumberFormat="1" applyFont="1" applyBorder="1" applyAlignment="1">
      <alignment/>
    </xf>
    <xf numFmtId="2" fontId="55" fillId="0" borderId="28" xfId="0" applyNumberFormat="1" applyFont="1" applyFill="1" applyBorder="1" applyAlignment="1">
      <alignment/>
    </xf>
    <xf numFmtId="2" fontId="0" fillId="14" borderId="16" xfId="0" applyNumberFormat="1" applyFont="1" applyFill="1" applyBorder="1" applyAlignment="1">
      <alignment/>
    </xf>
    <xf numFmtId="2" fontId="7" fillId="0" borderId="16" xfId="0" applyNumberFormat="1" applyFont="1" applyFill="1" applyBorder="1" applyAlignment="1">
      <alignment horizontal="center" vertical="top" wrapText="1"/>
    </xf>
    <xf numFmtId="2" fontId="7" fillId="14" borderId="16" xfId="56" applyNumberFormat="1" applyFont="1" applyFill="1" applyBorder="1" applyAlignment="1">
      <alignment horizontal="center"/>
      <protection/>
    </xf>
    <xf numFmtId="2" fontId="7" fillId="0" borderId="16" xfId="42" applyNumberFormat="1" applyFont="1" applyFill="1" applyBorder="1" applyAlignment="1">
      <alignment vertical="center"/>
    </xf>
    <xf numFmtId="2" fontId="7" fillId="14" borderId="16" xfId="42" applyNumberFormat="1" applyFont="1" applyFill="1" applyBorder="1" applyAlignment="1">
      <alignment/>
    </xf>
    <xf numFmtId="2" fontId="7" fillId="0" borderId="16" xfId="42" applyNumberFormat="1" applyFont="1" applyFill="1" applyBorder="1" applyAlignment="1">
      <alignment/>
    </xf>
    <xf numFmtId="2" fontId="7" fillId="0" borderId="0" xfId="42" applyNumberFormat="1" applyFont="1" applyFill="1" applyAlignment="1">
      <alignment/>
    </xf>
    <xf numFmtId="167" fontId="7" fillId="14" borderId="16" xfId="56" applyNumberFormat="1" applyFont="1" applyFill="1" applyBorder="1" applyAlignment="1">
      <alignment horizontal="center"/>
      <protection/>
    </xf>
    <xf numFmtId="167" fontId="7" fillId="0" borderId="16" xfId="42" applyNumberFormat="1" applyFont="1" applyFill="1" applyBorder="1" applyAlignment="1">
      <alignment vertical="center"/>
    </xf>
    <xf numFmtId="43" fontId="7" fillId="0" borderId="10" xfId="0" applyNumberFormat="1" applyFont="1" applyFill="1" applyBorder="1" applyAlignment="1">
      <alignment horizontal="center"/>
    </xf>
    <xf numFmtId="43" fontId="7" fillId="14" borderId="10" xfId="0" applyNumberFormat="1" applyFont="1" applyFill="1" applyBorder="1" applyAlignment="1">
      <alignment horizontal="center"/>
    </xf>
    <xf numFmtId="2" fontId="1" fillId="0" borderId="18" xfId="0" applyNumberFormat="1" applyFont="1" applyFill="1" applyBorder="1" applyAlignment="1">
      <alignment horizontal="center"/>
    </xf>
    <xf numFmtId="2" fontId="7" fillId="0" borderId="16" xfId="0" applyNumberFormat="1" applyFont="1" applyFill="1" applyBorder="1" applyAlignment="1">
      <alignment horizontal="center"/>
    </xf>
    <xf numFmtId="2" fontId="1" fillId="0" borderId="34" xfId="0" applyNumberFormat="1" applyFont="1" applyFill="1" applyBorder="1" applyAlignment="1">
      <alignment horizontal="center"/>
    </xf>
    <xf numFmtId="2" fontId="8" fillId="13" borderId="19" xfId="0" applyNumberFormat="1" applyFont="1" applyFill="1" applyBorder="1" applyAlignment="1">
      <alignment horizontal="center"/>
    </xf>
    <xf numFmtId="43" fontId="8" fillId="13" borderId="10" xfId="0" applyNumberFormat="1" applyFont="1" applyFill="1" applyBorder="1" applyAlignment="1">
      <alignment horizontal="center"/>
    </xf>
    <xf numFmtId="2" fontId="6" fillId="13" borderId="26" xfId="42" applyNumberFormat="1" applyFont="1" applyFill="1" applyBorder="1" applyAlignment="1">
      <alignment/>
    </xf>
    <xf numFmtId="2" fontId="8" fillId="13" borderId="16" xfId="0" applyNumberFormat="1" applyFont="1" applyFill="1" applyBorder="1" applyAlignment="1">
      <alignment horizontal="center"/>
    </xf>
    <xf numFmtId="0" fontId="1" fillId="0" borderId="0" xfId="0" applyNumberFormat="1" applyFont="1" applyFill="1" applyBorder="1" applyAlignment="1" applyProtection="1">
      <alignment/>
      <protection/>
    </xf>
    <xf numFmtId="2" fontId="1"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8" fillId="1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21" fillId="0" borderId="0" xfId="0" applyFont="1" applyFill="1" applyBorder="1" applyAlignment="1">
      <alignment/>
    </xf>
    <xf numFmtId="0" fontId="0" fillId="0" borderId="0" xfId="0" applyAlignment="1">
      <alignment/>
    </xf>
    <xf numFmtId="0" fontId="1"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 fillId="0" borderId="20" xfId="0" applyFont="1" applyFill="1" applyBorder="1" applyAlignment="1">
      <alignment horizontal="center" vertical="center" wrapText="1"/>
    </xf>
    <xf numFmtId="49" fontId="6" fillId="13" borderId="10" xfId="0" applyNumberFormat="1" applyFont="1" applyFill="1" applyBorder="1" applyAlignment="1">
      <alignment horizontal="center" vertical="center" wrapText="1"/>
    </xf>
    <xf numFmtId="0" fontId="0" fillId="0" borderId="10" xfId="0" applyFont="1" applyBorder="1" applyAlignment="1">
      <alignment/>
    </xf>
    <xf numFmtId="0" fontId="7" fillId="0" borderId="20" xfId="0" applyFont="1" applyFill="1" applyBorder="1" applyAlignment="1">
      <alignment horizontal="center" vertical="center"/>
    </xf>
    <xf numFmtId="0" fontId="1" fillId="14" borderId="20" xfId="0" applyFont="1" applyFill="1" applyBorder="1" applyAlignment="1">
      <alignment horizontal="center" vertical="center" wrapText="1"/>
    </xf>
    <xf numFmtId="0" fontId="0" fillId="14" borderId="42" xfId="0" applyFont="1" applyFill="1" applyBorder="1" applyAlignment="1">
      <alignment horizontal="center" vertical="center" wrapText="1"/>
    </xf>
    <xf numFmtId="0" fontId="0" fillId="14" borderId="43" xfId="0" applyFont="1" applyFill="1" applyBorder="1" applyAlignment="1">
      <alignment horizontal="center" vertical="center" wrapText="1"/>
    </xf>
    <xf numFmtId="0" fontId="1" fillId="14" borderId="20" xfId="0" applyFont="1" applyFill="1" applyBorder="1" applyAlignment="1">
      <alignment horizontal="center" vertical="center"/>
    </xf>
    <xf numFmtId="0" fontId="0" fillId="14" borderId="42" xfId="0" applyFont="1" applyFill="1" applyBorder="1" applyAlignment="1">
      <alignment horizontal="center" vertical="center"/>
    </xf>
    <xf numFmtId="0" fontId="0" fillId="14" borderId="43" xfId="0" applyFont="1" applyFill="1" applyBorder="1" applyAlignment="1">
      <alignment horizontal="center" vertical="center"/>
    </xf>
    <xf numFmtId="0" fontId="0" fillId="0" borderId="20" xfId="0" applyFont="1" applyFill="1" applyBorder="1" applyAlignment="1">
      <alignment horizontal="center" vertical="center" wrapText="1"/>
    </xf>
    <xf numFmtId="0" fontId="7" fillId="14" borderId="20" xfId="0" applyFont="1" applyFill="1" applyBorder="1" applyAlignment="1">
      <alignment horizontal="center" vertical="center"/>
    </xf>
    <xf numFmtId="0" fontId="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4" fillId="0" borderId="12" xfId="0" applyFont="1" applyBorder="1" applyAlignment="1">
      <alignment horizontal="center"/>
    </xf>
    <xf numFmtId="49" fontId="16" fillId="0" borderId="44" xfId="0" applyNumberFormat="1" applyFont="1" applyFill="1" applyBorder="1" applyAlignment="1">
      <alignment horizontal="center" wrapText="1"/>
    </xf>
    <xf numFmtId="49" fontId="16" fillId="0" borderId="45" xfId="0" applyNumberFormat="1" applyFont="1" applyFill="1" applyBorder="1" applyAlignment="1">
      <alignment horizontal="center" wrapText="1"/>
    </xf>
    <xf numFmtId="49" fontId="16" fillId="0" borderId="46" xfId="0" applyNumberFormat="1" applyFont="1" applyFill="1" applyBorder="1" applyAlignment="1">
      <alignment horizontal="center" wrapText="1"/>
    </xf>
    <xf numFmtId="0" fontId="1" fillId="14" borderId="20" xfId="0" applyFont="1" applyFill="1" applyBorder="1" applyAlignment="1">
      <alignment horizontal="center" vertical="center" wrapText="1"/>
    </xf>
    <xf numFmtId="49" fontId="20" fillId="13" borderId="47" xfId="0" applyNumberFormat="1" applyFont="1" applyFill="1" applyBorder="1" applyAlignment="1">
      <alignment horizontal="center" vertical="center" wrapText="1"/>
    </xf>
    <xf numFmtId="49" fontId="20" fillId="13" borderId="17" xfId="0" applyNumberFormat="1" applyFont="1" applyFill="1" applyBorder="1" applyAlignment="1">
      <alignment horizontal="center" vertical="center" wrapText="1"/>
    </xf>
    <xf numFmtId="49" fontId="20" fillId="13" borderId="48" xfId="0" applyNumberFormat="1" applyFont="1" applyFill="1" applyBorder="1" applyAlignment="1">
      <alignment horizontal="center" vertical="center" wrapText="1"/>
    </xf>
    <xf numFmtId="49" fontId="6" fillId="14" borderId="49" xfId="0" applyNumberFormat="1" applyFont="1" applyFill="1" applyBorder="1" applyAlignment="1">
      <alignment horizontal="center" vertical="center" wrapText="1"/>
    </xf>
    <xf numFmtId="49" fontId="6" fillId="14" borderId="50" xfId="0" applyNumberFormat="1" applyFont="1" applyFill="1" applyBorder="1" applyAlignment="1">
      <alignment horizontal="center" vertical="center" wrapText="1"/>
    </xf>
    <xf numFmtId="49" fontId="6" fillId="14" borderId="51" xfId="0" applyNumberFormat="1" applyFont="1" applyFill="1" applyBorder="1" applyAlignment="1">
      <alignment horizontal="center" vertical="center" wrapText="1"/>
    </xf>
    <xf numFmtId="0" fontId="7" fillId="14" borderId="50" xfId="0" applyFont="1" applyFill="1" applyBorder="1" applyAlignment="1">
      <alignment horizontal="center" vertical="center" wrapText="1"/>
    </xf>
    <xf numFmtId="0" fontId="7" fillId="14" borderId="51" xfId="0"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9" xfId="0" applyFont="1" applyFill="1" applyBorder="1" applyAlignment="1">
      <alignment horizontal="center" vertical="top" wrapText="1"/>
    </xf>
    <xf numFmtId="0" fontId="5" fillId="0" borderId="50" xfId="0" applyFont="1" applyFill="1" applyBorder="1" applyAlignment="1">
      <alignment horizontal="center" vertical="top" wrapText="1"/>
    </xf>
    <xf numFmtId="0" fontId="5" fillId="0" borderId="51" xfId="0" applyFont="1" applyFill="1" applyBorder="1" applyAlignment="1">
      <alignment horizontal="center" vertical="top" wrapText="1"/>
    </xf>
    <xf numFmtId="49" fontId="6" fillId="0" borderId="22"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0" fontId="15" fillId="0" borderId="12" xfId="0" applyFont="1" applyBorder="1" applyAlignment="1">
      <alignment horizontal="center"/>
    </xf>
    <xf numFmtId="49" fontId="6" fillId="14" borderId="22" xfId="0" applyNumberFormat="1" applyFont="1" applyFill="1" applyBorder="1" applyAlignment="1">
      <alignment horizontal="center" vertical="center" wrapText="1"/>
    </xf>
    <xf numFmtId="49" fontId="6" fillId="14" borderId="52" xfId="0" applyNumberFormat="1" applyFont="1" applyFill="1" applyBorder="1" applyAlignment="1">
      <alignment horizontal="center" vertical="center" wrapText="1"/>
    </xf>
    <xf numFmtId="49" fontId="6" fillId="14" borderId="53"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8" fillId="0" borderId="2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14" borderId="20" xfId="0" applyFont="1" applyFill="1" applyBorder="1" applyAlignment="1">
      <alignment horizontal="center" vertical="center"/>
    </xf>
    <xf numFmtId="0" fontId="8" fillId="14" borderId="42" xfId="0" applyFont="1" applyFill="1" applyBorder="1" applyAlignment="1">
      <alignment horizontal="center" vertical="center"/>
    </xf>
    <xf numFmtId="0" fontId="8" fillId="14" borderId="43"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42"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8" fillId="34" borderId="20" xfId="0" applyFont="1" applyFill="1" applyBorder="1" applyAlignment="1">
      <alignment horizontal="center" vertical="center"/>
    </xf>
    <xf numFmtId="0" fontId="8" fillId="34" borderId="42" xfId="0" applyFont="1" applyFill="1" applyBorder="1" applyAlignment="1">
      <alignment horizontal="center" vertical="center"/>
    </xf>
    <xf numFmtId="0" fontId="8" fillId="34" borderId="43" xfId="0" applyFont="1" applyFill="1" applyBorder="1" applyAlignment="1">
      <alignment horizontal="center" vertical="center"/>
    </xf>
    <xf numFmtId="0" fontId="53" fillId="0" borderId="10" xfId="0" applyFont="1" applyBorder="1" applyAlignment="1">
      <alignment/>
    </xf>
    <xf numFmtId="0" fontId="8" fillId="14" borderId="20" xfId="0" applyFont="1" applyFill="1" applyBorder="1" applyAlignment="1">
      <alignment horizontal="center" vertical="center" wrapText="1"/>
    </xf>
    <xf numFmtId="0" fontId="8" fillId="14" borderId="42" xfId="0" applyFont="1" applyFill="1" applyBorder="1" applyAlignment="1">
      <alignment horizontal="center" vertical="center" wrapText="1"/>
    </xf>
    <xf numFmtId="0" fontId="8" fillId="14" borderId="43" xfId="0" applyFont="1" applyFill="1" applyBorder="1" applyAlignment="1">
      <alignment horizontal="center" vertical="center" wrapText="1"/>
    </xf>
    <xf numFmtId="0" fontId="53" fillId="0" borderId="20" xfId="0" applyFont="1" applyBorder="1" applyAlignment="1">
      <alignment horizontal="center" vertical="center" wrapText="1"/>
    </xf>
    <xf numFmtId="0" fontId="6" fillId="34" borderId="20" xfId="0" applyFont="1" applyFill="1" applyBorder="1" applyAlignment="1">
      <alignment horizontal="center" vertical="center"/>
    </xf>
    <xf numFmtId="0" fontId="6" fillId="34" borderId="42" xfId="0" applyFont="1" applyFill="1" applyBorder="1" applyAlignment="1">
      <alignment horizontal="center" vertical="center"/>
    </xf>
    <xf numFmtId="0" fontId="6" fillId="34" borderId="43" xfId="0" applyFont="1" applyFill="1" applyBorder="1" applyAlignment="1">
      <alignment horizontal="center" vertical="center"/>
    </xf>
    <xf numFmtId="0" fontId="6" fillId="14" borderId="20" xfId="0" applyFont="1" applyFill="1" applyBorder="1" applyAlignment="1">
      <alignment horizontal="center" vertical="center"/>
    </xf>
    <xf numFmtId="0" fontId="6" fillId="14" borderId="42" xfId="0" applyFont="1" applyFill="1" applyBorder="1" applyAlignment="1">
      <alignment horizontal="center" vertical="center"/>
    </xf>
    <xf numFmtId="0" fontId="6" fillId="14" borderId="43" xfId="0" applyFont="1" applyFill="1" applyBorder="1" applyAlignment="1">
      <alignment horizontal="center" vertical="center"/>
    </xf>
    <xf numFmtId="49" fontId="16" fillId="0" borderId="49" xfId="0" applyNumberFormat="1" applyFont="1" applyFill="1" applyBorder="1" applyAlignment="1">
      <alignment horizontal="center" wrapText="1"/>
    </xf>
    <xf numFmtId="49" fontId="16" fillId="0" borderId="54" xfId="0" applyNumberFormat="1" applyFont="1" applyFill="1" applyBorder="1" applyAlignment="1">
      <alignment horizontal="center" wrapText="1"/>
    </xf>
    <xf numFmtId="49" fontId="16" fillId="0" borderId="55" xfId="0" applyNumberFormat="1" applyFont="1" applyFill="1" applyBorder="1" applyAlignment="1">
      <alignment horizont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7" fillId="14" borderId="50" xfId="0" applyNumberFormat="1" applyFont="1" applyFill="1" applyBorder="1" applyAlignment="1">
      <alignment horizontal="center" vertical="center" wrapText="1"/>
    </xf>
    <xf numFmtId="49" fontId="7" fillId="14" borderId="51" xfId="0" applyNumberFormat="1"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3" fillId="0" borderId="16" xfId="0" applyFont="1" applyFill="1" applyBorder="1" applyAlignment="1">
      <alignment horizontal="center" vertical="center"/>
    </xf>
    <xf numFmtId="0" fontId="53" fillId="0"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6"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9.140625" defaultRowHeight="15"/>
  <sheetData>
    <row r="1" ht="15">
      <c r="A1" s="100">
        <v>40752</v>
      </c>
    </row>
    <row r="2" ht="15">
      <c r="A2" s="101" t="s">
        <v>48</v>
      </c>
    </row>
    <row r="4" ht="15">
      <c r="A4" s="101" t="s">
        <v>49</v>
      </c>
    </row>
    <row r="6" ht="15">
      <c r="A6" t="s">
        <v>50</v>
      </c>
    </row>
    <row r="7" ht="15">
      <c r="A7" t="s">
        <v>51</v>
      </c>
    </row>
    <row r="8" ht="15">
      <c r="A8" t="s">
        <v>59</v>
      </c>
    </row>
    <row r="10" ht="15">
      <c r="A10" t="s">
        <v>52</v>
      </c>
    </row>
    <row r="12" ht="15">
      <c r="A12" s="101" t="s">
        <v>53</v>
      </c>
    </row>
    <row r="14" ht="15">
      <c r="A14" t="s">
        <v>54</v>
      </c>
    </row>
    <row r="16" ht="15">
      <c r="A16" t="s">
        <v>60</v>
      </c>
    </row>
    <row r="18" ht="15">
      <c r="A18" s="101" t="s">
        <v>55</v>
      </c>
    </row>
    <row r="20" ht="15">
      <c r="A20" t="s">
        <v>56</v>
      </c>
    </row>
    <row r="21" ht="15">
      <c r="A21" t="s">
        <v>57</v>
      </c>
    </row>
    <row r="22" ht="15">
      <c r="A22" t="s">
        <v>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82"/>
  <sheetViews>
    <sheetView zoomScalePageLayoutView="0" workbookViewId="0" topLeftCell="C4">
      <selection activeCell="C2" sqref="C2"/>
    </sheetView>
  </sheetViews>
  <sheetFormatPr defaultColWidth="9.140625" defaultRowHeight="15"/>
  <cols>
    <col min="1" max="1" width="24.140625" style="1" customWidth="1"/>
    <col min="2" max="2" width="14.140625" style="1" customWidth="1"/>
    <col min="3" max="3" width="24.421875" style="1" customWidth="1"/>
    <col min="4" max="4" width="9.28125" style="1" customWidth="1"/>
    <col min="5" max="5" width="8.8515625" style="1" customWidth="1"/>
    <col min="6" max="6" width="9.28125" style="1" customWidth="1"/>
    <col min="7" max="7" width="9.00390625" style="1" customWidth="1"/>
    <col min="8" max="8" width="8.7109375" style="1" customWidth="1"/>
    <col min="9" max="9" width="9.421875" style="1" customWidth="1"/>
    <col min="10" max="10" width="10.140625" style="1" customWidth="1"/>
    <col min="11" max="12" width="9.28125" style="1" customWidth="1"/>
    <col min="13" max="14" width="9.00390625" style="1" customWidth="1"/>
    <col min="15" max="15" width="8.7109375" style="1" customWidth="1"/>
    <col min="16" max="252" width="9.140625" style="1" customWidth="1"/>
    <col min="253" max="253" width="24.140625" style="1" customWidth="1"/>
    <col min="254" max="254" width="13.140625" style="1" customWidth="1"/>
    <col min="255" max="16384" width="9.140625" style="1" customWidth="1"/>
  </cols>
  <sheetData>
    <row r="1" spans="1:15" ht="15">
      <c r="A1" s="45"/>
      <c r="B1" s="234" t="s">
        <v>61</v>
      </c>
      <c r="C1" s="235"/>
      <c r="D1" s="235"/>
      <c r="E1" s="235"/>
      <c r="F1" s="235"/>
      <c r="G1" s="235"/>
      <c r="H1" s="235"/>
      <c r="I1" s="235"/>
      <c r="J1" s="235"/>
      <c r="K1" s="235"/>
      <c r="L1" s="235"/>
      <c r="M1" s="235"/>
      <c r="N1" s="235"/>
      <c r="O1" s="235"/>
    </row>
    <row r="2" spans="1:3" ht="15">
      <c r="A2" s="45"/>
      <c r="B2" s="45"/>
      <c r="C2" s="99">
        <v>1.112224</v>
      </c>
    </row>
    <row r="4" spans="3:15" ht="20.25">
      <c r="C4" s="254" t="s">
        <v>87</v>
      </c>
      <c r="D4" s="254"/>
      <c r="E4" s="254"/>
      <c r="F4" s="254"/>
      <c r="G4" s="254"/>
      <c r="H4" s="254"/>
      <c r="I4" s="254"/>
      <c r="J4" s="254"/>
      <c r="K4" s="254"/>
      <c r="L4" s="254"/>
      <c r="M4" s="254"/>
      <c r="N4" s="254"/>
      <c r="O4" s="254"/>
    </row>
    <row r="5" spans="3:15" ht="19.5" thickBot="1">
      <c r="C5" s="255" t="s">
        <v>84</v>
      </c>
      <c r="D5" s="235"/>
      <c r="E5" s="235"/>
      <c r="F5" s="235"/>
      <c r="G5" s="235"/>
      <c r="H5" s="235"/>
      <c r="I5" s="235"/>
      <c r="J5" s="235"/>
      <c r="K5" s="235"/>
      <c r="L5" s="235"/>
      <c r="M5" s="235"/>
      <c r="N5" s="235"/>
      <c r="O5" s="235"/>
    </row>
    <row r="6" spans="1:15" ht="16.5" thickBot="1">
      <c r="A6" s="2" t="s">
        <v>0</v>
      </c>
      <c r="B6"/>
      <c r="C6"/>
      <c r="D6" s="256" t="s">
        <v>1</v>
      </c>
      <c r="E6" s="256"/>
      <c r="F6" s="256"/>
      <c r="G6" s="256"/>
      <c r="H6" s="256"/>
      <c r="I6" s="256"/>
      <c r="J6" s="256"/>
      <c r="K6" s="256"/>
      <c r="L6" s="256"/>
      <c r="M6" s="256"/>
      <c r="N6" s="256"/>
      <c r="O6" s="256"/>
    </row>
    <row r="7" spans="1:15" ht="17.25" thickBot="1" thickTop="1">
      <c r="A7" s="50"/>
      <c r="B7" s="50"/>
      <c r="C7" s="50"/>
      <c r="D7" s="257" t="s">
        <v>28</v>
      </c>
      <c r="E7" s="258"/>
      <c r="F7" s="258"/>
      <c r="G7" s="258"/>
      <c r="H7" s="258"/>
      <c r="I7" s="258"/>
      <c r="J7" s="258"/>
      <c r="K7" s="258"/>
      <c r="L7" s="258"/>
      <c r="M7" s="258"/>
      <c r="N7" s="258"/>
      <c r="O7" s="259"/>
    </row>
    <row r="8" spans="1:15" ht="14.25" thickBot="1" thickTop="1">
      <c r="A8" s="3" t="s">
        <v>2</v>
      </c>
      <c r="B8" s="3" t="s">
        <v>3</v>
      </c>
      <c r="C8" s="4" t="s">
        <v>4</v>
      </c>
      <c r="D8" s="5">
        <v>40909</v>
      </c>
      <c r="E8" s="5">
        <v>40940</v>
      </c>
      <c r="F8" s="5">
        <v>40969</v>
      </c>
      <c r="G8" s="5">
        <v>41000</v>
      </c>
      <c r="H8" s="5">
        <v>41030</v>
      </c>
      <c r="I8" s="5">
        <v>41061</v>
      </c>
      <c r="J8" s="5">
        <v>41091</v>
      </c>
      <c r="K8" s="5">
        <v>41122</v>
      </c>
      <c r="L8" s="5">
        <v>41153</v>
      </c>
      <c r="M8" s="5">
        <v>41183</v>
      </c>
      <c r="N8" s="5">
        <v>41214</v>
      </c>
      <c r="O8" s="5">
        <v>41244</v>
      </c>
    </row>
    <row r="9" spans="1:15" s="10" customFormat="1" ht="15" customHeight="1">
      <c r="A9" s="246" t="s">
        <v>11</v>
      </c>
      <c r="B9" s="249">
        <v>1</v>
      </c>
      <c r="C9" s="9" t="s">
        <v>5</v>
      </c>
      <c r="D9" s="188">
        <f>'SCE Progam Totals'!D9*$C$2</f>
        <v>6.490092191684819</v>
      </c>
      <c r="E9" s="188">
        <f>'SCE Progam Totals'!E9*$C$2</f>
        <v>6.689908078923031</v>
      </c>
      <c r="F9" s="188">
        <f>'SCE Progam Totals'!F9*$C$2</f>
        <v>7.343515509470335</v>
      </c>
      <c r="G9" s="188">
        <f>'SCE Progam Totals'!G9*$C$2</f>
        <v>9.38976041934955</v>
      </c>
      <c r="H9" s="188">
        <f>'SCE Progam Totals'!H9*$C$2</f>
        <v>10.155005692851182</v>
      </c>
      <c r="I9" s="188">
        <f>'SCE Progam Totals'!I9*$C$2</f>
        <v>8.589778989751364</v>
      </c>
      <c r="J9" s="188">
        <f>'SCE Progam Totals'!J9*$C$2</f>
        <v>7.7533408627540545</v>
      </c>
      <c r="K9" s="188">
        <f>'SCE Progam Totals'!K9*$C$2</f>
        <v>8.073810824615745</v>
      </c>
      <c r="L9" s="188">
        <f>'SCE Progam Totals'!L9*$C$2</f>
        <v>7.5778565031796346</v>
      </c>
      <c r="M9" s="188">
        <f>'SCE Progam Totals'!M9*$C$2</f>
        <v>12.84094947765755</v>
      </c>
      <c r="N9" s="188">
        <f>'SCE Progam Totals'!N9*$C$2</f>
        <v>12.70794481709125</v>
      </c>
      <c r="O9" s="188">
        <f>'SCE Progam Totals'!O9*$C$2</f>
        <v>7.061310916517961</v>
      </c>
    </row>
    <row r="10" spans="1:15" s="10" customFormat="1" ht="15">
      <c r="A10" s="247"/>
      <c r="B10" s="250"/>
      <c r="C10" s="9" t="s">
        <v>6</v>
      </c>
      <c r="D10" s="188">
        <f>'SCE Progam Totals'!D10*$C$2</f>
        <v>15.801163815021539</v>
      </c>
      <c r="E10" s="188">
        <f>'SCE Progam Totals'!E10*$C$2</f>
        <v>16.611529238190982</v>
      </c>
      <c r="F10" s="188">
        <f>'SCE Progam Totals'!F10*$C$2</f>
        <v>20.94711293417655</v>
      </c>
      <c r="G10" s="188">
        <f>'SCE Progam Totals'!G10*$C$2</f>
        <v>32.36465143073675</v>
      </c>
      <c r="H10" s="188">
        <f>'SCE Progam Totals'!H10*$C$2</f>
        <v>34.81776231299891</v>
      </c>
      <c r="I10" s="188">
        <f>'SCE Progam Totals'!I10*$C$2</f>
        <v>35.21396096627929</v>
      </c>
      <c r="J10" s="188">
        <f>'SCE Progam Totals'!J10*$C$2</f>
        <v>34.723551138050496</v>
      </c>
      <c r="K10" s="188">
        <f>'SCE Progam Totals'!K10*$C$2</f>
        <v>34.41540513930371</v>
      </c>
      <c r="L10" s="188">
        <f>'SCE Progam Totals'!L10*$C$2</f>
        <v>32.51972231431981</v>
      </c>
      <c r="M10" s="188">
        <f>'SCE Progam Totals'!M10*$C$2</f>
        <v>29.672713343348594</v>
      </c>
      <c r="N10" s="188">
        <f>'SCE Progam Totals'!N10*$C$2</f>
        <v>21.832092072311564</v>
      </c>
      <c r="O10" s="188">
        <f>'SCE Progam Totals'!O10*$C$2</f>
        <v>16.963014747634393</v>
      </c>
    </row>
    <row r="11" spans="1:15" s="10" customFormat="1" ht="15">
      <c r="A11" s="247"/>
      <c r="B11" s="250"/>
      <c r="C11" s="9" t="s">
        <v>7</v>
      </c>
      <c r="D11" s="188">
        <f>'SCE Progam Totals'!D11*$C$2</f>
        <v>0.6112716449940679</v>
      </c>
      <c r="E11" s="188">
        <f>'SCE Progam Totals'!E11*$C$2</f>
        <v>0.8129436947317364</v>
      </c>
      <c r="F11" s="188">
        <f>'SCE Progam Totals'!F11*$C$2</f>
        <v>1.7625642247797177</v>
      </c>
      <c r="G11" s="188">
        <f>'SCE Progam Totals'!G11*$C$2</f>
        <v>3.1252599444675915</v>
      </c>
      <c r="H11" s="188">
        <f>'SCE Progam Totals'!H11*$C$2</f>
        <v>2.6328692767604935</v>
      </c>
      <c r="I11" s="188">
        <f>'SCE Progam Totals'!I11*$C$2</f>
        <v>2.0861834299627016</v>
      </c>
      <c r="J11" s="188">
        <f>'SCE Progam Totals'!J11*$C$2</f>
        <v>1.635798505654463</v>
      </c>
      <c r="K11" s="188">
        <f>'SCE Progam Totals'!K11*$C$2</f>
        <v>1.7569732115985204</v>
      </c>
      <c r="L11" s="188">
        <f>'SCE Progam Totals'!L11*$C$2</f>
        <v>1.846641029754822</v>
      </c>
      <c r="M11" s="188">
        <f>'SCE Progam Totals'!M11*$C$2</f>
        <v>1.5105149961417972</v>
      </c>
      <c r="N11" s="188">
        <f>'SCE Progam Totals'!N11*$C$2</f>
        <v>1.1109859918315539</v>
      </c>
      <c r="O11" s="188">
        <f>'SCE Progam Totals'!O11*$C$2</f>
        <v>0.56482618320565</v>
      </c>
    </row>
    <row r="12" spans="1:15" s="10" customFormat="1" ht="15.75" thickBot="1">
      <c r="A12" s="248"/>
      <c r="B12" s="251"/>
      <c r="C12" s="11" t="s">
        <v>8</v>
      </c>
      <c r="D12" s="168">
        <f aca="true" t="shared" si="0" ref="D12:O12">SUM(D9:D11)</f>
        <v>22.902527651700428</v>
      </c>
      <c r="E12" s="168">
        <f t="shared" si="0"/>
        <v>24.11438101184575</v>
      </c>
      <c r="F12" s="168">
        <f t="shared" si="0"/>
        <v>30.053192668426604</v>
      </c>
      <c r="G12" s="168">
        <f t="shared" si="0"/>
        <v>44.87967179455389</v>
      </c>
      <c r="H12" s="168">
        <f t="shared" si="0"/>
        <v>47.60563728261059</v>
      </c>
      <c r="I12" s="168">
        <f t="shared" si="0"/>
        <v>45.889923385993356</v>
      </c>
      <c r="J12" s="168">
        <f t="shared" si="0"/>
        <v>44.11269050645902</v>
      </c>
      <c r="K12" s="168">
        <f t="shared" si="0"/>
        <v>44.24618917551797</v>
      </c>
      <c r="L12" s="168">
        <f t="shared" si="0"/>
        <v>41.94421984725426</v>
      </c>
      <c r="M12" s="168">
        <f t="shared" si="0"/>
        <v>44.024177817147944</v>
      </c>
      <c r="N12" s="168">
        <f t="shared" si="0"/>
        <v>35.65102288123437</v>
      </c>
      <c r="O12" s="168">
        <f t="shared" si="0"/>
        <v>24.589151847358004</v>
      </c>
    </row>
    <row r="13" spans="1:15" ht="15" customHeight="1">
      <c r="A13" s="252" t="s">
        <v>76</v>
      </c>
      <c r="B13" s="252">
        <v>1</v>
      </c>
      <c r="C13" s="12" t="s">
        <v>5</v>
      </c>
      <c r="D13" s="202">
        <f>'SCE Progam Totals'!D13*$C$2</f>
        <v>414.9661826599954</v>
      </c>
      <c r="E13" s="202">
        <f>'SCE Progam Totals'!E13*$C$2</f>
        <v>432.59524764573695</v>
      </c>
      <c r="F13" s="202">
        <f>'SCE Progam Totals'!F13*$C$2</f>
        <v>407.1951166373086</v>
      </c>
      <c r="G13" s="202">
        <f>'SCE Progam Totals'!G13*$C$2</f>
        <v>448.30203121382186</v>
      </c>
      <c r="H13" s="202">
        <f>'SCE Progam Totals'!H13*$C$2</f>
        <v>482.9364638333856</v>
      </c>
      <c r="I13" s="202">
        <f>'SCE Progam Totals'!I13*$C$2</f>
        <v>447.2233523489028</v>
      </c>
      <c r="J13" s="202">
        <f>'SCE Progam Totals'!J13*$C$2</f>
        <v>442.34991020129064</v>
      </c>
      <c r="K13" s="202">
        <f>'SCE Progam Totals'!K13*$C$2</f>
        <v>444.3705761009534</v>
      </c>
      <c r="L13" s="202">
        <f>'SCE Progam Totals'!L13*$C$2</f>
        <v>441.58618080530044</v>
      </c>
      <c r="M13" s="202">
        <f>'SCE Progam Totals'!M13*$C$2</f>
        <v>467.234223423361</v>
      </c>
      <c r="N13" s="202">
        <f>'SCE Progam Totals'!N13*$C$2</f>
        <v>426.2473463238252</v>
      </c>
      <c r="O13" s="202">
        <f>'SCE Progam Totals'!O13*$C$2</f>
        <v>368.4476076940887</v>
      </c>
    </row>
    <row r="14" spans="1:15" ht="15">
      <c r="A14" s="237"/>
      <c r="B14" s="237"/>
      <c r="C14" s="6" t="s">
        <v>6</v>
      </c>
      <c r="D14" s="202">
        <f>'SCE Progam Totals'!D14*$C$2</f>
        <v>81.085319741033</v>
      </c>
      <c r="E14" s="202">
        <f>'SCE Progam Totals'!E14*$C$2</f>
        <v>78.66598045961501</v>
      </c>
      <c r="F14" s="202">
        <f>'SCE Progam Totals'!F14*$C$2</f>
        <v>78.66193308447474</v>
      </c>
      <c r="G14" s="202">
        <f>'SCE Progam Totals'!G14*$C$2</f>
        <v>89.48856802384799</v>
      </c>
      <c r="H14" s="202">
        <f>'SCE Progam Totals'!H14*$C$2</f>
        <v>95.04612001335636</v>
      </c>
      <c r="I14" s="202">
        <f>'SCE Progam Totals'!I14*$C$2</f>
        <v>90.26931639102125</v>
      </c>
      <c r="J14" s="202">
        <f>'SCE Progam Totals'!J14*$C$2</f>
        <v>94.12900143961555</v>
      </c>
      <c r="K14" s="202">
        <f>'SCE Progam Totals'!K14*$C$2</f>
        <v>96.39755520574717</v>
      </c>
      <c r="L14" s="202">
        <f>'SCE Progam Totals'!L14*$C$2</f>
        <v>98.39997499770332</v>
      </c>
      <c r="M14" s="202">
        <f>'SCE Progam Totals'!M14*$C$2</f>
        <v>95.47427720622565</v>
      </c>
      <c r="N14" s="202">
        <f>'SCE Progam Totals'!N14*$C$2</f>
        <v>91.68563606612977</v>
      </c>
      <c r="O14" s="202">
        <f>'SCE Progam Totals'!O14*$C$2</f>
        <v>85.74101397881925</v>
      </c>
    </row>
    <row r="15" spans="1:15" ht="15">
      <c r="A15" s="237"/>
      <c r="B15" s="237"/>
      <c r="C15" s="6" t="s">
        <v>7</v>
      </c>
      <c r="D15" s="202">
        <f>'SCE Progam Totals'!D15*$C$2</f>
        <v>60.7035051820361</v>
      </c>
      <c r="E15" s="202">
        <f>'SCE Progam Totals'!E15*$C$2</f>
        <v>74.41709484558383</v>
      </c>
      <c r="F15" s="202">
        <f>'SCE Progam Totals'!F15*$C$2</f>
        <v>65.8476157988378</v>
      </c>
      <c r="G15" s="202">
        <f>'SCE Progam Totals'!G15*$C$2</f>
        <v>78.40430557986743</v>
      </c>
      <c r="H15" s="202">
        <f>'SCE Progam Totals'!H15*$C$2</f>
        <v>72.84627025655708</v>
      </c>
      <c r="I15" s="202">
        <f>'SCE Progam Totals'!I15*$C$2</f>
        <v>77.83214205822787</v>
      </c>
      <c r="J15" s="202">
        <f>'SCE Progam Totals'!J15*$C$2</f>
        <v>67.09641840809546</v>
      </c>
      <c r="K15" s="202">
        <f>'SCE Progam Totals'!K15*$C$2</f>
        <v>62.64027531970597</v>
      </c>
      <c r="L15" s="202">
        <f>'SCE Progam Totals'!L15*$C$2</f>
        <v>69.74285912230427</v>
      </c>
      <c r="M15" s="202">
        <f>'SCE Progam Totals'!M15*$C$2</f>
        <v>81.9088349999985</v>
      </c>
      <c r="N15" s="202">
        <f>'SCE Progam Totals'!N15*$C$2</f>
        <v>73.79965503646363</v>
      </c>
      <c r="O15" s="202">
        <f>'SCE Progam Totals'!O15*$C$2</f>
        <v>53.40376995798286</v>
      </c>
    </row>
    <row r="16" spans="1:15" ht="15.75" thickBot="1">
      <c r="A16" s="238"/>
      <c r="B16" s="238"/>
      <c r="C16" s="8" t="s">
        <v>8</v>
      </c>
      <c r="D16" s="220">
        <f>SUM(D13:D15)</f>
        <v>556.7550075830645</v>
      </c>
      <c r="E16" s="220">
        <f>SUM(E13:E15)</f>
        <v>585.6783229509358</v>
      </c>
      <c r="F16" s="220">
        <f>SUM(F13:F15)</f>
        <v>551.7046655206211</v>
      </c>
      <c r="G16" s="220">
        <f>SUM(G13:G15)</f>
        <v>616.1949048175373</v>
      </c>
      <c r="H16" s="220">
        <f aca="true" t="shared" si="1" ref="H16:N16">SUM(H13:H15)</f>
        <v>650.828854103299</v>
      </c>
      <c r="I16" s="220">
        <f t="shared" si="1"/>
        <v>615.3248107981519</v>
      </c>
      <c r="J16" s="220">
        <f t="shared" si="1"/>
        <v>603.5753300490016</v>
      </c>
      <c r="K16" s="220">
        <f t="shared" si="1"/>
        <v>603.4084066264065</v>
      </c>
      <c r="L16" s="220">
        <f t="shared" si="1"/>
        <v>609.729014925308</v>
      </c>
      <c r="M16" s="220">
        <f t="shared" si="1"/>
        <v>644.6173356295851</v>
      </c>
      <c r="N16" s="220">
        <f t="shared" si="1"/>
        <v>591.7326374264186</v>
      </c>
      <c r="O16" s="220">
        <f>SUM(O13:O15)</f>
        <v>507.5923916308908</v>
      </c>
    </row>
    <row r="17" spans="1:15" ht="15" customHeight="1">
      <c r="A17" s="246" t="s">
        <v>71</v>
      </c>
      <c r="B17" s="253">
        <v>1</v>
      </c>
      <c r="C17" s="13" t="s">
        <v>5</v>
      </c>
      <c r="D17" s="188">
        <f>'SCE Progam Totals'!D17*$C$2</f>
        <v>0</v>
      </c>
      <c r="E17" s="188">
        <f>'SCE Progam Totals'!E17*$C$2</f>
        <v>0</v>
      </c>
      <c r="F17" s="188">
        <f>'SCE Progam Totals'!F17*$C$2</f>
        <v>0</v>
      </c>
      <c r="G17" s="188">
        <f>'SCE Progam Totals'!G17*$C$2</f>
        <v>0</v>
      </c>
      <c r="H17" s="188">
        <f>'SCE Progam Totals'!H17*$C$2</f>
        <v>0</v>
      </c>
      <c r="I17" s="188">
        <f>'SCE Progam Totals'!I17*$C$2</f>
        <v>22.299832083770653</v>
      </c>
      <c r="J17" s="188">
        <f>'SCE Progam Totals'!J17*$C$2</f>
        <v>35.89945874923694</v>
      </c>
      <c r="K17" s="188">
        <f>'SCE Progam Totals'!K17*$C$2</f>
        <v>48.70838754243435</v>
      </c>
      <c r="L17" s="188">
        <f>'SCE Progam Totals'!L17*$C$2</f>
        <v>41.84830460267291</v>
      </c>
      <c r="M17" s="188">
        <f>'SCE Progam Totals'!M17*$C$2</f>
        <v>0</v>
      </c>
      <c r="N17" s="188">
        <f>'SCE Progam Totals'!N17*$C$2</f>
        <v>0</v>
      </c>
      <c r="O17" s="188">
        <f>'SCE Progam Totals'!O17*$C$2</f>
        <v>0</v>
      </c>
    </row>
    <row r="18" spans="1:15" ht="15">
      <c r="A18" s="247"/>
      <c r="B18" s="250"/>
      <c r="C18" s="9" t="s">
        <v>6</v>
      </c>
      <c r="D18" s="188">
        <f>'SCE Progam Totals'!D18*$C$2</f>
        <v>0</v>
      </c>
      <c r="E18" s="188">
        <f>'SCE Progam Totals'!E18*$C$2</f>
        <v>0</v>
      </c>
      <c r="F18" s="188">
        <f>'SCE Progam Totals'!F18*$C$2</f>
        <v>0</v>
      </c>
      <c r="G18" s="188">
        <f>'SCE Progam Totals'!G18*$C$2</f>
        <v>0</v>
      </c>
      <c r="H18" s="188">
        <f>'SCE Progam Totals'!H18*$C$2</f>
        <v>0</v>
      </c>
      <c r="I18" s="188">
        <f>'SCE Progam Totals'!I18*$C$2</f>
        <v>12.290485623527546</v>
      </c>
      <c r="J18" s="188">
        <f>'SCE Progam Totals'!J18*$C$2</f>
        <v>15.247970165730129</v>
      </c>
      <c r="K18" s="188">
        <f>'SCE Progam Totals'!K18*$C$2</f>
        <v>16.473980351922286</v>
      </c>
      <c r="L18" s="188">
        <f>'SCE Progam Totals'!L18*$C$2</f>
        <v>13.879681614712293</v>
      </c>
      <c r="M18" s="188">
        <f>'SCE Progam Totals'!M18*$C$2</f>
        <v>0</v>
      </c>
      <c r="N18" s="188">
        <f>'SCE Progam Totals'!N18*$C$2</f>
        <v>0</v>
      </c>
      <c r="O18" s="188">
        <f>'SCE Progam Totals'!O18*$C$2</f>
        <v>0</v>
      </c>
    </row>
    <row r="19" spans="1:15" ht="15">
      <c r="A19" s="247"/>
      <c r="B19" s="250"/>
      <c r="C19" s="9" t="s">
        <v>7</v>
      </c>
      <c r="D19" s="188">
        <f>'SCE Progam Totals'!D19*$C$2</f>
        <v>0</v>
      </c>
      <c r="E19" s="188">
        <f>'SCE Progam Totals'!E19*$C$2</f>
        <v>0</v>
      </c>
      <c r="F19" s="188">
        <f>'SCE Progam Totals'!F19*$C$2</f>
        <v>0</v>
      </c>
      <c r="G19" s="188">
        <f>'SCE Progam Totals'!G19*$C$2</f>
        <v>0</v>
      </c>
      <c r="H19" s="188">
        <f>'SCE Progam Totals'!H19*$C$2</f>
        <v>0</v>
      </c>
      <c r="I19" s="188">
        <f>'SCE Progam Totals'!I19*$C$2</f>
        <v>2.8002531204796304</v>
      </c>
      <c r="J19" s="188">
        <f>'SCE Progam Totals'!J19*$C$2</f>
        <v>2.5702386501483963</v>
      </c>
      <c r="K19" s="188">
        <f>'SCE Progam Totals'!K19*$C$2</f>
        <v>4.2483945936500165</v>
      </c>
      <c r="L19" s="188">
        <f>'SCE Progam Totals'!L19*$C$2</f>
        <v>4.0021324376573455</v>
      </c>
      <c r="M19" s="188">
        <f>'SCE Progam Totals'!M19*$C$2</f>
        <v>0</v>
      </c>
      <c r="N19" s="188">
        <f>'SCE Progam Totals'!N19*$C$2</f>
        <v>0</v>
      </c>
      <c r="O19" s="188">
        <f>'SCE Progam Totals'!O19*$C$2</f>
        <v>0</v>
      </c>
    </row>
    <row r="20" spans="1:15" ht="15.75" thickBot="1">
      <c r="A20" s="248"/>
      <c r="B20" s="251"/>
      <c r="C20" s="11" t="s">
        <v>8</v>
      </c>
      <c r="D20" s="193">
        <f aca="true" t="shared" si="2" ref="D20:O20">SUM(D17:D19)</f>
        <v>0</v>
      </c>
      <c r="E20" s="193">
        <f t="shared" si="2"/>
        <v>0</v>
      </c>
      <c r="F20" s="193">
        <f t="shared" si="2"/>
        <v>0</v>
      </c>
      <c r="G20" s="193">
        <f t="shared" si="2"/>
        <v>0</v>
      </c>
      <c r="H20" s="193">
        <f t="shared" si="2"/>
        <v>0</v>
      </c>
      <c r="I20" s="193">
        <f t="shared" si="2"/>
        <v>37.39057082777783</v>
      </c>
      <c r="J20" s="193">
        <f t="shared" si="2"/>
        <v>53.71766756511547</v>
      </c>
      <c r="K20" s="193">
        <f t="shared" si="2"/>
        <v>69.43076248800666</v>
      </c>
      <c r="L20" s="193">
        <f t="shared" si="2"/>
        <v>59.73011865504255</v>
      </c>
      <c r="M20" s="193">
        <f t="shared" si="2"/>
        <v>0</v>
      </c>
      <c r="N20" s="193">
        <f t="shared" si="2"/>
        <v>0</v>
      </c>
      <c r="O20" s="193">
        <f t="shared" si="2"/>
        <v>0</v>
      </c>
    </row>
    <row r="21" spans="1:15" s="15" customFormat="1" ht="15" customHeight="1">
      <c r="A21" s="242" t="s">
        <v>77</v>
      </c>
      <c r="B21" s="245">
        <v>1</v>
      </c>
      <c r="C21" s="14" t="s">
        <v>5</v>
      </c>
      <c r="D21" s="202">
        <f>'SCE Progam Totals'!D21*$C$2</f>
        <v>0</v>
      </c>
      <c r="E21" s="202">
        <f>'SCE Progam Totals'!E21*$C$2</f>
        <v>0</v>
      </c>
      <c r="F21" s="202">
        <f>'SCE Progam Totals'!F21*$C$2</f>
        <v>0</v>
      </c>
      <c r="G21" s="202">
        <f>'SCE Progam Totals'!G21*$C$2</f>
        <v>0</v>
      </c>
      <c r="H21" s="202">
        <f>'SCE Progam Totals'!H21*$C$2</f>
        <v>0</v>
      </c>
      <c r="I21" s="202">
        <f>'SCE Progam Totals'!I21*$C$2</f>
        <v>421.14373114924757</v>
      </c>
      <c r="J21" s="202">
        <f>'SCE Progam Totals'!J21*$C$2</f>
        <v>489.52361296109507</v>
      </c>
      <c r="K21" s="202">
        <f>'SCE Progam Totals'!K21*$C$2</f>
        <v>447.23830286001845</v>
      </c>
      <c r="L21" s="202">
        <f>'SCE Progam Totals'!L21*$C$2</f>
        <v>472.8670753099725</v>
      </c>
      <c r="M21" s="202">
        <f>'SCE Progam Totals'!M21*$C$2</f>
        <v>0</v>
      </c>
      <c r="N21" s="202">
        <f>'SCE Progam Totals'!N21*$C$2</f>
        <v>0</v>
      </c>
      <c r="O21" s="202">
        <f>'SCE Progam Totals'!O21*$C$2</f>
        <v>0</v>
      </c>
    </row>
    <row r="22" spans="1:15" s="15" customFormat="1" ht="15">
      <c r="A22" s="237"/>
      <c r="B22" s="240"/>
      <c r="C22" s="6" t="s">
        <v>6</v>
      </c>
      <c r="D22" s="202">
        <f>'SCE Progam Totals'!D22*$C$2</f>
        <v>0</v>
      </c>
      <c r="E22" s="202">
        <f>'SCE Progam Totals'!E22*$C$2</f>
        <v>0</v>
      </c>
      <c r="F22" s="202">
        <f>'SCE Progam Totals'!F22*$C$2</f>
        <v>0</v>
      </c>
      <c r="G22" s="202">
        <f>'SCE Progam Totals'!G22*$C$2</f>
        <v>0</v>
      </c>
      <c r="H22" s="202">
        <f>'SCE Progam Totals'!H22*$C$2</f>
        <v>0</v>
      </c>
      <c r="I22" s="202">
        <f>'SCE Progam Totals'!I22*$C$2</f>
        <v>49.29267357804385</v>
      </c>
      <c r="J22" s="202">
        <f>'SCE Progam Totals'!J22*$C$2</f>
        <v>60.4601513151798</v>
      </c>
      <c r="K22" s="202">
        <f>'SCE Progam Totals'!K22*$C$2</f>
        <v>55.80342665612047</v>
      </c>
      <c r="L22" s="202">
        <f>'SCE Progam Totals'!L22*$C$2</f>
        <v>53.7216389717425</v>
      </c>
      <c r="M22" s="202">
        <f>'SCE Progam Totals'!M22*$C$2</f>
        <v>0</v>
      </c>
      <c r="N22" s="202">
        <f>'SCE Progam Totals'!N22*$C$2</f>
        <v>0</v>
      </c>
      <c r="O22" s="202">
        <f>'SCE Progam Totals'!O22*$C$2</f>
        <v>0</v>
      </c>
    </row>
    <row r="23" spans="1:15" s="15" customFormat="1" ht="15">
      <c r="A23" s="237"/>
      <c r="B23" s="240"/>
      <c r="C23" s="6" t="s">
        <v>7</v>
      </c>
      <c r="D23" s="202">
        <f>'SCE Progam Totals'!D23*$C$2</f>
        <v>0</v>
      </c>
      <c r="E23" s="202">
        <f>'SCE Progam Totals'!E23*$C$2</f>
        <v>0</v>
      </c>
      <c r="F23" s="202">
        <f>'SCE Progam Totals'!F23*$C$2</f>
        <v>0</v>
      </c>
      <c r="G23" s="202">
        <f>'SCE Progam Totals'!G23*$C$2</f>
        <v>0</v>
      </c>
      <c r="H23" s="202">
        <f>'SCE Progam Totals'!H23*$C$2</f>
        <v>0</v>
      </c>
      <c r="I23" s="202">
        <f>'SCE Progam Totals'!I23*$C$2</f>
        <v>43.577450193936656</v>
      </c>
      <c r="J23" s="202">
        <f>'SCE Progam Totals'!J23*$C$2</f>
        <v>57.09128765942731</v>
      </c>
      <c r="K23" s="202">
        <f>'SCE Progam Totals'!K23*$C$2</f>
        <v>53.0686741473071</v>
      </c>
      <c r="L23" s="202">
        <f>'SCE Progam Totals'!L23*$C$2</f>
        <v>51.2459911551788</v>
      </c>
      <c r="M23" s="202">
        <f>'SCE Progam Totals'!M23*$C$2</f>
        <v>0</v>
      </c>
      <c r="N23" s="202">
        <f>'SCE Progam Totals'!N23*$C$2</f>
        <v>0</v>
      </c>
      <c r="O23" s="202">
        <f>'SCE Progam Totals'!O23*$C$2</f>
        <v>0</v>
      </c>
    </row>
    <row r="24" spans="1:15" s="15" customFormat="1" ht="15.75" thickBot="1">
      <c r="A24" s="238"/>
      <c r="B24" s="241"/>
      <c r="C24" s="16" t="s">
        <v>8</v>
      </c>
      <c r="D24" s="167">
        <f aca="true" t="shared" si="3" ref="D24:L24">SUM(D21:D23)</f>
        <v>0</v>
      </c>
      <c r="E24" s="167">
        <f t="shared" si="3"/>
        <v>0</v>
      </c>
      <c r="F24" s="167">
        <f t="shared" si="3"/>
        <v>0</v>
      </c>
      <c r="G24" s="167">
        <f t="shared" si="3"/>
        <v>0</v>
      </c>
      <c r="H24" s="167">
        <f t="shared" si="3"/>
        <v>0</v>
      </c>
      <c r="I24" s="167">
        <f t="shared" si="3"/>
        <v>514.013854921228</v>
      </c>
      <c r="J24" s="167">
        <f t="shared" si="3"/>
        <v>607.0750519357022</v>
      </c>
      <c r="K24" s="167">
        <f t="shared" si="3"/>
        <v>556.110403663446</v>
      </c>
      <c r="L24" s="167">
        <f t="shared" si="3"/>
        <v>577.8347054368938</v>
      </c>
      <c r="M24" s="167">
        <f>SUM(M21:M23)</f>
        <v>0</v>
      </c>
      <c r="N24" s="167">
        <f>SUM(N21:N23)</f>
        <v>0</v>
      </c>
      <c r="O24" s="167">
        <f>SUM(O21:O23)</f>
        <v>0</v>
      </c>
    </row>
    <row r="25" spans="1:15" ht="15" customHeight="1">
      <c r="A25" s="260" t="s">
        <v>12</v>
      </c>
      <c r="B25" s="249">
        <v>1</v>
      </c>
      <c r="C25" s="13" t="s">
        <v>5</v>
      </c>
      <c r="D25" s="188">
        <f>'SCE Progam Totals'!D25*$C$2</f>
        <v>8.0624615034752</v>
      </c>
      <c r="E25" s="188">
        <f>'SCE Progam Totals'!E25*$C$2</f>
        <v>8.370773555392</v>
      </c>
      <c r="F25" s="188">
        <f>'SCE Progam Totals'!F25*$C$2</f>
        <v>8.4122047891712</v>
      </c>
      <c r="G25" s="188">
        <f>'SCE Progam Totals'!G25*$C$2</f>
        <v>10.141760267468802</v>
      </c>
      <c r="H25" s="188">
        <f>'SCE Progam Totals'!H25*$C$2</f>
        <v>10.727530610208001</v>
      </c>
      <c r="I25" s="188">
        <f>'SCE Progam Totals'!I25*$C$2</f>
        <v>10.02577621408</v>
      </c>
      <c r="J25" s="188">
        <f>'SCE Progam Totals'!J25*$C$2</f>
        <v>10.368461771161599</v>
      </c>
      <c r="K25" s="188">
        <f>'SCE Progam Totals'!K25*$C$2</f>
        <v>10.751411839046401</v>
      </c>
      <c r="L25" s="188">
        <f>'SCE Progam Totals'!L25*$C$2</f>
        <v>10.757806904601603</v>
      </c>
      <c r="M25" s="188">
        <f>'SCE Progam Totals'!M25*$C$2</f>
        <v>11.237872590604802</v>
      </c>
      <c r="N25" s="188">
        <f>'SCE Progam Totals'!N25*$C$2</f>
        <v>9.0704598822144</v>
      </c>
      <c r="O25" s="188">
        <f>'SCE Progam Totals'!O25*$C$2</f>
        <v>7.8564660515456</v>
      </c>
    </row>
    <row r="26" spans="1:15" ht="15">
      <c r="A26" s="247"/>
      <c r="B26" s="250"/>
      <c r="C26" s="9" t="s">
        <v>6</v>
      </c>
      <c r="D26" s="188">
        <f>'SCE Progam Totals'!D26*$C$2</f>
        <v>0.37214158627520005</v>
      </c>
      <c r="E26" s="188">
        <f>'SCE Progam Totals'!E26*$C$2</f>
        <v>0.36148554608704</v>
      </c>
      <c r="F26" s="188">
        <f>'SCE Progam Totals'!F26*$C$2</f>
        <v>0.38230112966976004</v>
      </c>
      <c r="G26" s="188">
        <f>'SCE Progam Totals'!G26*$C$2</f>
        <v>0.42435362953088</v>
      </c>
      <c r="H26" s="188">
        <f>'SCE Progam Totals'!H26*$C$2</f>
        <v>0.43446552524928006</v>
      </c>
      <c r="I26" s="188">
        <f>'SCE Progam Totals'!I26*$C$2</f>
        <v>0.40486559651456006</v>
      </c>
      <c r="J26" s="188">
        <f>'SCE Progam Totals'!J26*$C$2</f>
        <v>0.41625801796864004</v>
      </c>
      <c r="K26" s="188">
        <f>'SCE Progam Totals'!K26*$C$2</f>
        <v>0.42851288015680006</v>
      </c>
      <c r="L26" s="188">
        <f>'SCE Progam Totals'!L26*$C$2</f>
        <v>0.42788082550208</v>
      </c>
      <c r="M26" s="188">
        <f>'SCE Progam Totals'!M26*$C$2</f>
        <v>0.4453812919859201</v>
      </c>
      <c r="N26" s="188">
        <f>'SCE Progam Totals'!N26*$C$2</f>
        <v>0.3738977879712001</v>
      </c>
      <c r="O26" s="188">
        <f>'SCE Progam Totals'!O26*$C$2</f>
        <v>0.35917919391168</v>
      </c>
    </row>
    <row r="27" spans="1:15" ht="15">
      <c r="A27" s="247"/>
      <c r="B27" s="250"/>
      <c r="C27" s="35" t="s">
        <v>7</v>
      </c>
      <c r="D27" s="188">
        <f>'SCE Progam Totals'!D27*$C$2</f>
        <v>1.8052294641881603</v>
      </c>
      <c r="E27" s="188">
        <f>'SCE Progam Totals'!E27*$C$2</f>
        <v>1.5581101304595202</v>
      </c>
      <c r="F27" s="188">
        <f>'SCE Progam Totals'!F27*$C$2</f>
        <v>1.7277774547667202</v>
      </c>
      <c r="G27" s="188">
        <f>'SCE Progam Totals'!G27*$C$2</f>
        <v>1.96766655393856</v>
      </c>
      <c r="H27" s="188">
        <f>'SCE Progam Totals'!H27*$C$2</f>
        <v>2.13668838792512</v>
      </c>
      <c r="I27" s="188">
        <f>'SCE Progam Totals'!I27*$C$2</f>
        <v>2.34830840111168</v>
      </c>
      <c r="J27" s="188">
        <f>'SCE Progam Totals'!J27*$C$2</f>
        <v>2.6220614066560004</v>
      </c>
      <c r="K27" s="188">
        <f>'SCE Progam Totals'!K27*$C$2</f>
        <v>2.599572237376</v>
      </c>
      <c r="L27" s="188">
        <f>'SCE Progam Totals'!L27*$C$2</f>
        <v>2.4260091705529603</v>
      </c>
      <c r="M27" s="188">
        <f>'SCE Progam Totals'!M27*$C$2</f>
        <v>1.9598196801516805</v>
      </c>
      <c r="N27" s="188">
        <f>'SCE Progam Totals'!N27*$C$2</f>
        <v>1.8030857414060801</v>
      </c>
      <c r="O27" s="188">
        <f>'SCE Progam Totals'!O27*$C$2</f>
        <v>1.9272363217593602</v>
      </c>
    </row>
    <row r="28" spans="1:15" ht="15.75" thickBot="1">
      <c r="A28" s="248"/>
      <c r="B28" s="251"/>
      <c r="C28" s="11" t="s">
        <v>8</v>
      </c>
      <c r="D28" s="193">
        <f aca="true" t="shared" si="4" ref="D28:O28">SUM(D25:D27)</f>
        <v>10.23983255393856</v>
      </c>
      <c r="E28" s="193">
        <f t="shared" si="4"/>
        <v>10.290369231938561</v>
      </c>
      <c r="F28" s="193">
        <f t="shared" si="4"/>
        <v>10.52228337360768</v>
      </c>
      <c r="G28" s="193">
        <f t="shared" si="4"/>
        <v>12.533780450938243</v>
      </c>
      <c r="H28" s="193">
        <f t="shared" si="4"/>
        <v>13.298684523382402</v>
      </c>
      <c r="I28" s="193">
        <f t="shared" si="4"/>
        <v>12.77895021170624</v>
      </c>
      <c r="J28" s="193">
        <f t="shared" si="4"/>
        <v>13.40678119578624</v>
      </c>
      <c r="K28" s="193">
        <f t="shared" si="4"/>
        <v>13.779496956579202</v>
      </c>
      <c r="L28" s="193">
        <f t="shared" si="4"/>
        <v>13.611696900656643</v>
      </c>
      <c r="M28" s="193">
        <f t="shared" si="4"/>
        <v>13.643073562742401</v>
      </c>
      <c r="N28" s="193">
        <f t="shared" si="4"/>
        <v>11.247443411591682</v>
      </c>
      <c r="O28" s="193">
        <f t="shared" si="4"/>
        <v>10.14288156721664</v>
      </c>
    </row>
    <row r="29" spans="1:15" ht="15" customHeight="1">
      <c r="A29" s="236" t="s">
        <v>14</v>
      </c>
      <c r="B29" s="239">
        <v>1</v>
      </c>
      <c r="C29" s="6" t="s">
        <v>5</v>
      </c>
      <c r="D29" s="202">
        <f>'SCE Progam Totals'!D29*$C$2</f>
        <v>0</v>
      </c>
      <c r="E29" s="202">
        <f>'SCE Progam Totals'!E29*$C$2</f>
        <v>0</v>
      </c>
      <c r="F29" s="202">
        <f>'SCE Progam Totals'!F29*$C$2</f>
        <v>0</v>
      </c>
      <c r="G29" s="202">
        <f>'SCE Progam Totals'!G29*$C$2</f>
        <v>0</v>
      </c>
      <c r="H29" s="202">
        <f>'SCE Progam Totals'!H29*$C$2</f>
        <v>0.9678869002264401</v>
      </c>
      <c r="I29" s="202">
        <f>'SCE Progam Totals'!I29*$C$2</f>
        <v>1.00029805992824</v>
      </c>
      <c r="J29" s="202">
        <f>'SCE Progam Totals'!J29*$C$2</f>
        <v>1.03406390151064</v>
      </c>
      <c r="K29" s="202">
        <f>'SCE Progam Totals'!K29*$C$2</f>
        <v>1.09164998451868</v>
      </c>
      <c r="L29" s="202">
        <f>'SCE Progam Totals'!L29*$C$2</f>
        <v>1.0473732632732</v>
      </c>
      <c r="M29" s="202">
        <f>'SCE Progam Totals'!M29*$C$2</f>
        <v>1.0110785329569603</v>
      </c>
      <c r="N29" s="202">
        <f>'SCE Progam Totals'!N29*$C$2</f>
        <v>0</v>
      </c>
      <c r="O29" s="202">
        <f>'SCE Progam Totals'!O29*$C$2</f>
        <v>0</v>
      </c>
    </row>
    <row r="30" spans="1:15" ht="15">
      <c r="A30" s="237"/>
      <c r="B30" s="240"/>
      <c r="C30" s="6" t="s">
        <v>6</v>
      </c>
      <c r="D30" s="202">
        <f>'SCE Progam Totals'!D30*$C$2</f>
        <v>0</v>
      </c>
      <c r="E30" s="202">
        <f>'SCE Progam Totals'!E30*$C$2</f>
        <v>0</v>
      </c>
      <c r="F30" s="202">
        <f>'SCE Progam Totals'!F30*$C$2</f>
        <v>0</v>
      </c>
      <c r="G30" s="202">
        <f>'SCE Progam Totals'!G30*$C$2</f>
        <v>0</v>
      </c>
      <c r="H30" s="202">
        <f>'SCE Progam Totals'!H30*$C$2</f>
        <v>0.22270666340884002</v>
      </c>
      <c r="I30" s="202">
        <f>'SCE Progam Totals'!I30*$C$2</f>
        <v>0.22069617672028</v>
      </c>
      <c r="J30" s="202">
        <f>'SCE Progam Totals'!J30*$C$2</f>
        <v>0.23089573376352002</v>
      </c>
      <c r="K30" s="202">
        <f>'SCE Progam Totals'!K30*$C$2</f>
        <v>0.21138946583472004</v>
      </c>
      <c r="L30" s="202">
        <f>'SCE Progam Totals'!L30*$C$2</f>
        <v>0.21629810518624001</v>
      </c>
      <c r="M30" s="202">
        <f>'SCE Progam Totals'!M30*$C$2</f>
        <v>0.22061895361768002</v>
      </c>
      <c r="N30" s="202">
        <f>'SCE Progam Totals'!N30*$C$2</f>
        <v>0</v>
      </c>
      <c r="O30" s="202">
        <f>'SCE Progam Totals'!O30*$C$2</f>
        <v>0</v>
      </c>
    </row>
    <row r="31" spans="1:15" ht="15">
      <c r="A31" s="237"/>
      <c r="B31" s="240"/>
      <c r="C31" s="6" t="s">
        <v>7</v>
      </c>
      <c r="D31" s="202">
        <f>'SCE Progam Totals'!D31*$C$2</f>
        <v>0</v>
      </c>
      <c r="E31" s="202">
        <f>'SCE Progam Totals'!E31*$C$2</f>
        <v>0</v>
      </c>
      <c r="F31" s="202">
        <f>'SCE Progam Totals'!F31*$C$2</f>
        <v>0</v>
      </c>
      <c r="G31" s="202">
        <f>'SCE Progam Totals'!G31*$C$2</f>
        <v>0</v>
      </c>
      <c r="H31" s="202">
        <f>'SCE Progam Totals'!H31*$C$2</f>
        <v>0.09353524393719999</v>
      </c>
      <c r="I31" s="202">
        <f>'SCE Progam Totals'!I31*$C$2</f>
        <v>0.10723371100990002</v>
      </c>
      <c r="J31" s="202">
        <f>'SCE Progam Totals'!J31*$C$2</f>
        <v>0.112899159150408</v>
      </c>
      <c r="K31" s="202">
        <f>'SCE Progam Totals'!K31*$C$2</f>
        <v>0.11117227790349603</v>
      </c>
      <c r="L31" s="202">
        <f>'SCE Progam Totals'!L31*$C$2</f>
        <v>0.10477266668880801</v>
      </c>
      <c r="M31" s="202">
        <f>'SCE Progam Totals'!M31*$C$2</f>
        <v>0.082521515569256</v>
      </c>
      <c r="N31" s="202">
        <f>'SCE Progam Totals'!N31*$C$2</f>
        <v>0</v>
      </c>
      <c r="O31" s="202">
        <f>'SCE Progam Totals'!O31*$C$2</f>
        <v>0</v>
      </c>
    </row>
    <row r="32" spans="1:15" ht="15.75" thickBot="1">
      <c r="A32" s="238"/>
      <c r="B32" s="241"/>
      <c r="C32" s="8" t="s">
        <v>8</v>
      </c>
      <c r="D32" s="167">
        <f aca="true" t="shared" si="5" ref="D32:O32">SUM(D29:D31)</f>
        <v>0</v>
      </c>
      <c r="E32" s="167">
        <f t="shared" si="5"/>
        <v>0</v>
      </c>
      <c r="F32" s="167">
        <f t="shared" si="5"/>
        <v>0</v>
      </c>
      <c r="G32" s="167">
        <f t="shared" si="5"/>
        <v>0</v>
      </c>
      <c r="H32" s="167">
        <f t="shared" si="5"/>
        <v>1.28412880757248</v>
      </c>
      <c r="I32" s="167">
        <f t="shared" si="5"/>
        <v>1.32822794765842</v>
      </c>
      <c r="J32" s="167">
        <f t="shared" si="5"/>
        <v>1.3778587944245682</v>
      </c>
      <c r="K32" s="167">
        <f t="shared" si="5"/>
        <v>1.414211728256896</v>
      </c>
      <c r="L32" s="167">
        <f t="shared" si="5"/>
        <v>1.368444035148248</v>
      </c>
      <c r="M32" s="167">
        <f t="shared" si="5"/>
        <v>1.3142190021438962</v>
      </c>
      <c r="N32" s="167">
        <f t="shared" si="5"/>
        <v>0</v>
      </c>
      <c r="O32" s="167">
        <f t="shared" si="5"/>
        <v>0</v>
      </c>
    </row>
    <row r="33" spans="1:15" ht="15" customHeight="1">
      <c r="A33" s="260" t="s">
        <v>13</v>
      </c>
      <c r="B33" s="249">
        <v>1</v>
      </c>
      <c r="C33" s="9" t="s">
        <v>5</v>
      </c>
      <c r="D33" s="188">
        <f>'SCE Progam Totals'!D33*$C$2</f>
        <v>0</v>
      </c>
      <c r="E33" s="188">
        <f>'SCE Progam Totals'!E33*$C$2</f>
        <v>0</v>
      </c>
      <c r="F33" s="188">
        <f>'SCE Progam Totals'!F33*$C$2</f>
        <v>0</v>
      </c>
      <c r="G33" s="188">
        <f>'SCE Progam Totals'!G33*$C$2</f>
        <v>0</v>
      </c>
      <c r="H33" s="188">
        <f>'SCE Progam Totals'!H33*$C$2</f>
        <v>14.419740307587574</v>
      </c>
      <c r="I33" s="188">
        <f>'SCE Progam Totals'!I33*$C$2</f>
        <v>14.834923673346802</v>
      </c>
      <c r="J33" s="188">
        <f>'SCE Progam Totals'!J33*$C$2</f>
        <v>15.343261851548274</v>
      </c>
      <c r="K33" s="188">
        <f>'SCE Progam Totals'!K33*$C$2</f>
        <v>15.856720390496157</v>
      </c>
      <c r="L33" s="188">
        <f>'SCE Progam Totals'!L33*$C$2</f>
        <v>15.749024264293283</v>
      </c>
      <c r="M33" s="188">
        <f>'SCE Progam Totals'!M33*$C$2</f>
        <v>14.878243712918525</v>
      </c>
      <c r="N33" s="188">
        <f>'SCE Progam Totals'!N33*$C$2</f>
        <v>0</v>
      </c>
      <c r="O33" s="188">
        <f>'SCE Progam Totals'!O33*$C$2</f>
        <v>0</v>
      </c>
    </row>
    <row r="34" spans="1:15" ht="15">
      <c r="A34" s="247"/>
      <c r="B34" s="250"/>
      <c r="C34" s="9" t="s">
        <v>6</v>
      </c>
      <c r="D34" s="188">
        <f>'SCE Progam Totals'!D34*$C$2</f>
        <v>0</v>
      </c>
      <c r="E34" s="188">
        <f>'SCE Progam Totals'!E34*$C$2</f>
        <v>0</v>
      </c>
      <c r="F34" s="188">
        <f>'SCE Progam Totals'!F34*$C$2</f>
        <v>0</v>
      </c>
      <c r="G34" s="188">
        <f>'SCE Progam Totals'!G34*$C$2</f>
        <v>0</v>
      </c>
      <c r="H34" s="188">
        <f>'SCE Progam Totals'!H34*$C$2</f>
        <v>2.8771467923205907</v>
      </c>
      <c r="I34" s="188">
        <f>'SCE Progam Totals'!I34*$C$2</f>
        <v>3.001648172334804</v>
      </c>
      <c r="J34" s="188">
        <f>'SCE Progam Totals'!J34*$C$2</f>
        <v>3.158564117359457</v>
      </c>
      <c r="K34" s="188">
        <f>'SCE Progam Totals'!K34*$C$2</f>
        <v>3.1176219171348505</v>
      </c>
      <c r="L34" s="188">
        <f>'SCE Progam Totals'!L34*$C$2</f>
        <v>3.133069062295348</v>
      </c>
      <c r="M34" s="188">
        <f>'SCE Progam Totals'!M34*$C$2</f>
        <v>2.854519905413235</v>
      </c>
      <c r="N34" s="188">
        <f>'SCE Progam Totals'!N34*$C$2</f>
        <v>0</v>
      </c>
      <c r="O34" s="188">
        <f>'SCE Progam Totals'!O34*$C$2</f>
        <v>0</v>
      </c>
    </row>
    <row r="35" spans="1:15" ht="15">
      <c r="A35" s="247"/>
      <c r="B35" s="250"/>
      <c r="C35" s="9" t="s">
        <v>7</v>
      </c>
      <c r="D35" s="188">
        <f>'SCE Progam Totals'!D35*$C$2</f>
        <v>0</v>
      </c>
      <c r="E35" s="188">
        <f>'SCE Progam Totals'!E35*$C$2</f>
        <v>0</v>
      </c>
      <c r="F35" s="188">
        <f>'SCE Progam Totals'!F35*$C$2</f>
        <v>0</v>
      </c>
      <c r="G35" s="188">
        <f>'SCE Progam Totals'!G35*$C$2</f>
        <v>0</v>
      </c>
      <c r="H35" s="188">
        <f>'SCE Progam Totals'!H35*$C$2</f>
        <v>1.572649723080497</v>
      </c>
      <c r="I35" s="188">
        <f>'SCE Progam Totals'!I35*$C$2</f>
        <v>1.69647971015694</v>
      </c>
      <c r="J35" s="188">
        <f>'SCE Progam Totals'!J35*$C$2</f>
        <v>1.7557469281231535</v>
      </c>
      <c r="K35" s="188">
        <f>'SCE Progam Totals'!K35*$C$2</f>
        <v>1.7479928376820972</v>
      </c>
      <c r="L35" s="188">
        <f>'SCE Progam Totals'!L35*$C$2</f>
        <v>1.687258463980816</v>
      </c>
      <c r="M35" s="188">
        <f>'SCE Progam Totals'!M35*$C$2</f>
        <v>1.4563728427090799</v>
      </c>
      <c r="N35" s="188">
        <f>'SCE Progam Totals'!N35*$C$2</f>
        <v>0</v>
      </c>
      <c r="O35" s="188">
        <f>'SCE Progam Totals'!O35*$C$2</f>
        <v>0</v>
      </c>
    </row>
    <row r="36" spans="1:15" ht="15.75" thickBot="1">
      <c r="A36" s="248"/>
      <c r="B36" s="251"/>
      <c r="C36" s="11" t="s">
        <v>8</v>
      </c>
      <c r="D36" s="193">
        <f aca="true" t="shared" si="6" ref="D36:O36">SUM(D33:D35)</f>
        <v>0</v>
      </c>
      <c r="E36" s="193">
        <f t="shared" si="6"/>
        <v>0</v>
      </c>
      <c r="F36" s="193">
        <f t="shared" si="6"/>
        <v>0</v>
      </c>
      <c r="G36" s="193">
        <f t="shared" si="6"/>
        <v>0</v>
      </c>
      <c r="H36" s="193">
        <f t="shared" si="6"/>
        <v>18.869536822988664</v>
      </c>
      <c r="I36" s="193">
        <f t="shared" si="6"/>
        <v>19.533051555838547</v>
      </c>
      <c r="J36" s="193">
        <f t="shared" si="6"/>
        <v>20.257572897030883</v>
      </c>
      <c r="K36" s="193">
        <f t="shared" si="6"/>
        <v>20.722335145313107</v>
      </c>
      <c r="L36" s="193">
        <f t="shared" si="6"/>
        <v>20.569351790569446</v>
      </c>
      <c r="M36" s="193">
        <f t="shared" si="6"/>
        <v>19.18913646104084</v>
      </c>
      <c r="N36" s="193">
        <f t="shared" si="6"/>
        <v>0</v>
      </c>
      <c r="O36" s="193">
        <f t="shared" si="6"/>
        <v>0</v>
      </c>
    </row>
    <row r="37" spans="1:15" ht="15" customHeight="1">
      <c r="A37" s="236" t="s">
        <v>9</v>
      </c>
      <c r="B37" s="239">
        <v>1</v>
      </c>
      <c r="C37" s="6" t="s">
        <v>5</v>
      </c>
      <c r="D37" s="221">
        <f>'SCE Progam Totals'!D37*$C$2</f>
        <v>0</v>
      </c>
      <c r="E37" s="221">
        <f>'SCE Progam Totals'!E37*$C$2</f>
        <v>0</v>
      </c>
      <c r="F37" s="221">
        <f>'SCE Progam Totals'!F37*$C$2</f>
        <v>0</v>
      </c>
      <c r="G37" s="221">
        <f>'SCE Progam Totals'!G37*$C$2</f>
        <v>0</v>
      </c>
      <c r="H37" s="221">
        <f>'SCE Progam Totals'!H37*$C$2</f>
        <v>23.633447864569355</v>
      </c>
      <c r="I37" s="221">
        <f>'SCE Progam Totals'!I37*$C$2</f>
        <v>24.075714147042916</v>
      </c>
      <c r="J37" s="221">
        <f>'SCE Progam Totals'!J37*$C$2</f>
        <v>25.07763447295585</v>
      </c>
      <c r="K37" s="221">
        <f>'SCE Progam Totals'!K37*$C$2</f>
        <v>25.44397887185372</v>
      </c>
      <c r="L37" s="221">
        <f>'SCE Progam Totals'!L37*$C$2</f>
        <v>24.35909111332572</v>
      </c>
      <c r="M37" s="221">
        <f>'SCE Progam Totals'!M37*$C$2</f>
        <v>24.209130038072523</v>
      </c>
      <c r="N37" s="221">
        <f>'SCE Progam Totals'!N37*$C$2</f>
        <v>0</v>
      </c>
      <c r="O37" s="221">
        <f>'SCE Progam Totals'!O37*$C$2</f>
        <v>0</v>
      </c>
    </row>
    <row r="38" spans="1:15" ht="15">
      <c r="A38" s="237"/>
      <c r="B38" s="240"/>
      <c r="C38" s="6" t="s">
        <v>6</v>
      </c>
      <c r="D38" s="221">
        <f>'SCE Progam Totals'!D38*$C$2</f>
        <v>0</v>
      </c>
      <c r="E38" s="221">
        <f>'SCE Progam Totals'!E38*$C$2</f>
        <v>0</v>
      </c>
      <c r="F38" s="221">
        <f>'SCE Progam Totals'!F38*$C$2</f>
        <v>0</v>
      </c>
      <c r="G38" s="221">
        <f>'SCE Progam Totals'!G38*$C$2</f>
        <v>0</v>
      </c>
      <c r="H38" s="221">
        <f>'SCE Progam Totals'!H38*$C$2</f>
        <v>1.3593572319064107</v>
      </c>
      <c r="I38" s="221">
        <f>'SCE Progam Totals'!I38*$C$2</f>
        <v>1.4425610713437926</v>
      </c>
      <c r="J38" s="221">
        <f>'SCE Progam Totals'!J38*$C$2</f>
        <v>1.492670809883595</v>
      </c>
      <c r="K38" s="221">
        <f>'SCE Progam Totals'!K38*$C$2</f>
        <v>1.481817996758691</v>
      </c>
      <c r="L38" s="221">
        <f>'SCE Progam Totals'!L38*$C$2</f>
        <v>1.4669313378527586</v>
      </c>
      <c r="M38" s="221">
        <f>'SCE Progam Totals'!M38*$C$2</f>
        <v>1.4220982413026912</v>
      </c>
      <c r="N38" s="221">
        <f>'SCE Progam Totals'!N38*$C$2</f>
        <v>0</v>
      </c>
      <c r="O38" s="221">
        <f>'SCE Progam Totals'!O38*$C$2</f>
        <v>0</v>
      </c>
    </row>
    <row r="39" spans="1:15" ht="15">
      <c r="A39" s="237"/>
      <c r="B39" s="240"/>
      <c r="C39" s="6" t="s">
        <v>7</v>
      </c>
      <c r="D39" s="221">
        <f>'SCE Progam Totals'!D39*$C$2</f>
        <v>0</v>
      </c>
      <c r="E39" s="221">
        <f>'SCE Progam Totals'!E39*$C$2</f>
        <v>0</v>
      </c>
      <c r="F39" s="221">
        <f>'SCE Progam Totals'!F39*$C$2</f>
        <v>0</v>
      </c>
      <c r="G39" s="221">
        <f>'SCE Progam Totals'!G39*$C$2</f>
        <v>0</v>
      </c>
      <c r="H39" s="221">
        <f>'SCE Progam Totals'!H39*$C$2</f>
        <v>0.5249002645556365</v>
      </c>
      <c r="I39" s="221">
        <f>'SCE Progam Totals'!I39*$C$2</f>
        <v>0.5907652251674599</v>
      </c>
      <c r="J39" s="221">
        <f>'SCE Progam Totals'!J39*$C$2</f>
        <v>0.6058627675215793</v>
      </c>
      <c r="K39" s="221">
        <f>'SCE Progam Totals'!K39*$C$2</f>
        <v>0.6042408531513351</v>
      </c>
      <c r="L39" s="221">
        <f>'SCE Progam Totals'!L39*$C$2</f>
        <v>0.5937508561619117</v>
      </c>
      <c r="M39" s="221">
        <f>'SCE Progam Totals'!M39*$C$2</f>
        <v>0.48542438701298707</v>
      </c>
      <c r="N39" s="221">
        <f>'SCE Progam Totals'!N39*$C$2</f>
        <v>0</v>
      </c>
      <c r="O39" s="221">
        <f>'SCE Progam Totals'!O39*$C$2</f>
        <v>0</v>
      </c>
    </row>
    <row r="40" spans="1:15" ht="15.75" thickBot="1">
      <c r="A40" s="238"/>
      <c r="B40" s="241"/>
      <c r="C40" s="8" t="s">
        <v>8</v>
      </c>
      <c r="D40" s="220">
        <f aca="true" t="shared" si="7" ref="D40:O40">SUM(D37:D39)</f>
        <v>0</v>
      </c>
      <c r="E40" s="220">
        <f t="shared" si="7"/>
        <v>0</v>
      </c>
      <c r="F40" s="220">
        <f t="shared" si="7"/>
        <v>0</v>
      </c>
      <c r="G40" s="220">
        <f t="shared" si="7"/>
        <v>0</v>
      </c>
      <c r="H40" s="220">
        <f t="shared" si="7"/>
        <v>25.517705361031403</v>
      </c>
      <c r="I40" s="220">
        <f t="shared" si="7"/>
        <v>26.109040443554168</v>
      </c>
      <c r="J40" s="220">
        <f t="shared" si="7"/>
        <v>27.176168050361024</v>
      </c>
      <c r="K40" s="220">
        <f t="shared" si="7"/>
        <v>27.530037721763744</v>
      </c>
      <c r="L40" s="220">
        <f t="shared" si="7"/>
        <v>26.419773307340392</v>
      </c>
      <c r="M40" s="220">
        <f t="shared" si="7"/>
        <v>26.1166526663882</v>
      </c>
      <c r="N40" s="220">
        <f t="shared" si="7"/>
        <v>0</v>
      </c>
      <c r="O40" s="220">
        <f t="shared" si="7"/>
        <v>0</v>
      </c>
    </row>
    <row r="41" spans="1:15" ht="15" customHeight="1">
      <c r="A41" s="260" t="s">
        <v>10</v>
      </c>
      <c r="B41" s="249">
        <v>1</v>
      </c>
      <c r="C41" s="9" t="s">
        <v>5</v>
      </c>
      <c r="D41" s="188">
        <f>'SCE Progam Totals'!D41*$C$2</f>
        <v>0</v>
      </c>
      <c r="E41" s="188">
        <f>'SCE Progam Totals'!E41*$C$2</f>
        <v>0</v>
      </c>
      <c r="F41" s="188">
        <f>'SCE Progam Totals'!F41*$C$2</f>
        <v>0</v>
      </c>
      <c r="G41" s="188">
        <f>'SCE Progam Totals'!G41*$C$2</f>
        <v>0</v>
      </c>
      <c r="H41" s="188">
        <f>'SCE Progam Totals'!H41*$C$2</f>
        <v>70.64675355158707</v>
      </c>
      <c r="I41" s="188">
        <f>'SCE Progam Totals'!I41*$C$2</f>
        <v>71.04428515626202</v>
      </c>
      <c r="J41" s="188">
        <f>'SCE Progam Totals'!J41*$C$2</f>
        <v>73.13084717607595</v>
      </c>
      <c r="K41" s="188">
        <f>'SCE Progam Totals'!K41*$C$2</f>
        <v>75.00732903818569</v>
      </c>
      <c r="L41" s="188">
        <f>'SCE Progam Totals'!L41*$C$2</f>
        <v>74.32371564994625</v>
      </c>
      <c r="M41" s="188">
        <f>'SCE Progam Totals'!M41*$C$2</f>
        <v>71.67245099189772</v>
      </c>
      <c r="N41" s="188">
        <f>'SCE Progam Totals'!N41*$C$2</f>
        <v>0</v>
      </c>
      <c r="O41" s="188">
        <f>'SCE Progam Totals'!O41*$C$2</f>
        <v>0</v>
      </c>
    </row>
    <row r="42" spans="1:15" ht="15">
      <c r="A42" s="247"/>
      <c r="B42" s="250"/>
      <c r="C42" s="9" t="s">
        <v>6</v>
      </c>
      <c r="D42" s="188">
        <f>'SCE Progam Totals'!D42*$C$2</f>
        <v>0</v>
      </c>
      <c r="E42" s="188">
        <f>'SCE Progam Totals'!E42*$C$2</f>
        <v>0</v>
      </c>
      <c r="F42" s="188">
        <f>'SCE Progam Totals'!F42*$C$2</f>
        <v>0</v>
      </c>
      <c r="G42" s="188">
        <f>'SCE Progam Totals'!G42*$C$2</f>
        <v>0</v>
      </c>
      <c r="H42" s="188">
        <f>'SCE Progam Totals'!H42*$C$2</f>
        <v>9.094126968997204</v>
      </c>
      <c r="I42" s="188">
        <f>'SCE Progam Totals'!I42*$C$2</f>
        <v>8.077428869685093</v>
      </c>
      <c r="J42" s="188">
        <f>'SCE Progam Totals'!J42*$C$2</f>
        <v>8.335954401150394</v>
      </c>
      <c r="K42" s="188">
        <f>'SCE Progam Totals'!K42*$C$2</f>
        <v>8.672115566620707</v>
      </c>
      <c r="L42" s="188">
        <f>'SCE Progam Totals'!L42*$C$2</f>
        <v>9.456889165781869</v>
      </c>
      <c r="M42" s="188">
        <f>'SCE Progam Totals'!M42*$C$2</f>
        <v>9.344112094421012</v>
      </c>
      <c r="N42" s="188">
        <f>'SCE Progam Totals'!N42*$C$2</f>
        <v>0</v>
      </c>
      <c r="O42" s="188">
        <f>'SCE Progam Totals'!O42*$C$2</f>
        <v>0</v>
      </c>
    </row>
    <row r="43" spans="1:15" ht="15">
      <c r="A43" s="247"/>
      <c r="B43" s="250"/>
      <c r="C43" s="9" t="s">
        <v>7</v>
      </c>
      <c r="D43" s="188">
        <f>'SCE Progam Totals'!D43*$C$2</f>
        <v>0</v>
      </c>
      <c r="E43" s="188">
        <f>'SCE Progam Totals'!E43*$C$2</f>
        <v>0</v>
      </c>
      <c r="F43" s="188">
        <f>'SCE Progam Totals'!F43*$C$2</f>
        <v>0</v>
      </c>
      <c r="G43" s="188">
        <f>'SCE Progam Totals'!G43*$C$2</f>
        <v>0</v>
      </c>
      <c r="H43" s="188">
        <f>'SCE Progam Totals'!H43*$C$2</f>
        <v>4.546914543278666</v>
      </c>
      <c r="I43" s="188">
        <f>'SCE Progam Totals'!I43*$C$2</f>
        <v>5.044471040327337</v>
      </c>
      <c r="J43" s="188">
        <f>'SCE Progam Totals'!J43*$C$2</f>
        <v>5.373958603674815</v>
      </c>
      <c r="K43" s="188">
        <f>'SCE Progam Totals'!K43*$C$2</f>
        <v>5.283934869220293</v>
      </c>
      <c r="L43" s="188">
        <f>'SCE Progam Totals'!L43*$C$2</f>
        <v>4.982446960883754</v>
      </c>
      <c r="M43" s="188">
        <f>'SCE Progam Totals'!M43*$C$2</f>
        <v>4.329441132020217</v>
      </c>
      <c r="N43" s="188">
        <f>'SCE Progam Totals'!N43*$C$2</f>
        <v>0</v>
      </c>
      <c r="O43" s="188">
        <f>'SCE Progam Totals'!O43*$C$2</f>
        <v>0</v>
      </c>
    </row>
    <row r="44" spans="1:15" ht="15.75" thickBot="1">
      <c r="A44" s="248"/>
      <c r="B44" s="251"/>
      <c r="C44" s="11" t="s">
        <v>8</v>
      </c>
      <c r="D44" s="193">
        <f aca="true" t="shared" si="8" ref="D44:O44">SUM(D41:D43)</f>
        <v>0</v>
      </c>
      <c r="E44" s="193">
        <f t="shared" si="8"/>
        <v>0</v>
      </c>
      <c r="F44" s="193">
        <f t="shared" si="8"/>
        <v>0</v>
      </c>
      <c r="G44" s="193">
        <f t="shared" si="8"/>
        <v>0</v>
      </c>
      <c r="H44" s="193">
        <f t="shared" si="8"/>
        <v>84.28779506386293</v>
      </c>
      <c r="I44" s="193">
        <f t="shared" si="8"/>
        <v>84.16618506627445</v>
      </c>
      <c r="J44" s="193">
        <f t="shared" si="8"/>
        <v>86.84076018090116</v>
      </c>
      <c r="K44" s="193">
        <f t="shared" si="8"/>
        <v>88.96337947402668</v>
      </c>
      <c r="L44" s="193">
        <f t="shared" si="8"/>
        <v>88.76305177661187</v>
      </c>
      <c r="M44" s="193">
        <f t="shared" si="8"/>
        <v>85.34600421833895</v>
      </c>
      <c r="N44" s="193">
        <f t="shared" si="8"/>
        <v>0</v>
      </c>
      <c r="O44" s="193">
        <f t="shared" si="8"/>
        <v>0</v>
      </c>
    </row>
    <row r="45" spans="1:15" ht="15" customHeight="1">
      <c r="A45" s="236" t="s">
        <v>78</v>
      </c>
      <c r="B45" s="239">
        <v>0</v>
      </c>
      <c r="C45" s="6" t="s">
        <v>5</v>
      </c>
      <c r="D45" s="221">
        <f>'SCE Progam Totals'!D45*$C$2</f>
        <v>97.54890763780297</v>
      </c>
      <c r="E45" s="221">
        <f>'SCE Progam Totals'!E45*$C$2</f>
        <v>83.67437489902709</v>
      </c>
      <c r="F45" s="221">
        <f>'SCE Progam Totals'!F45*$C$2</f>
        <v>86.21039727908112</v>
      </c>
      <c r="G45" s="221">
        <f>'SCE Progam Totals'!G45*$C$2</f>
        <v>163.44556978479562</v>
      </c>
      <c r="H45" s="221">
        <f>'SCE Progam Totals'!H45*$C$2</f>
        <v>168.58551540156705</v>
      </c>
      <c r="I45" s="221">
        <f>'SCE Progam Totals'!I45*$C$2</f>
        <v>188.86063658494862</v>
      </c>
      <c r="J45" s="221">
        <f>'SCE Progam Totals'!J45*$C$2</f>
        <v>233.31405896497031</v>
      </c>
      <c r="K45" s="221">
        <f>'SCE Progam Totals'!K45*$C$2</f>
        <v>241.29315578618622</v>
      </c>
      <c r="L45" s="221">
        <f>'SCE Progam Totals'!L45*$C$2</f>
        <v>216.29370192187434</v>
      </c>
      <c r="M45" s="221">
        <f>'SCE Progam Totals'!M45*$C$2</f>
        <v>183.9076048648166</v>
      </c>
      <c r="N45" s="221">
        <f>'SCE Progam Totals'!N45*$C$2</f>
        <v>92.04390164605789</v>
      </c>
      <c r="O45" s="221">
        <f>'SCE Progam Totals'!O45*$C$2</f>
        <v>105.46551328599075</v>
      </c>
    </row>
    <row r="46" spans="1:15" ht="15">
      <c r="A46" s="237"/>
      <c r="B46" s="240"/>
      <c r="C46" s="6" t="s">
        <v>6</v>
      </c>
      <c r="D46" s="221">
        <f>'SCE Progam Totals'!D46*$C$2</f>
        <v>14.704063283639417</v>
      </c>
      <c r="E46" s="221">
        <f>'SCE Progam Totals'!E46*$C$2</f>
        <v>12.612681510515113</v>
      </c>
      <c r="F46" s="221">
        <f>'SCE Progam Totals'!F46*$C$2</f>
        <v>12.994949589861493</v>
      </c>
      <c r="G46" s="221">
        <f>'SCE Progam Totals'!G46*$C$2</f>
        <v>24.637016033737574</v>
      </c>
      <c r="H46" s="221">
        <f>'SCE Progam Totals'!H46*$C$2</f>
        <v>25.411787248030333</v>
      </c>
      <c r="I46" s="221">
        <f>'SCE Progam Totals'!I46*$C$2</f>
        <v>28.467963602878285</v>
      </c>
      <c r="J46" s="221">
        <f>'SCE Progam Totals'!J46*$C$2</f>
        <v>35.16866329986685</v>
      </c>
      <c r="K46" s="221">
        <f>'SCE Progam Totals'!K46*$C$2</f>
        <v>36.37139480600601</v>
      </c>
      <c r="L46" s="221">
        <f>'SCE Progam Totals'!L46*$C$2</f>
        <v>32.60309477498841</v>
      </c>
      <c r="M46" s="221">
        <f>'SCE Progam Totals'!M46*$C$2</f>
        <v>27.72136690977015</v>
      </c>
      <c r="N46" s="221">
        <f>'SCE Progam Totals'!N46*$C$2</f>
        <v>13.874264586354313</v>
      </c>
      <c r="O46" s="221">
        <f>'SCE Progam Totals'!O46*$C$2</f>
        <v>15.89737516443243</v>
      </c>
    </row>
    <row r="47" spans="1:15" ht="15">
      <c r="A47" s="237"/>
      <c r="B47" s="240"/>
      <c r="C47" s="6" t="s">
        <v>7</v>
      </c>
      <c r="D47" s="221">
        <f>'SCE Progam Totals'!D47*$C$2</f>
        <v>7.172713796897278</v>
      </c>
      <c r="E47" s="221">
        <f>'SCE Progam Totals'!E47*$C$2</f>
        <v>6.152527566104934</v>
      </c>
      <c r="F47" s="221">
        <f>'SCE Progam Totals'!F47*$C$2</f>
        <v>6.338999799932435</v>
      </c>
      <c r="G47" s="221">
        <f>'SCE Progam Totals'!G47*$C$2</f>
        <v>12.018056601823208</v>
      </c>
      <c r="H47" s="221">
        <f>'SCE Progam Totals'!H47*$C$2</f>
        <v>12.39599377952699</v>
      </c>
      <c r="I47" s="221">
        <f>'SCE Progam Totals'!I47*$C$2</f>
        <v>13.886811513599163</v>
      </c>
      <c r="J47" s="221">
        <f>'SCE Progam Totals'!J47*$C$2</f>
        <v>17.155445512130168</v>
      </c>
      <c r="K47" s="221">
        <f>'SCE Progam Totals'!K47*$C$2</f>
        <v>17.74214380780781</v>
      </c>
      <c r="L47" s="221">
        <f>'SCE Progam Totals'!L47*$C$2</f>
        <v>15.903948670726054</v>
      </c>
      <c r="M47" s="221">
        <f>'SCE Progam Totals'!M47*$C$2</f>
        <v>13.52261800476593</v>
      </c>
      <c r="N47" s="221">
        <f>'SCE Progam Totals'!N47*$C$2</f>
        <v>6.76793394456308</v>
      </c>
      <c r="O47" s="221">
        <f>'SCE Progam Totals'!O47*$C$2</f>
        <v>7.754817153381672</v>
      </c>
    </row>
    <row r="48" spans="1:15" ht="15.75" thickBot="1">
      <c r="A48" s="238"/>
      <c r="B48" s="241"/>
      <c r="C48" s="8" t="s">
        <v>8</v>
      </c>
      <c r="D48" s="220">
        <f aca="true" t="shared" si="9" ref="D48:O48">SUM(D45:D47)</f>
        <v>119.42568471833967</v>
      </c>
      <c r="E48" s="220">
        <f t="shared" si="9"/>
        <v>102.43958397564714</v>
      </c>
      <c r="F48" s="220">
        <f t="shared" si="9"/>
        <v>105.54434666887505</v>
      </c>
      <c r="G48" s="220">
        <f t="shared" si="9"/>
        <v>200.10064242035642</v>
      </c>
      <c r="H48" s="220">
        <f t="shared" si="9"/>
        <v>206.39329642912435</v>
      </c>
      <c r="I48" s="220">
        <f t="shared" si="9"/>
        <v>231.21541170142606</v>
      </c>
      <c r="J48" s="220">
        <f t="shared" si="9"/>
        <v>285.6381677769673</v>
      </c>
      <c r="K48" s="220">
        <f t="shared" si="9"/>
        <v>295.4066944</v>
      </c>
      <c r="L48" s="220">
        <f t="shared" si="9"/>
        <v>264.80074536758883</v>
      </c>
      <c r="M48" s="220">
        <f t="shared" si="9"/>
        <v>225.15158977935266</v>
      </c>
      <c r="N48" s="220">
        <f t="shared" si="9"/>
        <v>112.68610017697529</v>
      </c>
      <c r="O48" s="220">
        <f t="shared" si="9"/>
        <v>129.11770560380486</v>
      </c>
    </row>
    <row r="49" spans="1:15" s="113" customFormat="1" ht="15" customHeight="1">
      <c r="A49" s="246" t="s">
        <v>72</v>
      </c>
      <c r="B49" s="249">
        <v>0</v>
      </c>
      <c r="C49" s="9" t="s">
        <v>5</v>
      </c>
      <c r="D49" s="168">
        <f>'SCE Progam Totals'!D49*$C$2</f>
        <v>9.289368988851837</v>
      </c>
      <c r="E49" s="168">
        <f>'SCE Progam Totals'!E49*$C$2</f>
        <v>11.30490406214784</v>
      </c>
      <c r="F49" s="168">
        <f>'SCE Progam Totals'!F49*$C$2</f>
        <v>10.485440197295347</v>
      </c>
      <c r="G49" s="168">
        <f>'SCE Progam Totals'!G49*$C$2</f>
        <v>22.004473360995814</v>
      </c>
      <c r="H49" s="168">
        <f>'SCE Progam Totals'!H49*$C$2</f>
        <v>18.623334000385935</v>
      </c>
      <c r="I49" s="168">
        <f>'SCE Progam Totals'!I49*$C$2</f>
        <v>20.77802938384895</v>
      </c>
      <c r="J49" s="168">
        <f>'SCE Progam Totals'!J49*$C$2</f>
        <v>20.713140189196825</v>
      </c>
      <c r="K49" s="168">
        <f>'SCE Progam Totals'!K49*$C$2</f>
        <v>19.098222261424702</v>
      </c>
      <c r="L49" s="168">
        <f>'SCE Progam Totals'!L49*$C$2</f>
        <v>18.384427284184348</v>
      </c>
      <c r="M49" s="168">
        <f>'SCE Progam Totals'!M49*$C$2</f>
        <v>18.457979168927388</v>
      </c>
      <c r="N49" s="168">
        <f>'SCE Progam Totals'!N49*$C$2</f>
        <v>11.500953706768959</v>
      </c>
      <c r="O49" s="168">
        <f>'SCE Progam Totals'!O49*$C$2</f>
        <v>11.038091790375361</v>
      </c>
    </row>
    <row r="50" spans="1:15" s="113" customFormat="1" ht="15">
      <c r="A50" s="247"/>
      <c r="B50" s="250"/>
      <c r="C50" s="9" t="s">
        <v>6</v>
      </c>
      <c r="D50" s="168">
        <f>'SCE Progam Totals'!D50*$C$2</f>
        <v>1.35909764344704</v>
      </c>
      <c r="E50" s="168">
        <f>'SCE Progam Totals'!E50*$C$2</f>
        <v>1.5781157257920004</v>
      </c>
      <c r="F50" s="168">
        <f>'SCE Progam Totals'!F50*$C$2</f>
        <v>2.0154970908464</v>
      </c>
      <c r="G50" s="168">
        <f>'SCE Progam Totals'!G50*$C$2</f>
        <v>3.2346981652051228</v>
      </c>
      <c r="H50" s="168">
        <f>'SCE Progam Totals'!H50*$C$2</f>
        <v>2.8316286547392036</v>
      </c>
      <c r="I50" s="168">
        <f>'SCE Progam Totals'!I50*$C$2</f>
        <v>2.7364873231987197</v>
      </c>
      <c r="J50" s="168">
        <f>'SCE Progam Totals'!J50*$C$2</f>
        <v>2.637663640439035</v>
      </c>
      <c r="K50" s="168">
        <f>'SCE Progam Totals'!K50*$C$2</f>
        <v>2.1878845480236815</v>
      </c>
      <c r="L50" s="168">
        <f>'SCE Progam Totals'!L50*$C$2</f>
        <v>1.6200338467494437</v>
      </c>
      <c r="M50" s="168">
        <f>'SCE Progam Totals'!M50*$C$2</f>
        <v>1.9568308450854448</v>
      </c>
      <c r="N50" s="168">
        <f>'SCE Progam Totals'!N50*$C$2</f>
        <v>1.6562335569887998</v>
      </c>
      <c r="O50" s="168">
        <f>'SCE Progam Totals'!O50*$C$2</f>
        <v>1.95188585269248</v>
      </c>
    </row>
    <row r="51" spans="1:15" s="113" customFormat="1" ht="15">
      <c r="A51" s="247"/>
      <c r="B51" s="250"/>
      <c r="C51" s="9" t="s">
        <v>7</v>
      </c>
      <c r="D51" s="168">
        <f>'SCE Progam Totals'!D51*$C$2</f>
        <v>0.9213440726310403</v>
      </c>
      <c r="E51" s="168">
        <f>'SCE Progam Totals'!E51*$C$2</f>
        <v>0.6926388529132796</v>
      </c>
      <c r="F51" s="168">
        <f>'SCE Progam Totals'!F51*$C$2</f>
        <v>0.6827892863475193</v>
      </c>
      <c r="G51" s="168">
        <f>'SCE Progam Totals'!G51*$C$2</f>
        <v>0.9345783370291205</v>
      </c>
      <c r="H51" s="168">
        <f>'SCE Progam Totals'!H51*$C$2</f>
        <v>0.8808567388716813</v>
      </c>
      <c r="I51" s="168">
        <f>'SCE Progam Totals'!I51*$C$2</f>
        <v>0.8963235037715203</v>
      </c>
      <c r="J51" s="168">
        <f>'SCE Progam Totals'!J51*$C$2</f>
        <v>0.7727450736883221</v>
      </c>
      <c r="K51" s="168">
        <f>'SCE Progam Totals'!K51*$C$2</f>
        <v>0.6970905962067185</v>
      </c>
      <c r="L51" s="168">
        <f>'SCE Progam Totals'!L51*$C$2</f>
        <v>0.7151568287948797</v>
      </c>
      <c r="M51" s="168">
        <f>'SCE Progam Totals'!M51*$C$2</f>
        <v>1.0664031962489608</v>
      </c>
      <c r="N51" s="168">
        <f>'SCE Progam Totals'!N51*$C$2</f>
        <v>0.4110236693798404</v>
      </c>
      <c r="O51" s="168">
        <f>'SCE Progam Totals'!O51*$C$2</f>
        <v>0.5112176343519992</v>
      </c>
    </row>
    <row r="52" spans="1:15" s="113" customFormat="1" ht="15.75" thickBot="1">
      <c r="A52" s="248"/>
      <c r="B52" s="251"/>
      <c r="C52" s="110" t="s">
        <v>8</v>
      </c>
      <c r="D52" s="170">
        <f aca="true" t="shared" si="10" ref="D52:O52">SUM(D49:D51)</f>
        <v>11.569810704929917</v>
      </c>
      <c r="E52" s="170">
        <f t="shared" si="10"/>
        <v>13.57565864085312</v>
      </c>
      <c r="F52" s="170">
        <f t="shared" si="10"/>
        <v>13.183726574489267</v>
      </c>
      <c r="G52" s="170">
        <f t="shared" si="10"/>
        <v>26.173749863230057</v>
      </c>
      <c r="H52" s="170">
        <f t="shared" si="10"/>
        <v>22.335819393996818</v>
      </c>
      <c r="I52" s="170">
        <f t="shared" si="10"/>
        <v>24.410840210819188</v>
      </c>
      <c r="J52" s="170">
        <f t="shared" si="10"/>
        <v>24.12354890332418</v>
      </c>
      <c r="K52" s="170">
        <f t="shared" si="10"/>
        <v>21.9831974056551</v>
      </c>
      <c r="L52" s="170">
        <f t="shared" si="10"/>
        <v>20.71961795972867</v>
      </c>
      <c r="M52" s="170">
        <f t="shared" si="10"/>
        <v>21.481213210261792</v>
      </c>
      <c r="N52" s="170">
        <f t="shared" si="10"/>
        <v>13.5682109331376</v>
      </c>
      <c r="O52" s="170">
        <f t="shared" si="10"/>
        <v>13.501195277419841</v>
      </c>
    </row>
    <row r="53" spans="1:15" ht="15" customHeight="1">
      <c r="A53" s="242" t="s">
        <v>73</v>
      </c>
      <c r="B53" s="239">
        <v>0</v>
      </c>
      <c r="C53" s="6" t="s">
        <v>5</v>
      </c>
      <c r="D53" s="202">
        <f>'SCE Progam Totals'!D53*$C$2</f>
        <v>14.111051277835951</v>
      </c>
      <c r="E53" s="202">
        <f>'SCE Progam Totals'!E53*$C$2</f>
        <v>12.926480833828611</v>
      </c>
      <c r="F53" s="202">
        <f>'SCE Progam Totals'!F53*$C$2</f>
        <v>14.608268759317765</v>
      </c>
      <c r="G53" s="202">
        <f>'SCE Progam Totals'!G53*$C$2</f>
        <v>27.689624129599473</v>
      </c>
      <c r="H53" s="202">
        <f>'SCE Progam Totals'!H53*$C$2</f>
        <v>29.15038202455327</v>
      </c>
      <c r="I53" s="202">
        <f>'SCE Progam Totals'!I53*$C$2</f>
        <v>30.849445436720355</v>
      </c>
      <c r="J53" s="202">
        <f>'SCE Progam Totals'!J53*$C$2</f>
        <v>32.86522514458021</v>
      </c>
      <c r="K53" s="202">
        <f>'SCE Progam Totals'!K53*$C$2</f>
        <v>33.811609600000004</v>
      </c>
      <c r="L53" s="202">
        <f>'SCE Progam Totals'!L53*$C$2</f>
        <v>32.34469382066519</v>
      </c>
      <c r="M53" s="202">
        <f>'SCE Progam Totals'!M53*$C$2</f>
        <v>30.3071022987653</v>
      </c>
      <c r="N53" s="202">
        <f>'SCE Progam Totals'!N53*$C$2</f>
        <v>14.018940790722985</v>
      </c>
      <c r="O53" s="202">
        <f>'SCE Progam Totals'!O53*$C$2</f>
        <v>14.009598836564958</v>
      </c>
    </row>
    <row r="54" spans="1:15" ht="15">
      <c r="A54" s="237"/>
      <c r="B54" s="240"/>
      <c r="C54" s="6" t="s">
        <v>6</v>
      </c>
      <c r="D54" s="202">
        <f>'SCE Progam Totals'!D54*$C$2</f>
        <v>2.228060728079361</v>
      </c>
      <c r="E54" s="202">
        <f>'SCE Progam Totals'!E54*$C$2</f>
        <v>2.0410232895518856</v>
      </c>
      <c r="F54" s="202">
        <f>'SCE Progam Totals'!F54*$C$2</f>
        <v>2.3065687514712265</v>
      </c>
      <c r="G54" s="202">
        <f>'SCE Progam Totals'!G54*$C$2</f>
        <v>4.372045915199917</v>
      </c>
      <c r="H54" s="202">
        <f>'SCE Progam Totals'!H54*$C$2</f>
        <v>4.602691898613674</v>
      </c>
      <c r="I54" s="202">
        <f>'SCE Progam Totals'!I54*$C$2</f>
        <v>4.870965068955845</v>
      </c>
      <c r="J54" s="202">
        <f>'SCE Progam Totals'!J54*$C$2</f>
        <v>5.189246075460034</v>
      </c>
      <c r="K54" s="202">
        <f>'SCE Progam Totals'!K54*$C$2</f>
        <v>5.3386752</v>
      </c>
      <c r="L54" s="202">
        <f>'SCE Progam Totals'!L54*$C$2</f>
        <v>5.1070569190524</v>
      </c>
      <c r="M54" s="202">
        <f>'SCE Progam Totals'!M54*$C$2</f>
        <v>4.78533194191031</v>
      </c>
      <c r="N54" s="202">
        <f>'SCE Progam Totals'!N54*$C$2</f>
        <v>2.213516966956261</v>
      </c>
      <c r="O54" s="202">
        <f>'SCE Progam Totals'!O54*$C$2</f>
        <v>2.2120419215628884</v>
      </c>
    </row>
    <row r="55" spans="1:15" ht="15">
      <c r="A55" s="237"/>
      <c r="B55" s="240"/>
      <c r="C55" s="6" t="s">
        <v>7</v>
      </c>
      <c r="D55" s="202">
        <f>'SCE Progam Totals'!D55*$C$2</f>
        <v>1.1140303640396805</v>
      </c>
      <c r="E55" s="202">
        <f>'SCE Progam Totals'!E55*$C$2</f>
        <v>1.0205116447759428</v>
      </c>
      <c r="F55" s="202">
        <f>'SCE Progam Totals'!F55*$C$2</f>
        <v>1.1532843757356133</v>
      </c>
      <c r="G55" s="202">
        <f>'SCE Progam Totals'!G55*$C$2</f>
        <v>2.1860229575999583</v>
      </c>
      <c r="H55" s="202">
        <f>'SCE Progam Totals'!H55*$C$2</f>
        <v>2.301345949306837</v>
      </c>
      <c r="I55" s="202">
        <f>'SCE Progam Totals'!I55*$C$2</f>
        <v>2.4354825344779223</v>
      </c>
      <c r="J55" s="202">
        <f>'SCE Progam Totals'!J55*$C$2</f>
        <v>2.594623037730017</v>
      </c>
      <c r="K55" s="202">
        <f>'SCE Progam Totals'!K55*$C$2</f>
        <v>2.6693376</v>
      </c>
      <c r="L55" s="202">
        <f>'SCE Progam Totals'!L55*$C$2</f>
        <v>2.5535284595262</v>
      </c>
      <c r="M55" s="202">
        <f>'SCE Progam Totals'!M55*$C$2</f>
        <v>2.392665970955155</v>
      </c>
      <c r="N55" s="202">
        <f>'SCE Progam Totals'!N55*$C$2</f>
        <v>1.1067584834781306</v>
      </c>
      <c r="O55" s="202">
        <f>'SCE Progam Totals'!O55*$C$2</f>
        <v>1.1060209607814442</v>
      </c>
    </row>
    <row r="56" spans="1:15" ht="15.75" thickBot="1">
      <c r="A56" s="238"/>
      <c r="B56" s="241"/>
      <c r="C56" s="24" t="s">
        <v>8</v>
      </c>
      <c r="D56" s="222">
        <f aca="true" t="shared" si="11" ref="D56:O56">SUM(D53:D55)</f>
        <v>17.453142369954993</v>
      </c>
      <c r="E56" s="222">
        <f t="shared" si="11"/>
        <v>15.98801576815644</v>
      </c>
      <c r="F56" s="222">
        <f t="shared" si="11"/>
        <v>18.068121886524604</v>
      </c>
      <c r="G56" s="222">
        <f t="shared" si="11"/>
        <v>34.24769300239935</v>
      </c>
      <c r="H56" s="222">
        <f t="shared" si="11"/>
        <v>36.05441987247378</v>
      </c>
      <c r="I56" s="222">
        <f t="shared" si="11"/>
        <v>38.15589304015412</v>
      </c>
      <c r="J56" s="222">
        <f t="shared" si="11"/>
        <v>40.64909425777026</v>
      </c>
      <c r="K56" s="222">
        <f t="shared" si="11"/>
        <v>41.8196224</v>
      </c>
      <c r="L56" s="222">
        <f t="shared" si="11"/>
        <v>40.00527919924379</v>
      </c>
      <c r="M56" s="222">
        <f t="shared" si="11"/>
        <v>37.485100211630765</v>
      </c>
      <c r="N56" s="222">
        <f t="shared" si="11"/>
        <v>17.339216241157377</v>
      </c>
      <c r="O56" s="222">
        <f t="shared" si="11"/>
        <v>17.32766171890929</v>
      </c>
    </row>
    <row r="57" spans="1:15" ht="15" customHeight="1">
      <c r="A57" s="246" t="s">
        <v>74</v>
      </c>
      <c r="B57" s="249">
        <v>0</v>
      </c>
      <c r="C57" s="9" t="s">
        <v>5</v>
      </c>
      <c r="D57" s="188">
        <f>'SCE Progam Totals'!D57*$C$2</f>
        <v>4.306506122178737</v>
      </c>
      <c r="E57" s="188">
        <f>'SCE Progam Totals'!E57*$C$2</f>
        <v>3.8621242618183733</v>
      </c>
      <c r="F57" s="188">
        <f>'SCE Progam Totals'!F57*$C$2</f>
        <v>4.2512310487579175</v>
      </c>
      <c r="G57" s="188">
        <f>'SCE Progam Totals'!G57*$C$2</f>
        <v>8.092490491865167</v>
      </c>
      <c r="H57" s="188">
        <f>'SCE Progam Totals'!H57*$C$2</f>
        <v>8.363808537139185</v>
      </c>
      <c r="I57" s="188">
        <f>'SCE Progam Totals'!I57*$C$2</f>
        <v>8.941377310743572</v>
      </c>
      <c r="J57" s="188">
        <f>'SCE Progam Totals'!J57*$C$2</f>
        <v>9.679056907952583</v>
      </c>
      <c r="K57" s="188">
        <f>'SCE Progam Totals'!K57*$C$2</f>
        <v>9.787571200000002</v>
      </c>
      <c r="L57" s="188">
        <f>'SCE Progam Totals'!L57*$C$2</f>
        <v>9.162434517552903</v>
      </c>
      <c r="M57" s="188">
        <f>'SCE Progam Totals'!M57*$C$2</f>
        <v>8.606139887962176</v>
      </c>
      <c r="N57" s="188">
        <f>'SCE Progam Totals'!N57*$C$2</f>
        <v>4.09321532439921</v>
      </c>
      <c r="O57" s="188">
        <f>'SCE Progam Totals'!O57*$C$2</f>
        <v>4.262605983481174</v>
      </c>
    </row>
    <row r="58" spans="1:15" ht="15">
      <c r="A58" s="247"/>
      <c r="B58" s="250"/>
      <c r="C58" s="9" t="s">
        <v>6</v>
      </c>
      <c r="D58" s="188">
        <f>'SCE Progam Totals'!D58*$C$2</f>
        <v>0.7830011131234066</v>
      </c>
      <c r="E58" s="188">
        <f>'SCE Progam Totals'!E58*$C$2</f>
        <v>0.7022044112397045</v>
      </c>
      <c r="F58" s="188">
        <f>'SCE Progam Totals'!F58*$C$2</f>
        <v>0.7729510997741669</v>
      </c>
      <c r="G58" s="188">
        <f>'SCE Progam Totals'!G58*$C$2</f>
        <v>1.4713619076118487</v>
      </c>
      <c r="H58" s="188">
        <f>'SCE Progam Totals'!H58*$C$2</f>
        <v>1.520692461298034</v>
      </c>
      <c r="I58" s="188">
        <f>'SCE Progam Totals'!I58*$C$2</f>
        <v>1.6257049655897406</v>
      </c>
      <c r="J58" s="188">
        <f>'SCE Progam Totals'!J58*$C$2</f>
        <v>1.7598285287186515</v>
      </c>
      <c r="K58" s="188">
        <f>'SCE Progam Totals'!K58*$C$2</f>
        <v>1.7795584000000002</v>
      </c>
      <c r="L58" s="188">
        <f>'SCE Progam Totals'!L58*$C$2</f>
        <v>1.6658971850096187</v>
      </c>
      <c r="M58" s="188">
        <f>'SCE Progam Totals'!M58*$C$2</f>
        <v>1.5647527069022138</v>
      </c>
      <c r="N58" s="188">
        <f>'SCE Progam Totals'!N58*$C$2</f>
        <v>0.7442209680725836</v>
      </c>
      <c r="O58" s="188">
        <f>'SCE Progam Totals'!O58*$C$2</f>
        <v>0.7750192697238497</v>
      </c>
    </row>
    <row r="59" spans="1:15" ht="15">
      <c r="A59" s="247"/>
      <c r="B59" s="250"/>
      <c r="C59" s="9" t="s">
        <v>7</v>
      </c>
      <c r="D59" s="188">
        <f>'SCE Progam Totals'!D59*$C$2</f>
        <v>0.3915005565617033</v>
      </c>
      <c r="E59" s="188">
        <f>'SCE Progam Totals'!E59*$C$2</f>
        <v>0.3511022056198522</v>
      </c>
      <c r="F59" s="188">
        <f>'SCE Progam Totals'!F59*$C$2</f>
        <v>0.38647554988708344</v>
      </c>
      <c r="G59" s="188">
        <f>'SCE Progam Totals'!G59*$C$2</f>
        <v>0.7356809538059244</v>
      </c>
      <c r="H59" s="188">
        <f>'SCE Progam Totals'!H59*$C$2</f>
        <v>0.760346230649017</v>
      </c>
      <c r="I59" s="188">
        <f>'SCE Progam Totals'!I59*$C$2</f>
        <v>0.8128524827948703</v>
      </c>
      <c r="J59" s="188">
        <f>'SCE Progam Totals'!J59*$C$2</f>
        <v>0.8799142643593257</v>
      </c>
      <c r="K59" s="188">
        <f>'SCE Progam Totals'!K59*$C$2</f>
        <v>0.8897792000000001</v>
      </c>
      <c r="L59" s="188">
        <f>'SCE Progam Totals'!L59*$C$2</f>
        <v>0.8329485925048093</v>
      </c>
      <c r="M59" s="188">
        <f>'SCE Progam Totals'!M59*$C$2</f>
        <v>0.7823763534511069</v>
      </c>
      <c r="N59" s="188">
        <f>'SCE Progam Totals'!N59*$C$2</f>
        <v>0.3721104840362918</v>
      </c>
      <c r="O59" s="188">
        <f>'SCE Progam Totals'!O59*$C$2</f>
        <v>0.38750963486192486</v>
      </c>
    </row>
    <row r="60" spans="1:15" ht="15.75" thickBot="1">
      <c r="A60" s="248"/>
      <c r="B60" s="251"/>
      <c r="C60" s="11" t="s">
        <v>8</v>
      </c>
      <c r="D60" s="193">
        <f aca="true" t="shared" si="12" ref="D60:O60">SUM(D57:D59)</f>
        <v>5.4810077918638465</v>
      </c>
      <c r="E60" s="193">
        <f t="shared" si="12"/>
        <v>4.915430878677929</v>
      </c>
      <c r="F60" s="193">
        <f t="shared" si="12"/>
        <v>5.410657698419167</v>
      </c>
      <c r="G60" s="193">
        <f t="shared" si="12"/>
        <v>10.29953335328294</v>
      </c>
      <c r="H60" s="193">
        <f t="shared" si="12"/>
        <v>10.644847229086235</v>
      </c>
      <c r="I60" s="193">
        <f t="shared" si="12"/>
        <v>11.379934759128183</v>
      </c>
      <c r="J60" s="193">
        <f t="shared" si="12"/>
        <v>12.31879970103056</v>
      </c>
      <c r="K60" s="193">
        <f t="shared" si="12"/>
        <v>12.456908800000003</v>
      </c>
      <c r="L60" s="193">
        <f t="shared" si="12"/>
        <v>11.661280295067332</v>
      </c>
      <c r="M60" s="193">
        <f t="shared" si="12"/>
        <v>10.953268948315497</v>
      </c>
      <c r="N60" s="193">
        <f t="shared" si="12"/>
        <v>5.209546776508086</v>
      </c>
      <c r="O60" s="193">
        <f t="shared" si="12"/>
        <v>5.425134888066948</v>
      </c>
    </row>
    <row r="61" spans="1:15" ht="15.75" thickBot="1">
      <c r="A61" s="36"/>
      <c r="B61" s="37"/>
      <c r="C61" s="38"/>
      <c r="D61" s="207"/>
      <c r="E61" s="207"/>
      <c r="F61" s="207"/>
      <c r="G61" s="207"/>
      <c r="H61" s="207"/>
      <c r="I61" s="207"/>
      <c r="J61" s="207"/>
      <c r="K61" s="207"/>
      <c r="L61" s="207"/>
      <c r="M61" s="207"/>
      <c r="N61" s="207"/>
      <c r="O61" s="207"/>
    </row>
    <row r="62" spans="1:15" ht="15" customHeight="1" thickBot="1">
      <c r="A62" s="243" t="s">
        <v>15</v>
      </c>
      <c r="B62" s="244"/>
      <c r="C62" s="39" t="s">
        <v>5</v>
      </c>
      <c r="D62" s="223">
        <f>SUMIF($C$9:$O$44,$C62,D$9:D$44)</f>
        <v>429.51873635515545</v>
      </c>
      <c r="E62" s="223">
        <f aca="true" t="shared" si="13" ref="E62:O62">SUMIF($C$9:$O$44,$C62,E$9:E$44)</f>
        <v>447.655929280052</v>
      </c>
      <c r="F62" s="223">
        <f t="shared" si="13"/>
        <v>422.9508369359501</v>
      </c>
      <c r="G62" s="223">
        <f t="shared" si="13"/>
        <v>467.8335519006402</v>
      </c>
      <c r="H62" s="223">
        <f t="shared" si="13"/>
        <v>613.4868287604152</v>
      </c>
      <c r="I62" s="223">
        <f t="shared" si="13"/>
        <v>1020.2376918223324</v>
      </c>
      <c r="J62" s="223">
        <f t="shared" si="13"/>
        <v>1100.4805919476291</v>
      </c>
      <c r="K62" s="223">
        <f t="shared" si="13"/>
        <v>1076.5421674521226</v>
      </c>
      <c r="L62" s="223">
        <f t="shared" si="13"/>
        <v>1090.1164284165657</v>
      </c>
      <c r="M62" s="223">
        <f t="shared" si="13"/>
        <v>603.083948767469</v>
      </c>
      <c r="N62" s="223">
        <f t="shared" si="13"/>
        <v>448.0257510231308</v>
      </c>
      <c r="O62" s="223">
        <f t="shared" si="13"/>
        <v>383.3653846621523</v>
      </c>
    </row>
    <row r="63" spans="1:15" ht="15.75" thickBot="1">
      <c r="A63" s="244"/>
      <c r="B63" s="244"/>
      <c r="C63" s="40" t="s">
        <v>6</v>
      </c>
      <c r="D63" s="223">
        <f aca="true" t="shared" si="14" ref="D63:O65">SUMIF($C$9:$O$44,$C63,D$9:D$44)</f>
        <v>97.25862514232975</v>
      </c>
      <c r="E63" s="223">
        <f t="shared" si="14"/>
        <v>95.63899524389304</v>
      </c>
      <c r="F63" s="223">
        <f t="shared" si="14"/>
        <v>99.99134714832104</v>
      </c>
      <c r="G63" s="223">
        <f t="shared" si="14"/>
        <v>122.27757308411563</v>
      </c>
      <c r="H63" s="223">
        <f t="shared" si="14"/>
        <v>143.85168550823764</v>
      </c>
      <c r="I63" s="223">
        <f t="shared" si="14"/>
        <v>200.21363644547046</v>
      </c>
      <c r="J63" s="223">
        <f t="shared" si="14"/>
        <v>218.19501713870156</v>
      </c>
      <c r="K63" s="223">
        <f t="shared" si="14"/>
        <v>217.00182517959936</v>
      </c>
      <c r="L63" s="223">
        <f t="shared" si="14"/>
        <v>213.2220863950962</v>
      </c>
      <c r="M63" s="223">
        <f t="shared" si="14"/>
        <v>139.43372103631475</v>
      </c>
      <c r="N63" s="223">
        <f t="shared" si="14"/>
        <v>113.89162592641254</v>
      </c>
      <c r="O63" s="223">
        <f t="shared" si="14"/>
        <v>103.06320792036533</v>
      </c>
    </row>
    <row r="64" spans="1:15" ht="15.75" thickBot="1">
      <c r="A64" s="244"/>
      <c r="B64" s="244"/>
      <c r="C64" s="41" t="s">
        <v>7</v>
      </c>
      <c r="D64" s="223">
        <f t="shared" si="14"/>
        <v>63.12000629121833</v>
      </c>
      <c r="E64" s="223">
        <f t="shared" si="14"/>
        <v>76.7881486707751</v>
      </c>
      <c r="F64" s="223">
        <f t="shared" si="14"/>
        <v>69.33795747838424</v>
      </c>
      <c r="G64" s="223">
        <f t="shared" si="14"/>
        <v>83.49723207827357</v>
      </c>
      <c r="H64" s="223">
        <f t="shared" si="14"/>
        <v>84.35382769609468</v>
      </c>
      <c r="I64" s="223">
        <f t="shared" si="14"/>
        <v>136.08328689038018</v>
      </c>
      <c r="J64" s="223">
        <f t="shared" si="14"/>
        <v>138.8642720884516</v>
      </c>
      <c r="K64" s="223">
        <f t="shared" si="14"/>
        <v>132.06123034759483</v>
      </c>
      <c r="L64" s="223">
        <f t="shared" si="14"/>
        <v>136.63186186316346</v>
      </c>
      <c r="M64" s="223">
        <f t="shared" si="14"/>
        <v>91.73292955360353</v>
      </c>
      <c r="N64" s="223">
        <f t="shared" si="14"/>
        <v>76.71372676970127</v>
      </c>
      <c r="O64" s="223">
        <f t="shared" si="14"/>
        <v>55.89583246294787</v>
      </c>
    </row>
    <row r="65" spans="1:15" ht="13.5" customHeight="1" thickBot="1">
      <c r="A65" s="244"/>
      <c r="B65" s="244"/>
      <c r="C65" s="42" t="s">
        <v>8</v>
      </c>
      <c r="D65" s="223">
        <f t="shared" si="14"/>
        <v>589.8973677887035</v>
      </c>
      <c r="E65" s="223">
        <f t="shared" si="14"/>
        <v>620.0830731947202</v>
      </c>
      <c r="F65" s="223">
        <f t="shared" si="14"/>
        <v>592.2801415626554</v>
      </c>
      <c r="G65" s="223">
        <f t="shared" si="14"/>
        <v>673.6083570630295</v>
      </c>
      <c r="H65" s="223">
        <f t="shared" si="14"/>
        <v>841.6923419647475</v>
      </c>
      <c r="I65" s="223">
        <f t="shared" si="14"/>
        <v>1356.534615158183</v>
      </c>
      <c r="J65" s="223">
        <f t="shared" si="14"/>
        <v>1457.5398811747818</v>
      </c>
      <c r="K65" s="223">
        <f t="shared" si="14"/>
        <v>1425.605222979317</v>
      </c>
      <c r="L65" s="223">
        <f t="shared" si="14"/>
        <v>1439.9703766748255</v>
      </c>
      <c r="M65" s="223">
        <f t="shared" si="14"/>
        <v>834.2505993573873</v>
      </c>
      <c r="N65" s="223">
        <f t="shared" si="14"/>
        <v>638.6311037192446</v>
      </c>
      <c r="O65" s="223">
        <f t="shared" si="14"/>
        <v>542.3244250454654</v>
      </c>
    </row>
    <row r="66" spans="1:15" ht="12.75" customHeight="1" thickBot="1">
      <c r="A66" s="231" t="s">
        <v>16</v>
      </c>
      <c r="B66" s="232"/>
      <c r="C66" s="43" t="s">
        <v>5</v>
      </c>
      <c r="D66" s="223">
        <f>SUMIF($C$45:$O$60,$C66,D$45:D$60)</f>
        <v>125.25583402666949</v>
      </c>
      <c r="E66" s="223">
        <f aca="true" t="shared" si="15" ref="E66:O66">SUMIF($C$45:$O$60,$C66,E$45:E$60)</f>
        <v>111.76788405682191</v>
      </c>
      <c r="F66" s="223">
        <f t="shared" si="15"/>
        <v>115.55533728445215</v>
      </c>
      <c r="G66" s="223">
        <f t="shared" si="15"/>
        <v>221.23215776725607</v>
      </c>
      <c r="H66" s="223">
        <f t="shared" si="15"/>
        <v>224.72303996364545</v>
      </c>
      <c r="I66" s="223">
        <f t="shared" si="15"/>
        <v>249.4294887162615</v>
      </c>
      <c r="J66" s="223">
        <f t="shared" si="15"/>
        <v>296.57148120669996</v>
      </c>
      <c r="K66" s="223">
        <f t="shared" si="15"/>
        <v>303.99055884761094</v>
      </c>
      <c r="L66" s="223">
        <f t="shared" si="15"/>
        <v>276.1852575442768</v>
      </c>
      <c r="M66" s="223">
        <f t="shared" si="15"/>
        <v>241.27882622047144</v>
      </c>
      <c r="N66" s="223">
        <f t="shared" si="15"/>
        <v>121.65701146794903</v>
      </c>
      <c r="O66" s="223">
        <f t="shared" si="15"/>
        <v>134.77580989641223</v>
      </c>
    </row>
    <row r="67" spans="1:15" ht="12.75" customHeight="1" thickBot="1">
      <c r="A67" s="232"/>
      <c r="B67" s="232"/>
      <c r="C67" s="40" t="s">
        <v>6</v>
      </c>
      <c r="D67" s="223">
        <f aca="true" t="shared" si="16" ref="D67:O69">SUMIF($C$45:$O$60,$C67,D$45:D$60)</f>
        <v>19.074222768289225</v>
      </c>
      <c r="E67" s="223">
        <f t="shared" si="16"/>
        <v>16.934024937098705</v>
      </c>
      <c r="F67" s="223">
        <f t="shared" si="16"/>
        <v>18.089966531953287</v>
      </c>
      <c r="G67" s="223">
        <f t="shared" si="16"/>
        <v>33.71512202175447</v>
      </c>
      <c r="H67" s="223">
        <f t="shared" si="16"/>
        <v>34.366800262681245</v>
      </c>
      <c r="I67" s="223">
        <f t="shared" si="16"/>
        <v>37.70112096062259</v>
      </c>
      <c r="J67" s="223">
        <f t="shared" si="16"/>
        <v>44.75540154448457</v>
      </c>
      <c r="K67" s="223">
        <f t="shared" si="16"/>
        <v>45.67751295402969</v>
      </c>
      <c r="L67" s="223">
        <f t="shared" si="16"/>
        <v>40.99608272579987</v>
      </c>
      <c r="M67" s="223">
        <f t="shared" si="16"/>
        <v>36.028282403668115</v>
      </c>
      <c r="N67" s="223">
        <f t="shared" si="16"/>
        <v>18.488236078371955</v>
      </c>
      <c r="O67" s="223">
        <f t="shared" si="16"/>
        <v>20.836322208411648</v>
      </c>
    </row>
    <row r="68" spans="1:15" ht="13.5" customHeight="1" thickBot="1">
      <c r="A68" s="232"/>
      <c r="B68" s="232"/>
      <c r="C68" s="40" t="s">
        <v>7</v>
      </c>
      <c r="D68" s="223">
        <f t="shared" si="16"/>
        <v>9.599588790129703</v>
      </c>
      <c r="E68" s="223">
        <f t="shared" si="16"/>
        <v>8.216780269414008</v>
      </c>
      <c r="F68" s="223">
        <f t="shared" si="16"/>
        <v>8.561549011902652</v>
      </c>
      <c r="G68" s="223">
        <f t="shared" si="16"/>
        <v>15.874338850258212</v>
      </c>
      <c r="H68" s="223">
        <f t="shared" si="16"/>
        <v>16.338542698354527</v>
      </c>
      <c r="I68" s="223">
        <f t="shared" si="16"/>
        <v>18.031470034643476</v>
      </c>
      <c r="J68" s="223">
        <f t="shared" si="16"/>
        <v>21.402727887907833</v>
      </c>
      <c r="K68" s="223">
        <f t="shared" si="16"/>
        <v>21.998351204014526</v>
      </c>
      <c r="L68" s="223">
        <f t="shared" si="16"/>
        <v>20.005582551551942</v>
      </c>
      <c r="M68" s="223">
        <f t="shared" si="16"/>
        <v>17.76406352542115</v>
      </c>
      <c r="N68" s="223">
        <f t="shared" si="16"/>
        <v>8.657826581457343</v>
      </c>
      <c r="O68" s="223">
        <f t="shared" si="16"/>
        <v>9.75956538337704</v>
      </c>
    </row>
    <row r="69" spans="1:15" ht="13.5" customHeight="1" thickBot="1">
      <c r="A69" s="232"/>
      <c r="B69" s="232"/>
      <c r="C69" s="42" t="s">
        <v>8</v>
      </c>
      <c r="D69" s="223">
        <f t="shared" si="16"/>
        <v>153.92964558508842</v>
      </c>
      <c r="E69" s="223">
        <f t="shared" si="16"/>
        <v>136.91868926333464</v>
      </c>
      <c r="F69" s="223">
        <f t="shared" si="16"/>
        <v>142.2068528283081</v>
      </c>
      <c r="G69" s="223">
        <f t="shared" si="16"/>
        <v>270.82161863926876</v>
      </c>
      <c r="H69" s="223">
        <f t="shared" si="16"/>
        <v>275.42838292468116</v>
      </c>
      <c r="I69" s="223">
        <f t="shared" si="16"/>
        <v>305.16207971152755</v>
      </c>
      <c r="J69" s="223">
        <f t="shared" si="16"/>
        <v>362.72961063909236</v>
      </c>
      <c r="K69" s="223">
        <f t="shared" si="16"/>
        <v>371.66642300565513</v>
      </c>
      <c r="L69" s="223">
        <f t="shared" si="16"/>
        <v>337.1869228216286</v>
      </c>
      <c r="M69" s="223">
        <f t="shared" si="16"/>
        <v>295.0711721495607</v>
      </c>
      <c r="N69" s="223">
        <f t="shared" si="16"/>
        <v>148.80307412777836</v>
      </c>
      <c r="O69" s="223">
        <f t="shared" si="16"/>
        <v>165.37169748820094</v>
      </c>
    </row>
    <row r="70" spans="1:15" ht="12.75" customHeight="1" thickBot="1">
      <c r="A70" s="231" t="s">
        <v>17</v>
      </c>
      <c r="B70" s="232"/>
      <c r="C70" s="43" t="s">
        <v>5</v>
      </c>
      <c r="D70" s="223">
        <f>D62+D66</f>
        <v>554.7745703818249</v>
      </c>
      <c r="E70" s="223">
        <f aca="true" t="shared" si="17" ref="E70:O73">E62+E66</f>
        <v>559.423813336874</v>
      </c>
      <c r="F70" s="223">
        <f t="shared" si="17"/>
        <v>538.5061742204023</v>
      </c>
      <c r="G70" s="223">
        <f t="shared" si="17"/>
        <v>689.0657096678963</v>
      </c>
      <c r="H70" s="223">
        <f t="shared" si="17"/>
        <v>838.2098687240606</v>
      </c>
      <c r="I70" s="223">
        <f t="shared" si="17"/>
        <v>1269.6671805385938</v>
      </c>
      <c r="J70" s="223">
        <f t="shared" si="17"/>
        <v>1397.052073154329</v>
      </c>
      <c r="K70" s="223">
        <f t="shared" si="17"/>
        <v>1380.5327262997334</v>
      </c>
      <c r="L70" s="223">
        <f t="shared" si="17"/>
        <v>1366.3016859608424</v>
      </c>
      <c r="M70" s="223">
        <f t="shared" si="17"/>
        <v>844.3627749879404</v>
      </c>
      <c r="N70" s="223">
        <f t="shared" si="17"/>
        <v>569.6827624910799</v>
      </c>
      <c r="O70" s="223">
        <f t="shared" si="17"/>
        <v>518.1411945585645</v>
      </c>
    </row>
    <row r="71" spans="1:15" ht="12.75" customHeight="1" thickBot="1">
      <c r="A71" s="232"/>
      <c r="B71" s="232"/>
      <c r="C71" s="40" t="s">
        <v>6</v>
      </c>
      <c r="D71" s="223">
        <f>D63+D67</f>
        <v>116.33284791061897</v>
      </c>
      <c r="E71" s="223">
        <f t="shared" si="17"/>
        <v>112.57302018099173</v>
      </c>
      <c r="F71" s="223">
        <f t="shared" si="17"/>
        <v>118.08131368027432</v>
      </c>
      <c r="G71" s="223">
        <f t="shared" si="17"/>
        <v>155.9926951058701</v>
      </c>
      <c r="H71" s="223">
        <f t="shared" si="17"/>
        <v>178.21848577091887</v>
      </c>
      <c r="I71" s="223">
        <f t="shared" si="17"/>
        <v>237.91475740609303</v>
      </c>
      <c r="J71" s="223">
        <f t="shared" si="17"/>
        <v>262.9504186831861</v>
      </c>
      <c r="K71" s="223">
        <f t="shared" si="17"/>
        <v>262.6793381336291</v>
      </c>
      <c r="L71" s="223">
        <f t="shared" si="17"/>
        <v>254.21816912089608</v>
      </c>
      <c r="M71" s="223">
        <f t="shared" si="17"/>
        <v>175.46200343998288</v>
      </c>
      <c r="N71" s="223">
        <f t="shared" si="17"/>
        <v>132.3798620047845</v>
      </c>
      <c r="O71" s="223">
        <f t="shared" si="17"/>
        <v>123.89953012877697</v>
      </c>
    </row>
    <row r="72" spans="1:15" ht="12.75" customHeight="1" thickBot="1">
      <c r="A72" s="232"/>
      <c r="B72" s="232"/>
      <c r="C72" s="40" t="s">
        <v>7</v>
      </c>
      <c r="D72" s="223">
        <f>D64+D68</f>
        <v>72.71959508134803</v>
      </c>
      <c r="E72" s="223">
        <f t="shared" si="17"/>
        <v>85.0049289401891</v>
      </c>
      <c r="F72" s="223">
        <f t="shared" si="17"/>
        <v>77.8995064902869</v>
      </c>
      <c r="G72" s="223">
        <f t="shared" si="17"/>
        <v>99.37157092853178</v>
      </c>
      <c r="H72" s="223">
        <f t="shared" si="17"/>
        <v>100.69237039444921</v>
      </c>
      <c r="I72" s="223">
        <f t="shared" si="17"/>
        <v>154.11475692502364</v>
      </c>
      <c r="J72" s="223">
        <f t="shared" si="17"/>
        <v>160.26699997635944</v>
      </c>
      <c r="K72" s="223">
        <f t="shared" si="17"/>
        <v>154.05958155160937</v>
      </c>
      <c r="L72" s="223">
        <f t="shared" si="17"/>
        <v>156.63744441471542</v>
      </c>
      <c r="M72" s="223">
        <f t="shared" si="17"/>
        <v>109.49699307902468</v>
      </c>
      <c r="N72" s="223">
        <f t="shared" si="17"/>
        <v>85.37155335115861</v>
      </c>
      <c r="O72" s="223">
        <f t="shared" si="17"/>
        <v>65.65539784632492</v>
      </c>
    </row>
    <row r="73" spans="1:15" ht="13.5" customHeight="1" thickBot="1">
      <c r="A73" s="233"/>
      <c r="B73" s="232"/>
      <c r="C73" s="42" t="s">
        <v>8</v>
      </c>
      <c r="D73" s="223">
        <f>D65+D69</f>
        <v>743.8270133737919</v>
      </c>
      <c r="E73" s="223">
        <f t="shared" si="17"/>
        <v>757.0017624580548</v>
      </c>
      <c r="F73" s="223">
        <f t="shared" si="17"/>
        <v>734.4869943909636</v>
      </c>
      <c r="G73" s="223">
        <f t="shared" si="17"/>
        <v>944.4299757022983</v>
      </c>
      <c r="H73" s="223">
        <f t="shared" si="17"/>
        <v>1117.1207248894286</v>
      </c>
      <c r="I73" s="223">
        <f t="shared" si="17"/>
        <v>1661.6966948697104</v>
      </c>
      <c r="J73" s="223">
        <f t="shared" si="17"/>
        <v>1820.269491813874</v>
      </c>
      <c r="K73" s="223">
        <f>K65+K69</f>
        <v>1797.271645984972</v>
      </c>
      <c r="L73" s="223">
        <f t="shared" si="17"/>
        <v>1777.157299496454</v>
      </c>
      <c r="M73" s="223">
        <f t="shared" si="17"/>
        <v>1129.321771506948</v>
      </c>
      <c r="N73" s="223">
        <f t="shared" si="17"/>
        <v>787.434177847023</v>
      </c>
      <c r="O73" s="223">
        <f t="shared" si="17"/>
        <v>707.6961225336663</v>
      </c>
    </row>
    <row r="74" spans="1:15" ht="15">
      <c r="A74" s="32" t="s">
        <v>18</v>
      </c>
      <c r="B74" s="18"/>
      <c r="D74" s="19"/>
      <c r="E74" s="19"/>
      <c r="F74" s="19"/>
      <c r="G74" s="19"/>
      <c r="H74" s="19"/>
      <c r="I74" s="19"/>
      <c r="J74" s="19"/>
      <c r="K74" s="19"/>
      <c r="L74" s="19"/>
      <c r="M74" s="19"/>
      <c r="N74" s="19"/>
      <c r="O74" s="19"/>
    </row>
    <row r="75" spans="1:15" s="20" customFormat="1" ht="12.75">
      <c r="A75" s="33" t="s">
        <v>25</v>
      </c>
      <c r="C75" s="21"/>
      <c r="D75" s="22"/>
      <c r="E75" s="22"/>
      <c r="F75" s="22"/>
      <c r="G75" s="22"/>
      <c r="H75" s="22"/>
      <c r="I75" s="22"/>
      <c r="J75" s="22"/>
      <c r="K75" s="22"/>
      <c r="L75" s="22"/>
      <c r="M75" s="22"/>
      <c r="N75" s="22"/>
      <c r="O75" s="23"/>
    </row>
    <row r="76" ht="12.75">
      <c r="B76" s="18"/>
    </row>
    <row r="77" ht="12.75">
      <c r="B77" s="18"/>
    </row>
    <row r="78" ht="12.75">
      <c r="B78" s="18"/>
    </row>
    <row r="79" ht="12.75">
      <c r="B79" s="18"/>
    </row>
    <row r="80" ht="15">
      <c r="B80" s="17"/>
    </row>
    <row r="81" ht="15">
      <c r="B81" s="17"/>
    </row>
    <row r="82" ht="15">
      <c r="B82"/>
    </row>
  </sheetData>
  <sheetProtection/>
  <mergeCells count="34">
    <mergeCell ref="A57:A60"/>
    <mergeCell ref="B57:B60"/>
    <mergeCell ref="A33:A36"/>
    <mergeCell ref="B33:B36"/>
    <mergeCell ref="A41:A44"/>
    <mergeCell ref="B41:B44"/>
    <mergeCell ref="A45:A48"/>
    <mergeCell ref="B45:B48"/>
    <mergeCell ref="A49:A52"/>
    <mergeCell ref="B49:B52"/>
    <mergeCell ref="C4:O4"/>
    <mergeCell ref="C5:O5"/>
    <mergeCell ref="D6:O6"/>
    <mergeCell ref="D7:O7"/>
    <mergeCell ref="A25:A28"/>
    <mergeCell ref="B25:B28"/>
    <mergeCell ref="A29:A32"/>
    <mergeCell ref="B29:B32"/>
    <mergeCell ref="A9:A12"/>
    <mergeCell ref="B9:B12"/>
    <mergeCell ref="A13:A16"/>
    <mergeCell ref="B13:B16"/>
    <mergeCell ref="A17:A20"/>
    <mergeCell ref="B17:B20"/>
    <mergeCell ref="A70:B73"/>
    <mergeCell ref="B1:O1"/>
    <mergeCell ref="A37:A40"/>
    <mergeCell ref="B37:B40"/>
    <mergeCell ref="A53:A56"/>
    <mergeCell ref="B53:B56"/>
    <mergeCell ref="A62:B65"/>
    <mergeCell ref="A66:B69"/>
    <mergeCell ref="A21:A24"/>
    <mergeCell ref="B21:B2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40"/>
  <sheetViews>
    <sheetView zoomScale="70" zoomScaleNormal="70" zoomScalePageLayoutView="0" workbookViewId="0" topLeftCell="A1">
      <selection activeCell="M18" sqref="M18"/>
    </sheetView>
  </sheetViews>
  <sheetFormatPr defaultColWidth="9.140625" defaultRowHeight="15"/>
  <cols>
    <col min="1" max="1" width="22.8515625" style="0" customWidth="1"/>
    <col min="2" max="2" width="15.28125" style="0" customWidth="1"/>
  </cols>
  <sheetData>
    <row r="1" spans="1:15" ht="15">
      <c r="A1" s="45"/>
      <c r="B1" s="234" t="s">
        <v>61</v>
      </c>
      <c r="C1" s="235"/>
      <c r="D1" s="235"/>
      <c r="E1" s="235"/>
      <c r="F1" s="235"/>
      <c r="G1" s="235"/>
      <c r="H1" s="235"/>
      <c r="I1" s="235"/>
      <c r="J1" s="235"/>
      <c r="K1" s="235"/>
      <c r="L1" s="235"/>
      <c r="M1" s="235"/>
      <c r="N1" s="235"/>
      <c r="O1" s="235"/>
    </row>
    <row r="2" spans="1:15" ht="15">
      <c r="A2" s="45"/>
      <c r="B2" s="45"/>
      <c r="C2" s="1">
        <v>1.066405</v>
      </c>
      <c r="D2" s="1"/>
      <c r="E2" s="1"/>
      <c r="F2" s="1"/>
      <c r="G2" s="1"/>
      <c r="H2" s="1"/>
      <c r="I2" s="1"/>
      <c r="J2" s="1"/>
      <c r="K2" s="1"/>
      <c r="L2" s="1"/>
      <c r="M2" s="1"/>
      <c r="N2" s="1"/>
      <c r="O2" s="1"/>
    </row>
    <row r="3" spans="1:15" ht="20.25">
      <c r="A3" s="1"/>
      <c r="O3" s="230"/>
    </row>
    <row r="4" spans="1:15" ht="20.25">
      <c r="A4" s="1"/>
      <c r="B4" s="254" t="s">
        <v>86</v>
      </c>
      <c r="C4" s="235"/>
      <c r="D4" s="235"/>
      <c r="E4" s="235"/>
      <c r="F4" s="235"/>
      <c r="G4" s="235"/>
      <c r="H4" s="235"/>
      <c r="I4" s="235"/>
      <c r="J4" s="235"/>
      <c r="K4" s="235"/>
      <c r="L4" s="235"/>
      <c r="M4" s="235"/>
      <c r="N4" s="235"/>
      <c r="O4" s="230"/>
    </row>
    <row r="5" spans="1:15" ht="19.5" thickBot="1">
      <c r="A5" s="1"/>
      <c r="B5" s="255" t="s">
        <v>84</v>
      </c>
      <c r="C5" s="235"/>
      <c r="D5" s="235"/>
      <c r="E5" s="235"/>
      <c r="F5" s="235"/>
      <c r="G5" s="235"/>
      <c r="H5" s="235"/>
      <c r="I5" s="235"/>
      <c r="J5" s="235"/>
      <c r="K5" s="235"/>
      <c r="L5" s="235"/>
      <c r="M5" s="235"/>
      <c r="N5" s="235"/>
      <c r="O5" s="116"/>
    </row>
    <row r="6" spans="1:15" ht="16.5" thickBot="1">
      <c r="A6" s="2"/>
      <c r="B6" s="25"/>
      <c r="C6" s="256" t="s">
        <v>1</v>
      </c>
      <c r="D6" s="256"/>
      <c r="E6" s="256"/>
      <c r="F6" s="256"/>
      <c r="G6" s="256"/>
      <c r="H6" s="256"/>
      <c r="I6" s="256"/>
      <c r="J6" s="256"/>
      <c r="K6" s="256"/>
      <c r="L6" s="256"/>
      <c r="M6" s="256"/>
      <c r="N6" s="256"/>
      <c r="O6" s="1"/>
    </row>
    <row r="7" spans="1:14" ht="17.25" thickBot="1" thickTop="1">
      <c r="A7" s="50"/>
      <c r="B7" s="50"/>
      <c r="C7" s="257" t="s">
        <v>28</v>
      </c>
      <c r="D7" s="258"/>
      <c r="E7" s="258"/>
      <c r="F7" s="258"/>
      <c r="G7" s="258"/>
      <c r="H7" s="258"/>
      <c r="I7" s="258"/>
      <c r="J7" s="258"/>
      <c r="K7" s="258"/>
      <c r="L7" s="258"/>
      <c r="M7" s="258"/>
      <c r="N7" s="259"/>
    </row>
    <row r="8" spans="1:14" ht="16.5" thickBot="1" thickTop="1">
      <c r="A8" s="3" t="s">
        <v>2</v>
      </c>
      <c r="B8" s="3" t="s">
        <v>3</v>
      </c>
      <c r="C8" s="26">
        <v>40909</v>
      </c>
      <c r="D8" s="26">
        <v>40940</v>
      </c>
      <c r="E8" s="26">
        <v>40969</v>
      </c>
      <c r="F8" s="26">
        <v>41000</v>
      </c>
      <c r="G8" s="26">
        <v>41030</v>
      </c>
      <c r="H8" s="26">
        <v>41061</v>
      </c>
      <c r="I8" s="26">
        <v>41091</v>
      </c>
      <c r="J8" s="26">
        <v>41122</v>
      </c>
      <c r="K8" s="26">
        <v>41153</v>
      </c>
      <c r="L8" s="26">
        <v>41183</v>
      </c>
      <c r="M8" s="26">
        <v>41214</v>
      </c>
      <c r="N8" s="26">
        <v>41244</v>
      </c>
    </row>
    <row r="9" spans="1:15" ht="24.75" customHeight="1" thickBot="1">
      <c r="A9" s="104" t="s">
        <v>19</v>
      </c>
      <c r="B9" s="28" t="s">
        <v>20</v>
      </c>
      <c r="C9" s="218">
        <f>'SDG&amp;E Program Totals'!C9*$C$2</f>
        <v>7.464835000000001</v>
      </c>
      <c r="D9" s="218">
        <f>'SDG&amp;E Program Totals'!D9*$C$2</f>
        <v>8.53124</v>
      </c>
      <c r="E9" s="218">
        <f>'SDG&amp;E Program Totals'!E9*$C$2</f>
        <v>8.53124</v>
      </c>
      <c r="F9" s="218">
        <f>'SDG&amp;E Program Totals'!F9*$C$2</f>
        <v>9.597645</v>
      </c>
      <c r="G9" s="218">
        <f>'SDG&amp;E Program Totals'!G9*$C$2</f>
        <v>10.66405</v>
      </c>
      <c r="H9" s="218">
        <f>'SDG&amp;E Program Totals'!H9*$C$2</f>
        <v>10.66405</v>
      </c>
      <c r="I9" s="218">
        <f>'SDG&amp;E Program Totals'!I9*$C$2</f>
        <v>11.730455000000001</v>
      </c>
      <c r="J9" s="218">
        <f>'SDG&amp;E Program Totals'!J9*$C$2</f>
        <v>10.66405</v>
      </c>
      <c r="K9" s="218">
        <f>'SDG&amp;E Program Totals'!K9*$C$2</f>
        <v>11.730455000000001</v>
      </c>
      <c r="L9" s="218">
        <f>'SDG&amp;E Program Totals'!L9*$C$2</f>
        <v>10.66405</v>
      </c>
      <c r="M9" s="218">
        <f>'SDG&amp;E Program Totals'!M9*$C$2</f>
        <v>9.597645</v>
      </c>
      <c r="N9" s="218">
        <f>'SDG&amp;E Program Totals'!N9*$C$2</f>
        <v>9.597645</v>
      </c>
      <c r="O9" s="27"/>
    </row>
    <row r="10" spans="1:15" ht="54" customHeight="1" thickBot="1">
      <c r="A10" s="105" t="s">
        <v>21</v>
      </c>
      <c r="B10" s="111">
        <v>1</v>
      </c>
      <c r="C10" s="219">
        <f>'SDG&amp;E Program Totals'!C10*$C$2</f>
        <v>0</v>
      </c>
      <c r="D10" s="219">
        <f>'SDG&amp;E Program Totals'!D10*$C$2</f>
        <v>0</v>
      </c>
      <c r="E10" s="219">
        <f>'SDG&amp;E Program Totals'!E10*$C$2</f>
        <v>0</v>
      </c>
      <c r="F10" s="219">
        <f>'SDG&amp;E Program Totals'!F10*$C$2</f>
        <v>0</v>
      </c>
      <c r="G10" s="219">
        <f>'SDG&amp;E Program Totals'!G10*$C$2</f>
        <v>22.394505000000002</v>
      </c>
      <c r="H10" s="219">
        <f>'SDG&amp;E Program Totals'!H10*$C$2</f>
        <v>21.3281</v>
      </c>
      <c r="I10" s="219">
        <f>'SDG&amp;E Program Totals'!I10*$C$2</f>
        <v>23.460910000000002</v>
      </c>
      <c r="J10" s="219">
        <f>'SDG&amp;E Program Totals'!J10*$C$2</f>
        <v>23.460910000000002</v>
      </c>
      <c r="K10" s="219">
        <f>'SDG&amp;E Program Totals'!K10*$C$2</f>
        <v>24.527315</v>
      </c>
      <c r="L10" s="219">
        <f>'SDG&amp;E Program Totals'!L10*$C$2</f>
        <v>24.527315</v>
      </c>
      <c r="M10" s="219">
        <f>'SDG&amp;E Program Totals'!M10*$C$2</f>
        <v>0</v>
      </c>
      <c r="N10" s="219">
        <f>'SDG&amp;E Program Totals'!N10*$C$2</f>
        <v>0</v>
      </c>
      <c r="O10" s="27"/>
    </row>
    <row r="11" spans="1:15" ht="26.25" customHeight="1" thickBot="1">
      <c r="A11" s="108" t="s">
        <v>22</v>
      </c>
      <c r="B11" s="28">
        <v>1</v>
      </c>
      <c r="C11" s="218">
        <f>'SDG&amp;E Program Totals'!C11*$C$2</f>
        <v>0</v>
      </c>
      <c r="D11" s="218">
        <f>'SDG&amp;E Program Totals'!D11*$C$2</f>
        <v>0</v>
      </c>
      <c r="E11" s="218">
        <f>'SDG&amp;E Program Totals'!E11*$C$2</f>
        <v>0</v>
      </c>
      <c r="F11" s="218">
        <f>'SDG&amp;E Program Totals'!F11*$C$2</f>
        <v>0</v>
      </c>
      <c r="G11" s="218">
        <f>'SDG&amp;E Program Totals'!G11*$C$2</f>
        <v>9.597645</v>
      </c>
      <c r="H11" s="218">
        <f>'SDG&amp;E Program Totals'!H11*$C$2</f>
        <v>9.597645</v>
      </c>
      <c r="I11" s="218">
        <f>'SDG&amp;E Program Totals'!I11*$C$2</f>
        <v>10.66405</v>
      </c>
      <c r="J11" s="218">
        <f>'SDG&amp;E Program Totals'!J11*$C$2</f>
        <v>10.66405</v>
      </c>
      <c r="K11" s="218">
        <f>'SDG&amp;E Program Totals'!K11*$C$2</f>
        <v>10.66405</v>
      </c>
      <c r="L11" s="218">
        <f>'SDG&amp;E Program Totals'!L11*$C$2</f>
        <v>10.66405</v>
      </c>
      <c r="M11" s="218">
        <f>'SDG&amp;E Program Totals'!M11*$C$2</f>
        <v>0</v>
      </c>
      <c r="N11" s="218">
        <f>'SDG&amp;E Program Totals'!N11*$C$2</f>
        <v>0</v>
      </c>
      <c r="O11" s="27"/>
    </row>
    <row r="12" spans="1:15" ht="15.75" thickBot="1">
      <c r="A12" s="105" t="s">
        <v>62</v>
      </c>
      <c r="B12" s="34">
        <v>1</v>
      </c>
      <c r="C12" s="219">
        <f>'SDG&amp;E Program Totals'!C12*$C$2</f>
        <v>6.39843</v>
      </c>
      <c r="D12" s="219">
        <f>'SDG&amp;E Program Totals'!D12*$C$2</f>
        <v>6.39843</v>
      </c>
      <c r="E12" s="219">
        <f>'SDG&amp;E Program Totals'!E12*$C$2</f>
        <v>7.464835000000001</v>
      </c>
      <c r="F12" s="219">
        <f>'SDG&amp;E Program Totals'!F12*$C$2</f>
        <v>17.06248</v>
      </c>
      <c r="G12" s="219">
        <f>'SDG&amp;E Program Totals'!G12*$C$2</f>
        <v>12.79686</v>
      </c>
      <c r="H12" s="219">
        <f>'SDG&amp;E Program Totals'!H12*$C$2</f>
        <v>12.79686</v>
      </c>
      <c r="I12" s="219">
        <f>'SDG&amp;E Program Totals'!I12*$C$2</f>
        <v>15.996075000000001</v>
      </c>
      <c r="J12" s="219">
        <f>'SDG&amp;E Program Totals'!J12*$C$2</f>
        <v>12.79686</v>
      </c>
      <c r="K12" s="219">
        <f>'SDG&amp;E Program Totals'!K12*$C$2</f>
        <v>12.79686</v>
      </c>
      <c r="L12" s="219">
        <f>'SDG&amp;E Program Totals'!L12*$C$2</f>
        <v>14.929670000000002</v>
      </c>
      <c r="M12" s="219">
        <f>'SDG&amp;E Program Totals'!M12*$C$2</f>
        <v>6.39843</v>
      </c>
      <c r="N12" s="219">
        <f>'SDG&amp;E Program Totals'!N12*$C$2</f>
        <v>6.39843</v>
      </c>
      <c r="O12" s="29"/>
    </row>
    <row r="13" spans="1:15" ht="15.75" thickBot="1">
      <c r="A13" s="104" t="s">
        <v>63</v>
      </c>
      <c r="B13" s="28">
        <v>1</v>
      </c>
      <c r="C13" s="218">
        <f>'SDG&amp;E Program Totals'!C13*$C$2</f>
        <v>0</v>
      </c>
      <c r="D13" s="218">
        <f>'SDG&amp;E Program Totals'!D13*$C$2</f>
        <v>0</v>
      </c>
      <c r="E13" s="218">
        <f>'SDG&amp;E Program Totals'!E13*$C$2</f>
        <v>0</v>
      </c>
      <c r="F13" s="218">
        <f>'SDG&amp;E Program Totals'!F13*$C$2</f>
        <v>0</v>
      </c>
      <c r="G13" s="218">
        <f>'SDG&amp;E Program Totals'!G13*$C$2</f>
        <v>53.32025</v>
      </c>
      <c r="H13" s="218">
        <f>'SDG&amp;E Program Totals'!H13*$C$2</f>
        <v>49.05463</v>
      </c>
      <c r="I13" s="218">
        <f>'SDG&amp;E Program Totals'!I13*$C$2</f>
        <v>74.64835000000001</v>
      </c>
      <c r="J13" s="218">
        <f>'SDG&amp;E Program Totals'!J13*$C$2</f>
        <v>73.581945</v>
      </c>
      <c r="K13" s="218">
        <f>'SDG&amp;E Program Totals'!K13*$C$2</f>
        <v>67.183515</v>
      </c>
      <c r="L13" s="218">
        <f>'SDG&amp;E Program Totals'!L13*$C$2</f>
        <v>55.45306</v>
      </c>
      <c r="M13" s="218">
        <f>'SDG&amp;E Program Totals'!M13*$C$2</f>
        <v>14.929670000000002</v>
      </c>
      <c r="N13" s="218">
        <f>'SDG&amp;E Program Totals'!N13*$C$2</f>
        <v>17.06248</v>
      </c>
      <c r="O13" s="29"/>
    </row>
    <row r="14" spans="1:15" ht="45.75" thickBot="1">
      <c r="A14" s="105" t="s">
        <v>64</v>
      </c>
      <c r="B14" s="34">
        <v>1</v>
      </c>
      <c r="C14" s="219">
        <f>'SDG&amp;E Program Totals'!C14*$C$2</f>
        <v>1.066405</v>
      </c>
      <c r="D14" s="219">
        <f>'SDG&amp;E Program Totals'!D14*$C$2</f>
        <v>1.066405</v>
      </c>
      <c r="E14" s="219">
        <f>'SDG&amp;E Program Totals'!E14*$C$2</f>
        <v>1.066405</v>
      </c>
      <c r="F14" s="219">
        <f>'SDG&amp;E Program Totals'!F14*$C$2</f>
        <v>3.199215</v>
      </c>
      <c r="G14" s="219">
        <f>'SDG&amp;E Program Totals'!G14*$C$2</f>
        <v>5.332025</v>
      </c>
      <c r="H14" s="219">
        <f>'SDG&amp;E Program Totals'!H14*$C$2</f>
        <v>4.26562</v>
      </c>
      <c r="I14" s="219">
        <f>'SDG&amp;E Program Totals'!I14*$C$2</f>
        <v>5.332025</v>
      </c>
      <c r="J14" s="219">
        <f>'SDG&amp;E Program Totals'!J14*$C$2</f>
        <v>6.39843</v>
      </c>
      <c r="K14" s="219">
        <f>'SDG&amp;E Program Totals'!K14*$C$2</f>
        <v>6.39843</v>
      </c>
      <c r="L14" s="219">
        <f>'SDG&amp;E Program Totals'!L14*$C$2</f>
        <v>6.39843</v>
      </c>
      <c r="M14" s="219">
        <f>'SDG&amp;E Program Totals'!M14*$C$2</f>
        <v>1.066405</v>
      </c>
      <c r="N14" s="219">
        <f>'SDG&amp;E Program Totals'!N14*$C$2</f>
        <v>1.066405</v>
      </c>
      <c r="O14" s="29"/>
    </row>
    <row r="15" spans="1:15" ht="30.75" thickBot="1">
      <c r="A15" s="104" t="s">
        <v>65</v>
      </c>
      <c r="B15" s="28">
        <v>1</v>
      </c>
      <c r="C15" s="218">
        <f>'SDG&amp;E Program Totals'!C15*$C$2</f>
        <v>0</v>
      </c>
      <c r="D15" s="218">
        <f>'SDG&amp;E Program Totals'!D15*$C$2</f>
        <v>0</v>
      </c>
      <c r="E15" s="218">
        <f>'SDG&amp;E Program Totals'!E15*$C$2</f>
        <v>0</v>
      </c>
      <c r="F15" s="218">
        <f>'SDG&amp;E Program Totals'!F15*$C$2</f>
        <v>0</v>
      </c>
      <c r="G15" s="218">
        <f>'SDG&amp;E Program Totals'!G15*$C$2</f>
        <v>4.26562</v>
      </c>
      <c r="H15" s="218">
        <f>'SDG&amp;E Program Totals'!H15*$C$2</f>
        <v>3.199215</v>
      </c>
      <c r="I15" s="218">
        <f>'SDG&amp;E Program Totals'!I15*$C$2</f>
        <v>4.26562</v>
      </c>
      <c r="J15" s="218">
        <f>'SDG&amp;E Program Totals'!J15*$C$2</f>
        <v>5.332025</v>
      </c>
      <c r="K15" s="218">
        <f>'SDG&amp;E Program Totals'!K15*$C$2</f>
        <v>5.332025</v>
      </c>
      <c r="L15" s="218">
        <f>'SDG&amp;E Program Totals'!L15*$C$2</f>
        <v>5.332025</v>
      </c>
      <c r="M15" s="218">
        <f>'SDG&amp;E Program Totals'!M15*$C$2</f>
        <v>0</v>
      </c>
      <c r="N15" s="218">
        <f>'SDG&amp;E Program Totals'!N15*$C$2</f>
        <v>0</v>
      </c>
      <c r="O15" s="29"/>
    </row>
    <row r="16" spans="1:15" ht="30.75" thickBot="1">
      <c r="A16" s="109" t="s">
        <v>66</v>
      </c>
      <c r="B16" s="34">
        <v>1</v>
      </c>
      <c r="C16" s="219">
        <f>'SDG&amp;E Program Totals'!C16*$C$2</f>
        <v>0</v>
      </c>
      <c r="D16" s="219">
        <f>'SDG&amp;E Program Totals'!D16*$C$2</f>
        <v>0</v>
      </c>
      <c r="E16" s="219">
        <f>'SDG&amp;E Program Totals'!E16*$C$2</f>
        <v>0</v>
      </c>
      <c r="F16" s="219">
        <f>'SDG&amp;E Program Totals'!F16*$C$2</f>
        <v>0</v>
      </c>
      <c r="G16" s="219">
        <f>'SDG&amp;E Program Totals'!G16*$C$2</f>
        <v>10.66405</v>
      </c>
      <c r="H16" s="219">
        <f>'SDG&amp;E Program Totals'!H16*$C$2</f>
        <v>4.26562</v>
      </c>
      <c r="I16" s="219">
        <f>'SDG&amp;E Program Totals'!I16*$C$2</f>
        <v>8.53124</v>
      </c>
      <c r="J16" s="219">
        <f>'SDG&amp;E Program Totals'!J16*$C$2</f>
        <v>10.66405</v>
      </c>
      <c r="K16" s="219">
        <f>'SDG&amp;E Program Totals'!K16*$C$2</f>
        <v>12.79686</v>
      </c>
      <c r="L16" s="219">
        <f>'SDG&amp;E Program Totals'!L16*$C$2</f>
        <v>13.863265</v>
      </c>
      <c r="M16" s="219">
        <f>'SDG&amp;E Program Totals'!M16*$C$2</f>
        <v>0</v>
      </c>
      <c r="N16" s="219">
        <f>'SDG&amp;E Program Totals'!N16*$C$2</f>
        <v>0</v>
      </c>
      <c r="O16" s="29"/>
    </row>
    <row r="17" spans="1:15" s="7" customFormat="1" ht="15.75" thickBot="1">
      <c r="A17" s="112"/>
      <c r="B17" s="28"/>
      <c r="C17" s="218"/>
      <c r="D17" s="218"/>
      <c r="E17" s="218"/>
      <c r="F17" s="218"/>
      <c r="G17" s="218"/>
      <c r="H17" s="218"/>
      <c r="I17" s="218"/>
      <c r="J17" s="218"/>
      <c r="K17" s="218"/>
      <c r="L17" s="218"/>
      <c r="M17" s="218"/>
      <c r="N17" s="218"/>
      <c r="O17" s="29"/>
    </row>
    <row r="18" spans="1:14" ht="30.75" thickBot="1">
      <c r="A18" s="46" t="s">
        <v>27</v>
      </c>
      <c r="B18" s="44"/>
      <c r="C18" s="224">
        <f>SUM(C9:C16)</f>
        <v>14.929670000000002</v>
      </c>
      <c r="D18" s="224">
        <f aca="true" t="shared" si="0" ref="D18:N18">SUM(D9:D16)</f>
        <v>15.996075000000001</v>
      </c>
      <c r="E18" s="224">
        <f t="shared" si="0"/>
        <v>17.06248</v>
      </c>
      <c r="F18" s="224">
        <f t="shared" si="0"/>
        <v>29.85934</v>
      </c>
      <c r="G18" s="224">
        <f t="shared" si="0"/>
        <v>129.035005</v>
      </c>
      <c r="H18" s="224">
        <f t="shared" si="0"/>
        <v>115.17173999999999</v>
      </c>
      <c r="I18" s="224">
        <f t="shared" si="0"/>
        <v>154.628725</v>
      </c>
      <c r="J18" s="224">
        <f t="shared" si="0"/>
        <v>153.56232</v>
      </c>
      <c r="K18" s="224">
        <f t="shared" si="0"/>
        <v>151.42951</v>
      </c>
      <c r="L18" s="224">
        <f t="shared" si="0"/>
        <v>141.83186500000002</v>
      </c>
      <c r="M18" s="224">
        <f t="shared" si="0"/>
        <v>31.992150000000002</v>
      </c>
      <c r="N18" s="224">
        <f t="shared" si="0"/>
        <v>34.12496</v>
      </c>
    </row>
    <row r="19" spans="1:14" ht="15">
      <c r="A19" s="32" t="s">
        <v>18</v>
      </c>
      <c r="B19" s="30"/>
      <c r="C19" s="21"/>
      <c r="D19" s="21"/>
      <c r="E19" s="21"/>
      <c r="F19" s="21"/>
      <c r="G19" s="21"/>
      <c r="H19" s="21"/>
      <c r="I19" s="21"/>
      <c r="J19" s="21"/>
      <c r="K19" s="21"/>
      <c r="L19" s="21"/>
      <c r="M19" s="21"/>
      <c r="N19" s="21"/>
    </row>
    <row r="20" spans="1:14" ht="15">
      <c r="A20" s="33" t="s">
        <v>23</v>
      </c>
      <c r="B20" s="29"/>
      <c r="C20" s="45"/>
      <c r="D20" s="45"/>
      <c r="E20" s="45"/>
      <c r="F20" s="21"/>
      <c r="G20" s="21"/>
      <c r="H20" s="21"/>
      <c r="I20" s="21"/>
      <c r="J20" s="21"/>
      <c r="K20" s="21"/>
      <c r="L20" s="21"/>
      <c r="M20" s="21"/>
      <c r="N20" s="21"/>
    </row>
    <row r="21" spans="1:14" ht="15">
      <c r="A21" s="33" t="s">
        <v>26</v>
      </c>
      <c r="C21" s="21"/>
      <c r="D21" s="21"/>
      <c r="E21" s="21"/>
      <c r="F21" s="21"/>
      <c r="G21" s="21"/>
      <c r="H21" s="21"/>
      <c r="I21" s="21"/>
      <c r="J21" s="21"/>
      <c r="K21" s="21"/>
      <c r="L21" s="21"/>
      <c r="M21" s="21"/>
      <c r="N21" s="21"/>
    </row>
    <row r="22" spans="3:14" ht="15">
      <c r="C22" s="21"/>
      <c r="D22" s="21"/>
      <c r="E22" s="21"/>
      <c r="F22" s="21"/>
      <c r="G22" s="21"/>
      <c r="H22" s="21"/>
      <c r="I22" s="21"/>
      <c r="J22" s="21"/>
      <c r="K22" s="21"/>
      <c r="L22" s="21"/>
      <c r="M22" s="21"/>
      <c r="N22" s="21"/>
    </row>
    <row r="23" spans="1:14" ht="15">
      <c r="A23" s="20" t="s">
        <v>89</v>
      </c>
      <c r="C23" s="21"/>
      <c r="D23" s="21"/>
      <c r="E23" s="21"/>
      <c r="F23" s="21"/>
      <c r="G23" s="21"/>
      <c r="H23" s="21"/>
      <c r="I23" s="21"/>
      <c r="J23" s="21"/>
      <c r="K23" s="21"/>
      <c r="L23" s="21"/>
      <c r="M23" s="21"/>
      <c r="N23" s="21"/>
    </row>
    <row r="24" spans="3:14" ht="15">
      <c r="C24" s="21"/>
      <c r="D24" s="21"/>
      <c r="E24" s="21"/>
      <c r="F24" s="21"/>
      <c r="G24" s="21"/>
      <c r="H24" s="21"/>
      <c r="I24" s="21"/>
      <c r="J24" s="21"/>
      <c r="K24" s="21"/>
      <c r="L24" s="21"/>
      <c r="M24" s="21"/>
      <c r="N24" s="21"/>
    </row>
    <row r="25" spans="1:14" ht="15">
      <c r="A25" s="31" t="s">
        <v>24</v>
      </c>
      <c r="B25" s="20"/>
      <c r="C25" s="21"/>
      <c r="D25" s="21"/>
      <c r="E25" s="21"/>
      <c r="F25" s="21"/>
      <c r="G25" s="21"/>
      <c r="H25" s="21"/>
      <c r="I25" s="21"/>
      <c r="J25" s="21"/>
      <c r="K25" s="21"/>
      <c r="L25" s="21"/>
      <c r="M25" s="21"/>
      <c r="N25" s="21"/>
    </row>
    <row r="26" spans="3:14" ht="15">
      <c r="C26" s="21"/>
      <c r="D26" s="21"/>
      <c r="E26" s="21"/>
      <c r="F26" s="21"/>
      <c r="G26" s="21"/>
      <c r="H26" s="21"/>
      <c r="I26" s="21"/>
      <c r="J26" s="21"/>
      <c r="K26" s="21"/>
      <c r="L26" s="21"/>
      <c r="M26" s="21"/>
      <c r="N26" s="21"/>
    </row>
    <row r="27" spans="2:13" ht="15">
      <c r="B27" s="21"/>
      <c r="C27" s="21"/>
      <c r="D27" s="21"/>
      <c r="E27" s="21"/>
      <c r="F27" s="21"/>
      <c r="G27" s="21"/>
      <c r="H27" s="21"/>
      <c r="I27" s="21"/>
      <c r="J27" s="21"/>
      <c r="K27" s="21"/>
      <c r="L27" s="21"/>
      <c r="M27" s="21"/>
    </row>
    <row r="28" spans="2:13" ht="15">
      <c r="B28" s="21"/>
      <c r="C28" s="21"/>
      <c r="D28" s="21"/>
      <c r="E28" s="21"/>
      <c r="F28" s="21"/>
      <c r="G28" s="21"/>
      <c r="H28" s="21"/>
      <c r="I28" s="21"/>
      <c r="J28" s="21"/>
      <c r="K28" s="21"/>
      <c r="L28" s="21"/>
      <c r="M28" s="21"/>
    </row>
    <row r="29" spans="2:13" ht="15">
      <c r="B29" s="21"/>
      <c r="C29" s="21"/>
      <c r="D29" s="21"/>
      <c r="E29" s="21"/>
      <c r="F29" s="21"/>
      <c r="G29" s="21"/>
      <c r="H29" s="21"/>
      <c r="I29" s="21"/>
      <c r="J29" s="21"/>
      <c r="K29" s="21"/>
      <c r="L29" s="21"/>
      <c r="M29" s="21"/>
    </row>
    <row r="30" spans="2:13" ht="15">
      <c r="B30" s="21"/>
      <c r="C30" s="21"/>
      <c r="D30" s="21"/>
      <c r="E30" s="21"/>
      <c r="F30" s="21"/>
      <c r="G30" s="21"/>
      <c r="H30" s="21"/>
      <c r="I30" s="21"/>
      <c r="J30" s="21"/>
      <c r="K30" s="21"/>
      <c r="L30" s="21"/>
      <c r="M30" s="21"/>
    </row>
    <row r="31" spans="2:13" ht="15">
      <c r="B31" s="21"/>
      <c r="C31" s="21"/>
      <c r="D31" s="21"/>
      <c r="E31" s="21"/>
      <c r="F31" s="21"/>
      <c r="G31" s="21"/>
      <c r="H31" s="21"/>
      <c r="I31" s="21"/>
      <c r="J31" s="21"/>
      <c r="K31" s="21"/>
      <c r="L31" s="21"/>
      <c r="M31" s="21"/>
    </row>
    <row r="32" spans="2:13" ht="15">
      <c r="B32" s="21"/>
      <c r="C32" s="21"/>
      <c r="D32" s="21"/>
      <c r="E32" s="21"/>
      <c r="F32" s="21"/>
      <c r="G32" s="21"/>
      <c r="H32" s="21"/>
      <c r="I32" s="21"/>
      <c r="J32" s="21"/>
      <c r="K32" s="21"/>
      <c r="L32" s="21"/>
      <c r="M32" s="21"/>
    </row>
    <row r="33" spans="2:13" ht="15">
      <c r="B33" s="21"/>
      <c r="C33" s="21"/>
      <c r="D33" s="21"/>
      <c r="E33" s="21"/>
      <c r="F33" s="21"/>
      <c r="G33" s="21"/>
      <c r="H33" s="21"/>
      <c r="I33" s="21"/>
      <c r="J33" s="21"/>
      <c r="K33" s="21"/>
      <c r="L33" s="21"/>
      <c r="M33" s="21"/>
    </row>
    <row r="34" spans="2:13" ht="15">
      <c r="B34" s="21"/>
      <c r="C34" s="21"/>
      <c r="D34" s="21"/>
      <c r="E34" s="21"/>
      <c r="F34" s="21"/>
      <c r="G34" s="21"/>
      <c r="H34" s="21"/>
      <c r="I34" s="21"/>
      <c r="J34" s="21"/>
      <c r="K34" s="21"/>
      <c r="L34" s="21"/>
      <c r="M34" s="21"/>
    </row>
    <row r="35" spans="2:13" ht="15">
      <c r="B35" s="21"/>
      <c r="C35" s="21"/>
      <c r="D35" s="21"/>
      <c r="E35" s="21"/>
      <c r="F35" s="21"/>
      <c r="G35" s="21"/>
      <c r="H35" s="21"/>
      <c r="I35" s="21"/>
      <c r="J35" s="21"/>
      <c r="K35" s="21"/>
      <c r="L35" s="21"/>
      <c r="M35" s="21"/>
    </row>
    <row r="36" spans="2:13" ht="15">
      <c r="B36" s="21"/>
      <c r="C36" s="21"/>
      <c r="D36" s="21"/>
      <c r="E36" s="21"/>
      <c r="F36" s="21"/>
      <c r="G36" s="21"/>
      <c r="H36" s="21"/>
      <c r="I36" s="21"/>
      <c r="J36" s="21"/>
      <c r="K36" s="21"/>
      <c r="L36" s="21"/>
      <c r="M36" s="21"/>
    </row>
    <row r="37" spans="3:14" ht="15">
      <c r="C37" s="21"/>
      <c r="D37" s="21"/>
      <c r="E37" s="21"/>
      <c r="F37" s="21"/>
      <c r="G37" s="21"/>
      <c r="H37" s="21"/>
      <c r="I37" s="21"/>
      <c r="J37" s="21"/>
      <c r="K37" s="21"/>
      <c r="L37" s="21"/>
      <c r="M37" s="21"/>
      <c r="N37" s="21"/>
    </row>
    <row r="38" spans="3:14" ht="15">
      <c r="C38" s="21"/>
      <c r="D38" s="21"/>
      <c r="E38" s="21"/>
      <c r="F38" s="21"/>
      <c r="G38" s="21"/>
      <c r="H38" s="21"/>
      <c r="I38" s="21"/>
      <c r="J38" s="21"/>
      <c r="K38" s="21"/>
      <c r="L38" s="21"/>
      <c r="M38" s="21"/>
      <c r="N38" s="21"/>
    </row>
    <row r="39" spans="3:14" ht="15">
      <c r="C39" s="21"/>
      <c r="D39" s="21"/>
      <c r="E39" s="21"/>
      <c r="F39" s="21"/>
      <c r="G39" s="21"/>
      <c r="H39" s="21"/>
      <c r="I39" s="21"/>
      <c r="J39" s="21"/>
      <c r="K39" s="21"/>
      <c r="L39" s="21"/>
      <c r="M39" s="21"/>
      <c r="N39" s="21"/>
    </row>
    <row r="40" spans="3:14" ht="15">
      <c r="C40" s="21"/>
      <c r="D40" s="21"/>
      <c r="E40" s="21"/>
      <c r="F40" s="21"/>
      <c r="G40" s="21"/>
      <c r="H40" s="21"/>
      <c r="I40" s="21"/>
      <c r="J40" s="21"/>
      <c r="K40" s="21"/>
      <c r="L40" s="21"/>
      <c r="M40" s="21"/>
      <c r="N40" s="21"/>
    </row>
  </sheetData>
  <sheetProtection/>
  <mergeCells count="5">
    <mergeCell ref="C6:N6"/>
    <mergeCell ref="C7:N7"/>
    <mergeCell ref="B1:O1"/>
    <mergeCell ref="B4:N4"/>
    <mergeCell ref="B5:N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O150"/>
  <sheetViews>
    <sheetView zoomScale="70" zoomScaleNormal="70" zoomScalePageLayoutView="0" workbookViewId="0" topLeftCell="A31">
      <selection activeCell="D144" sqref="D144:O144"/>
    </sheetView>
  </sheetViews>
  <sheetFormatPr defaultColWidth="9.140625" defaultRowHeight="15"/>
  <cols>
    <col min="3" max="3" width="15.421875" style="0" bestFit="1" customWidth="1"/>
  </cols>
  <sheetData>
    <row r="1" spans="1:15" ht="15">
      <c r="A1" s="45"/>
      <c r="B1" s="234" t="s">
        <v>61</v>
      </c>
      <c r="C1" s="235"/>
      <c r="D1" s="235"/>
      <c r="E1" s="235"/>
      <c r="F1" s="235"/>
      <c r="G1" s="235"/>
      <c r="H1" s="235"/>
      <c r="I1" s="235"/>
      <c r="J1" s="235"/>
      <c r="K1" s="235"/>
      <c r="L1" s="235"/>
      <c r="M1" s="235"/>
      <c r="N1" s="235"/>
      <c r="O1" s="235"/>
    </row>
    <row r="2" spans="1:15" ht="15">
      <c r="A2" s="45"/>
      <c r="B2" s="45"/>
      <c r="C2" s="99">
        <v>1.118923872445837</v>
      </c>
      <c r="D2" s="1"/>
      <c r="E2" s="1"/>
      <c r="F2" s="1"/>
      <c r="G2" s="1"/>
      <c r="H2" s="1"/>
      <c r="I2" s="1"/>
      <c r="J2" s="1"/>
      <c r="K2" s="1"/>
      <c r="L2" s="1"/>
      <c r="M2" s="1"/>
      <c r="N2" s="1"/>
      <c r="O2" s="1"/>
    </row>
    <row r="3" spans="1:2" ht="15">
      <c r="A3" s="45"/>
      <c r="B3" s="45"/>
    </row>
    <row r="4" spans="1:15" ht="20.25">
      <c r="A4" s="45"/>
      <c r="B4" s="45"/>
      <c r="C4" s="254" t="s">
        <v>85</v>
      </c>
      <c r="D4" s="254"/>
      <c r="E4" s="254"/>
      <c r="F4" s="254"/>
      <c r="G4" s="254"/>
      <c r="H4" s="254"/>
      <c r="I4" s="254"/>
      <c r="J4" s="254"/>
      <c r="K4" s="254"/>
      <c r="L4" s="254"/>
      <c r="M4" s="254"/>
      <c r="N4" s="254"/>
      <c r="O4" s="254"/>
    </row>
    <row r="5" spans="1:15" ht="19.5" thickBot="1">
      <c r="A5" s="45"/>
      <c r="B5" s="45"/>
      <c r="C5" s="255" t="s">
        <v>84</v>
      </c>
      <c r="D5" s="255"/>
      <c r="E5" s="255"/>
      <c r="F5" s="255"/>
      <c r="G5" s="255"/>
      <c r="H5" s="255"/>
      <c r="I5" s="255"/>
      <c r="J5" s="255"/>
      <c r="K5" s="255"/>
      <c r="L5" s="255"/>
      <c r="M5" s="255"/>
      <c r="N5" s="255"/>
      <c r="O5" s="255"/>
    </row>
    <row r="6" spans="1:15" ht="16.5" thickBot="1">
      <c r="A6" s="47"/>
      <c r="B6" s="48"/>
      <c r="C6" s="49"/>
      <c r="D6" s="283" t="s">
        <v>1</v>
      </c>
      <c r="E6" s="283"/>
      <c r="F6" s="283"/>
      <c r="G6" s="283"/>
      <c r="H6" s="283"/>
      <c r="I6" s="283"/>
      <c r="J6" s="283"/>
      <c r="K6" s="283"/>
      <c r="L6" s="283"/>
      <c r="M6" s="283"/>
      <c r="N6" s="283"/>
      <c r="O6" s="283"/>
    </row>
    <row r="7" spans="1:15" ht="17.25" thickBot="1" thickTop="1">
      <c r="A7" s="50"/>
      <c r="B7" s="50"/>
      <c r="C7" s="50"/>
      <c r="D7" s="257" t="s">
        <v>28</v>
      </c>
      <c r="E7" s="258"/>
      <c r="F7" s="258"/>
      <c r="G7" s="258"/>
      <c r="H7" s="258"/>
      <c r="I7" s="258"/>
      <c r="J7" s="258"/>
      <c r="K7" s="258"/>
      <c r="L7" s="258"/>
      <c r="M7" s="258"/>
      <c r="N7" s="258"/>
      <c r="O7" s="259"/>
    </row>
    <row r="8" spans="1:28" ht="27" thickBot="1" thickTop="1">
      <c r="A8" s="51" t="s">
        <v>2</v>
      </c>
      <c r="B8" s="51" t="s">
        <v>3</v>
      </c>
      <c r="C8" s="52" t="s">
        <v>4</v>
      </c>
      <c r="D8" s="53">
        <v>40909</v>
      </c>
      <c r="E8" s="53">
        <v>40940</v>
      </c>
      <c r="F8" s="53">
        <v>40969</v>
      </c>
      <c r="G8" s="53">
        <v>41000</v>
      </c>
      <c r="H8" s="53">
        <v>41030</v>
      </c>
      <c r="I8" s="53">
        <v>41061</v>
      </c>
      <c r="J8" s="53">
        <v>41091</v>
      </c>
      <c r="K8" s="53">
        <v>41122</v>
      </c>
      <c r="L8" s="53">
        <v>41153</v>
      </c>
      <c r="M8" s="53">
        <v>41183</v>
      </c>
      <c r="N8" s="53">
        <v>41214</v>
      </c>
      <c r="O8" s="53">
        <v>41244</v>
      </c>
      <c r="Q8" s="54"/>
      <c r="R8" s="54"/>
      <c r="S8" s="54"/>
      <c r="T8" s="54"/>
      <c r="U8" s="54"/>
      <c r="V8" s="54"/>
      <c r="W8" s="54"/>
      <c r="X8" s="54"/>
      <c r="Y8" s="54"/>
      <c r="Z8" s="54"/>
      <c r="AA8" s="54"/>
      <c r="AB8" s="54"/>
    </row>
    <row r="9" spans="1:28" s="7" customFormat="1" ht="15.75" thickTop="1">
      <c r="A9" s="274" t="s">
        <v>19</v>
      </c>
      <c r="B9" s="277"/>
      <c r="C9" s="90" t="s">
        <v>30</v>
      </c>
      <c r="D9" s="210">
        <f>'PG&amp;E Program Totals'!D9*$C$2</f>
        <v>17.688597562659048</v>
      </c>
      <c r="E9" s="210">
        <f>'PG&amp;E Program Totals'!E9*$C$2</f>
        <v>17.911154636643943</v>
      </c>
      <c r="F9" s="210">
        <f>'PG&amp;E Program Totals'!F9*$C$2</f>
        <v>16.578821075590724</v>
      </c>
      <c r="G9" s="210">
        <f>'PG&amp;E Program Totals'!G9*$C$2</f>
        <v>20.826429541462982</v>
      </c>
      <c r="H9" s="210">
        <f>'PG&amp;E Program Totals'!H9*$C$2</f>
        <v>20.400239107105012</v>
      </c>
      <c r="I9" s="210">
        <f>'PG&amp;E Program Totals'!I9*$C$2</f>
        <v>29.610598849664694</v>
      </c>
      <c r="J9" s="210">
        <f>'PG&amp;E Program Totals'!J9*$C$2</f>
        <v>30.821586093236018</v>
      </c>
      <c r="K9" s="210">
        <f>'PG&amp;E Program Totals'!K9*$C$2</f>
        <v>33.67855587670482</v>
      </c>
      <c r="L9" s="210">
        <f>'PG&amp;E Program Totals'!L9*$C$2</f>
        <v>33.284999217380225</v>
      </c>
      <c r="M9" s="210">
        <f>'PG&amp;E Program Totals'!M9*$C$2</f>
        <v>36.00937808510084</v>
      </c>
      <c r="N9" s="210">
        <f>'PG&amp;E Program Totals'!N9*$C$2</f>
        <v>26.266880756438976</v>
      </c>
      <c r="O9" s="210">
        <f>'PG&amp;E Program Totals'!O9*$C$2</f>
        <v>19.86941221958751</v>
      </c>
      <c r="Q9" s="54"/>
      <c r="R9" s="54"/>
      <c r="S9" s="54"/>
      <c r="T9" s="54"/>
      <c r="U9" s="54"/>
      <c r="V9" s="54"/>
      <c r="W9" s="54"/>
      <c r="X9" s="54"/>
      <c r="Y9" s="54"/>
      <c r="Z9" s="54"/>
      <c r="AA9" s="54"/>
      <c r="AB9" s="54"/>
    </row>
    <row r="10" spans="1:28" s="7" customFormat="1" ht="26.25">
      <c r="A10" s="275"/>
      <c r="B10" s="278"/>
      <c r="C10" s="90" t="s">
        <v>31</v>
      </c>
      <c r="D10" s="210">
        <f>'PG&amp;E Program Totals'!D10*$C$2</f>
        <v>4.739676854711137</v>
      </c>
      <c r="E10" s="210">
        <f>'PG&amp;E Program Totals'!E10*$C$2</f>
        <v>5.076568193187672</v>
      </c>
      <c r="F10" s="210">
        <f>'PG&amp;E Program Totals'!F10*$C$2</f>
        <v>4.624675765747433</v>
      </c>
      <c r="G10" s="210">
        <f>'PG&amp;E Program Totals'!G10*$C$2</f>
        <v>5.547322391956858</v>
      </c>
      <c r="H10" s="210">
        <f>'PG&amp;E Program Totals'!H10*$C$2</f>
        <v>6.21307423338408</v>
      </c>
      <c r="I10" s="210">
        <f>'PG&amp;E Program Totals'!I10*$C$2</f>
        <v>6.659664121992981</v>
      </c>
      <c r="J10" s="210">
        <f>'PG&amp;E Program Totals'!J10*$C$2</f>
        <v>6.76801292097156</v>
      </c>
      <c r="K10" s="210">
        <f>'PG&amp;E Program Totals'!K10*$C$2</f>
        <v>6.621903627993123</v>
      </c>
      <c r="L10" s="210">
        <f>'PG&amp;E Program Totals'!L10*$C$2</f>
        <v>6.450097576929643</v>
      </c>
      <c r="M10" s="210">
        <f>'PG&amp;E Program Totals'!M10*$C$2</f>
        <v>8.594450880630685</v>
      </c>
      <c r="N10" s="210">
        <f>'PG&amp;E Program Totals'!N10*$C$2</f>
        <v>5.714596945678112</v>
      </c>
      <c r="O10" s="210">
        <f>'PG&amp;E Program Totals'!O10*$C$2</f>
        <v>5.835667502917033</v>
      </c>
      <c r="Q10" s="54"/>
      <c r="R10" s="54"/>
      <c r="S10" s="54"/>
      <c r="T10" s="54"/>
      <c r="U10" s="54"/>
      <c r="V10" s="54"/>
      <c r="W10" s="54"/>
      <c r="X10" s="54"/>
      <c r="Y10" s="54"/>
      <c r="Z10" s="54"/>
      <c r="AA10" s="54"/>
      <c r="AB10" s="54"/>
    </row>
    <row r="11" spans="1:28" s="7" customFormat="1" ht="15">
      <c r="A11" s="275"/>
      <c r="B11" s="278"/>
      <c r="C11" s="90" t="s">
        <v>32</v>
      </c>
      <c r="D11" s="210">
        <f>'PG&amp;E Program Totals'!D11*$C$2</f>
        <v>4.044332318219438</v>
      </c>
      <c r="E11" s="210">
        <f>'PG&amp;E Program Totals'!E11*$C$2</f>
        <v>4.078803862964048</v>
      </c>
      <c r="F11" s="210">
        <f>'PG&amp;E Program Totals'!F11*$C$2</f>
        <v>3.7644081261879188</v>
      </c>
      <c r="G11" s="210">
        <f>'PG&amp;E Program Totals'!G11*$C$2</f>
        <v>3.9825991981275104</v>
      </c>
      <c r="H11" s="210">
        <f>'PG&amp;E Program Totals'!H11*$C$2</f>
        <v>3.535343718078276</v>
      </c>
      <c r="I11" s="210">
        <f>'PG&amp;E Program Totals'!I11*$C$2</f>
        <v>3.8107172818100103</v>
      </c>
      <c r="J11" s="210">
        <f>'PG&amp;E Program Totals'!J11*$C$2</f>
        <v>3.953587998624366</v>
      </c>
      <c r="K11" s="210">
        <f>'PG&amp;E Program Totals'!K11*$C$2</f>
        <v>3.8251783756764173</v>
      </c>
      <c r="L11" s="210">
        <f>'PG&amp;E Program Totals'!L11*$C$2</f>
        <v>3.817248812518043</v>
      </c>
      <c r="M11" s="210">
        <f>'PG&amp;E Program Totals'!M11*$C$2</f>
        <v>3.8491604581409993</v>
      </c>
      <c r="N11" s="210">
        <f>'PG&amp;E Program Totals'!N11*$C$2</f>
        <v>3.918524600518458</v>
      </c>
      <c r="O11" s="210">
        <f>'PG&amp;E Program Totals'!O11*$C$2</f>
        <v>3.9462612369491077</v>
      </c>
      <c r="Q11" s="54"/>
      <c r="R11" s="54"/>
      <c r="S11" s="54"/>
      <c r="T11" s="54"/>
      <c r="U11" s="54"/>
      <c r="V11" s="54"/>
      <c r="W11" s="54"/>
      <c r="X11" s="54"/>
      <c r="Y11" s="54"/>
      <c r="Z11" s="54"/>
      <c r="AA11" s="54"/>
      <c r="AB11" s="54"/>
    </row>
    <row r="12" spans="1:28" s="7" customFormat="1" ht="15">
      <c r="A12" s="275"/>
      <c r="B12" s="278"/>
      <c r="C12" s="90" t="s">
        <v>33</v>
      </c>
      <c r="D12" s="210">
        <f>'PG&amp;E Program Totals'!D12*$C$2</f>
        <v>13.35824797892324</v>
      </c>
      <c r="E12" s="210">
        <f>'PG&amp;E Program Totals'!E12*$C$2</f>
        <v>13.565570529992852</v>
      </c>
      <c r="F12" s="210">
        <f>'PG&amp;E Program Totals'!F12*$C$2</f>
        <v>13.590308627671698</v>
      </c>
      <c r="G12" s="210">
        <f>'PG&amp;E Program Totals'!G12*$C$2</f>
        <v>13.199404315174567</v>
      </c>
      <c r="H12" s="210">
        <f>'PG&amp;E Program Totals'!H12*$C$2</f>
        <v>13.273420950309038</v>
      </c>
      <c r="I12" s="210">
        <f>'PG&amp;E Program Totals'!I12*$C$2</f>
        <v>12.960941150460256</v>
      </c>
      <c r="J12" s="210">
        <f>'PG&amp;E Program Totals'!J12*$C$2</f>
        <v>12.372579626081325</v>
      </c>
      <c r="K12" s="210">
        <f>'PG&amp;E Program Totals'!K12*$C$2</f>
        <v>13.175345482610966</v>
      </c>
      <c r="L12" s="210">
        <f>'PG&amp;E Program Totals'!L12*$C$2</f>
        <v>12.338163608963296</v>
      </c>
      <c r="M12" s="210">
        <f>'PG&amp;E Program Totals'!M12*$C$2</f>
        <v>12.619374358371763</v>
      </c>
      <c r="N12" s="210">
        <f>'PG&amp;E Program Totals'!N12*$C$2</f>
        <v>13.357760410083667</v>
      </c>
      <c r="O12" s="210">
        <f>'PG&amp;E Program Totals'!O12*$C$2</f>
        <v>13.840789972434285</v>
      </c>
      <c r="Q12" s="54"/>
      <c r="R12" s="54"/>
      <c r="S12" s="54"/>
      <c r="T12" s="54"/>
      <c r="U12" s="54"/>
      <c r="V12" s="54"/>
      <c r="W12" s="54"/>
      <c r="X12" s="54"/>
      <c r="Y12" s="54"/>
      <c r="Z12" s="54"/>
      <c r="AA12" s="54"/>
      <c r="AB12" s="54"/>
    </row>
    <row r="13" spans="1:28" s="7" customFormat="1" ht="15">
      <c r="A13" s="275"/>
      <c r="B13" s="278"/>
      <c r="C13" s="90" t="s">
        <v>34</v>
      </c>
      <c r="D13" s="210">
        <f>'PG&amp;E Program Totals'!D13*$C$2</f>
        <v>7.319357844054146</v>
      </c>
      <c r="E13" s="210">
        <f>'PG&amp;E Program Totals'!E13*$C$2</f>
        <v>7.548292062853651</v>
      </c>
      <c r="F13" s="210">
        <f>'PG&amp;E Program Totals'!F13*$C$2</f>
        <v>6.463718763011254</v>
      </c>
      <c r="G13" s="210">
        <f>'PG&amp;E Program Totals'!G13*$C$2</f>
        <v>8.82061196700854</v>
      </c>
      <c r="H13" s="210">
        <f>'PG&amp;E Program Totals'!H13*$C$2</f>
        <v>8.369805076990241</v>
      </c>
      <c r="I13" s="210">
        <f>'PG&amp;E Program Totals'!I13*$C$2</f>
        <v>8.719039591205712</v>
      </c>
      <c r="J13" s="210">
        <f>'PG&amp;E Program Totals'!J13*$C$2</f>
        <v>8.701385584961974</v>
      </c>
      <c r="K13" s="210">
        <f>'PG&amp;E Program Totals'!K13*$C$2</f>
        <v>8.366731177048432</v>
      </c>
      <c r="L13" s="210">
        <f>'PG&amp;E Program Totals'!L13*$C$2</f>
        <v>9.261163658690936</v>
      </c>
      <c r="M13" s="210">
        <f>'PG&amp;E Program Totals'!M13*$C$2</f>
        <v>9.380081979847755</v>
      </c>
      <c r="N13" s="210">
        <f>'PG&amp;E Program Totals'!N13*$C$2</f>
        <v>6.971245085259873</v>
      </c>
      <c r="O13" s="210">
        <f>'PG&amp;E Program Totals'!O13*$C$2</f>
        <v>6.700724810007813</v>
      </c>
      <c r="Q13" s="54"/>
      <c r="R13" s="54"/>
      <c r="S13" s="54"/>
      <c r="T13" s="54"/>
      <c r="U13" s="54"/>
      <c r="V13" s="54"/>
      <c r="W13" s="54"/>
      <c r="X13" s="54"/>
      <c r="Y13" s="54"/>
      <c r="Z13" s="54"/>
      <c r="AA13" s="54"/>
      <c r="AB13" s="54"/>
    </row>
    <row r="14" spans="1:28" s="7" customFormat="1" ht="15">
      <c r="A14" s="275"/>
      <c r="B14" s="278"/>
      <c r="C14" s="90" t="s">
        <v>35</v>
      </c>
      <c r="D14" s="210">
        <f>'PG&amp;E Program Totals'!D14*$C$2</f>
        <v>1.000064566914605</v>
      </c>
      <c r="E14" s="210">
        <f>'PG&amp;E Program Totals'!E14*$C$2</f>
        <v>1.05035466816847</v>
      </c>
      <c r="F14" s="210">
        <f>'PG&amp;E Program Totals'!F14*$C$2</f>
        <v>1.0098656099394039</v>
      </c>
      <c r="G14" s="210">
        <f>'PG&amp;E Program Totals'!G14*$C$2</f>
        <v>1.3300170615758053</v>
      </c>
      <c r="H14" s="210">
        <f>'PG&amp;E Program Totals'!H14*$C$2</f>
        <v>1.2694563061786925</v>
      </c>
      <c r="I14" s="210">
        <f>'PG&amp;E Program Totals'!I14*$C$2</f>
        <v>1.3094851900694646</v>
      </c>
      <c r="J14" s="210">
        <f>'PG&amp;E Program Totals'!J14*$C$2</f>
        <v>1.2039443227163218</v>
      </c>
      <c r="K14" s="210">
        <f>'PG&amp;E Program Totals'!K14*$C$2</f>
        <v>1.0511216660904912</v>
      </c>
      <c r="L14" s="210">
        <f>'PG&amp;E Program Totals'!L14*$C$2</f>
        <v>1.1424205117800423</v>
      </c>
      <c r="M14" s="210">
        <f>'PG&amp;E Program Totals'!M14*$C$2</f>
        <v>1.2297517356588055</v>
      </c>
      <c r="N14" s="210">
        <f>'PG&amp;E Program Totals'!N14*$C$2</f>
        <v>1.0770244543135838</v>
      </c>
      <c r="O14" s="210">
        <f>'PG&amp;E Program Totals'!O14*$C$2</f>
        <v>1.0672020371574042</v>
      </c>
      <c r="Q14" s="54"/>
      <c r="R14" s="54"/>
      <c r="S14" s="54"/>
      <c r="T14" s="54"/>
      <c r="U14" s="54"/>
      <c r="V14" s="54"/>
      <c r="W14" s="54"/>
      <c r="X14" s="54"/>
      <c r="Y14" s="54"/>
      <c r="Z14" s="54"/>
      <c r="AA14" s="54"/>
      <c r="AB14" s="54"/>
    </row>
    <row r="15" spans="1:28" s="7" customFormat="1" ht="15">
      <c r="A15" s="275"/>
      <c r="B15" s="278"/>
      <c r="C15" s="90" t="s">
        <v>36</v>
      </c>
      <c r="D15" s="210">
        <f>'PG&amp;E Program Totals'!D15*$C$2</f>
        <v>1.16468608421561</v>
      </c>
      <c r="E15" s="210">
        <f>'PG&amp;E Program Totals'!E15*$C$2</f>
        <v>1.3482975374070065</v>
      </c>
      <c r="F15" s="210">
        <f>'PG&amp;E Program Totals'!F15*$C$2</f>
        <v>1.1904810961248158</v>
      </c>
      <c r="G15" s="210">
        <f>'PG&amp;E Program Totals'!G15*$C$2</f>
        <v>1.6223288312889919</v>
      </c>
      <c r="H15" s="210">
        <f>'PG&amp;E Program Totals'!H15*$C$2</f>
        <v>1.6595319931123262</v>
      </c>
      <c r="I15" s="210">
        <f>'PG&amp;E Program Totals'!I15*$C$2</f>
        <v>1.8322290284856386</v>
      </c>
      <c r="J15" s="210">
        <f>'PG&amp;E Program Totals'!J15*$C$2</f>
        <v>1.9756632251240052</v>
      </c>
      <c r="K15" s="210">
        <f>'PG&amp;E Program Totals'!K15*$C$2</f>
        <v>1.9988560900539283</v>
      </c>
      <c r="L15" s="210">
        <f>'PG&amp;E Program Totals'!L15*$C$2</f>
        <v>2.0205840553743495</v>
      </c>
      <c r="M15" s="210">
        <f>'PG&amp;E Program Totals'!M15*$C$2</f>
        <v>2.08694436104093</v>
      </c>
      <c r="N15" s="210">
        <f>'PG&amp;E Program Totals'!N15*$C$2</f>
        <v>1.514918771619768</v>
      </c>
      <c r="O15" s="210">
        <f>'PG&amp;E Program Totals'!O15*$C$2</f>
        <v>1.3516733486329577</v>
      </c>
      <c r="Q15" s="54"/>
      <c r="R15" s="54"/>
      <c r="S15" s="54"/>
      <c r="T15" s="54"/>
      <c r="U15" s="54"/>
      <c r="V15" s="54"/>
      <c r="W15" s="54"/>
      <c r="X15" s="54"/>
      <c r="Y15" s="54"/>
      <c r="Z15" s="54"/>
      <c r="AA15" s="54"/>
      <c r="AB15" s="54"/>
    </row>
    <row r="16" spans="1:28" s="7" customFormat="1" ht="15">
      <c r="A16" s="275"/>
      <c r="B16" s="278"/>
      <c r="C16" s="91" t="s">
        <v>7</v>
      </c>
      <c r="D16" s="210">
        <f>'PG&amp;E Program Totals'!D16*$C$2</f>
        <v>144.1154558461412</v>
      </c>
      <c r="E16" s="210">
        <f>'PG&amp;E Program Totals'!E16*$C$2</f>
        <v>154.46365512336277</v>
      </c>
      <c r="F16" s="210">
        <f>'PG&amp;E Program Totals'!F16*$C$2</f>
        <v>161.73220023171513</v>
      </c>
      <c r="G16" s="210">
        <f>'PG&amp;E Program Totals'!G16*$C$2</f>
        <v>175.83664992470898</v>
      </c>
      <c r="H16" s="210">
        <f>'PG&amp;E Program Totals'!H16*$C$2</f>
        <v>148.41551533929822</v>
      </c>
      <c r="I16" s="210">
        <f>'PG&amp;E Program Totals'!I16*$C$2</f>
        <v>159.4828340172255</v>
      </c>
      <c r="J16" s="210">
        <f>'PG&amp;E Program Totals'!J16*$C$2</f>
        <v>164.30966695178057</v>
      </c>
      <c r="K16" s="210">
        <f>'PG&amp;E Program Totals'!K16*$C$2</f>
        <v>158.4656234339835</v>
      </c>
      <c r="L16" s="210">
        <f>'PG&amp;E Program Totals'!L16*$C$2</f>
        <v>157.22429386923352</v>
      </c>
      <c r="M16" s="210">
        <f>'PG&amp;E Program Totals'!M16*$C$2</f>
        <v>179.96639085175053</v>
      </c>
      <c r="N16" s="210">
        <f>'PG&amp;E Program Totals'!N16*$C$2</f>
        <v>184.78748961042777</v>
      </c>
      <c r="O16" s="210">
        <f>'PG&amp;E Program Totals'!O16*$C$2</f>
        <v>153.20287803769924</v>
      </c>
      <c r="Q16" s="54"/>
      <c r="R16" s="54"/>
      <c r="S16" s="54"/>
      <c r="T16" s="54"/>
      <c r="U16" s="54"/>
      <c r="V16" s="54"/>
      <c r="W16" s="54"/>
      <c r="X16" s="54"/>
      <c r="Y16" s="54"/>
      <c r="Z16" s="54"/>
      <c r="AA16" s="54"/>
      <c r="AB16" s="54"/>
    </row>
    <row r="17" spans="1:28" s="7" customFormat="1" ht="27" thickBot="1">
      <c r="A17" s="276"/>
      <c r="B17" s="279"/>
      <c r="C17" s="90" t="s">
        <v>8</v>
      </c>
      <c r="D17" s="210">
        <f>'PG&amp;E Program Totals'!D17*$C$2</f>
        <v>193.4304190558384</v>
      </c>
      <c r="E17" s="210">
        <f>'PG&amp;E Program Totals'!E17*$C$2</f>
        <v>205.0426966145804</v>
      </c>
      <c r="F17" s="210">
        <f>'PG&amp;E Program Totals'!F17*$C$2</f>
        <v>208.9544792959884</v>
      </c>
      <c r="G17" s="210">
        <f>'PG&amp;E Program Totals'!G17*$C$2</f>
        <v>231.16536323130424</v>
      </c>
      <c r="H17" s="210">
        <f>'PG&amp;E Program Totals'!H17*$C$2</f>
        <v>203.13638672445586</v>
      </c>
      <c r="I17" s="210">
        <f>'PG&amp;E Program Totals'!I17*$C$2</f>
        <v>224.38550923091427</v>
      </c>
      <c r="J17" s="210">
        <f>'PG&amp;E Program Totals'!J17*$C$2</f>
        <v>230.10642672349616</v>
      </c>
      <c r="K17" s="210">
        <f>'PG&amp;E Program Totals'!K17*$C$2</f>
        <v>227.18331573016167</v>
      </c>
      <c r="L17" s="210">
        <f>'PG&amp;E Program Totals'!L17*$C$2</f>
        <v>225.53897131087007</v>
      </c>
      <c r="M17" s="210">
        <f>'PG&amp;E Program Totals'!M17*$C$2</f>
        <v>253.73553271054232</v>
      </c>
      <c r="N17" s="210">
        <f>'PG&amp;E Program Totals'!N17*$C$2</f>
        <v>243.60844063434024</v>
      </c>
      <c r="O17" s="210">
        <f>'PG&amp;E Program Totals'!O17*$C$2</f>
        <v>205.81460916538532</v>
      </c>
      <c r="Q17" s="54"/>
      <c r="R17" s="54"/>
      <c r="S17" s="54"/>
      <c r="T17" s="54"/>
      <c r="U17" s="54"/>
      <c r="V17" s="54"/>
      <c r="W17" s="54"/>
      <c r="X17" s="54"/>
      <c r="Y17" s="54"/>
      <c r="Z17" s="54"/>
      <c r="AA17" s="54"/>
      <c r="AB17" s="54"/>
    </row>
    <row r="18" spans="1:32" ht="15.75" thickTop="1">
      <c r="A18" s="284" t="s">
        <v>68</v>
      </c>
      <c r="B18" s="264" t="s">
        <v>29</v>
      </c>
      <c r="C18" s="88" t="s">
        <v>30</v>
      </c>
      <c r="D18" s="209">
        <f>'PG&amp;E Program Totals'!D18*$C$2</f>
        <v>0</v>
      </c>
      <c r="E18" s="209">
        <f>'PG&amp;E Program Totals'!E18*$C$2</f>
        <v>0</v>
      </c>
      <c r="F18" s="209">
        <f>'PG&amp;E Program Totals'!F18*$C$2</f>
        <v>0</v>
      </c>
      <c r="G18" s="209">
        <f>'PG&amp;E Program Totals'!G18*$C$2</f>
        <v>0</v>
      </c>
      <c r="H18" s="209">
        <f>'PG&amp;E Program Totals'!H18*$C$2</f>
        <v>3.6544053674081036</v>
      </c>
      <c r="I18" s="209">
        <f>'PG&amp;E Program Totals'!I18*$C$2</f>
        <v>18.898624205610187</v>
      </c>
      <c r="J18" s="209">
        <f>'PG&amp;E Program Totals'!J18*$C$2</f>
        <v>34.06228052499617</v>
      </c>
      <c r="K18" s="209">
        <f>'PG&amp;E Program Totals'!K18*$C$2</f>
        <v>28.693683785001042</v>
      </c>
      <c r="L18" s="209">
        <f>'PG&amp;E Program Totals'!L18*$C$2</f>
        <v>20.5881992530034</v>
      </c>
      <c r="M18" s="209">
        <f>'PG&amp;E Program Totals'!M18*$C$2</f>
        <v>2.6182818615232586</v>
      </c>
      <c r="N18" s="209">
        <f>'PG&amp;E Program Totals'!N18*$C$2</f>
        <v>0</v>
      </c>
      <c r="O18" s="209">
        <f>'PG&amp;E Program Totals'!O18*$C$2</f>
        <v>0</v>
      </c>
      <c r="P18" s="55"/>
      <c r="Q18" s="56"/>
      <c r="R18" s="56"/>
      <c r="S18" s="56"/>
      <c r="T18" s="56"/>
      <c r="U18" s="56"/>
      <c r="V18" s="56"/>
      <c r="W18" s="56"/>
      <c r="X18" s="56"/>
      <c r="Y18" s="56"/>
      <c r="Z18" s="56"/>
      <c r="AA18" s="56"/>
      <c r="AB18" s="57"/>
      <c r="AC18" s="57"/>
      <c r="AD18" s="57"/>
      <c r="AE18" s="57"/>
      <c r="AF18" s="57"/>
    </row>
    <row r="19" spans="1:32" ht="26.25">
      <c r="A19" s="285"/>
      <c r="B19" s="265"/>
      <c r="C19" s="88" t="s">
        <v>31</v>
      </c>
      <c r="D19" s="209">
        <f>'PG&amp;E Program Totals'!D19*$C$2</f>
        <v>0</v>
      </c>
      <c r="E19" s="209">
        <f>'PG&amp;E Program Totals'!E19*$C$2</f>
        <v>0</v>
      </c>
      <c r="F19" s="209">
        <f>'PG&amp;E Program Totals'!F19*$C$2</f>
        <v>0</v>
      </c>
      <c r="G19" s="209">
        <f>'PG&amp;E Program Totals'!G19*$C$2</f>
        <v>0</v>
      </c>
      <c r="H19" s="209">
        <f>'PG&amp;E Program Totals'!H19*$C$2</f>
        <v>6.6911647572261055</v>
      </c>
      <c r="I19" s="209">
        <f>'PG&amp;E Program Totals'!I19*$C$2</f>
        <v>8.286750199333868</v>
      </c>
      <c r="J19" s="209">
        <f>'PG&amp;E Program Totals'!J19*$C$2</f>
        <v>21.991329789050482</v>
      </c>
      <c r="K19" s="209">
        <f>'PG&amp;E Program Totals'!K19*$C$2</f>
        <v>8.389691195598886</v>
      </c>
      <c r="L19" s="209">
        <f>'PG&amp;E Program Totals'!L19*$C$2</f>
        <v>10.376899993062692</v>
      </c>
      <c r="M19" s="209">
        <f>'PG&amp;E Program Totals'!M19*$C$2</f>
        <v>2.1080525756879567</v>
      </c>
      <c r="N19" s="209">
        <f>'PG&amp;E Program Totals'!N19*$C$2</f>
        <v>0</v>
      </c>
      <c r="O19" s="209">
        <f>'PG&amp;E Program Totals'!O19*$C$2</f>
        <v>0</v>
      </c>
      <c r="P19" s="58"/>
      <c r="Q19" s="54"/>
      <c r="R19" s="54"/>
      <c r="S19" s="54"/>
      <c r="T19" s="54"/>
      <c r="U19" s="54"/>
      <c r="V19" s="54"/>
      <c r="W19" s="54"/>
      <c r="X19" s="54"/>
      <c r="Y19" s="54"/>
      <c r="Z19" s="54"/>
      <c r="AA19" s="54"/>
      <c r="AB19" s="57"/>
      <c r="AC19" s="57"/>
      <c r="AD19" s="57"/>
      <c r="AE19" s="57"/>
      <c r="AF19" s="57"/>
    </row>
    <row r="20" spans="1:32" ht="15">
      <c r="A20" s="285"/>
      <c r="B20" s="265"/>
      <c r="C20" s="88" t="s">
        <v>32</v>
      </c>
      <c r="D20" s="209">
        <f>'PG&amp;E Program Totals'!D20*$C$2</f>
        <v>0</v>
      </c>
      <c r="E20" s="209">
        <f>'PG&amp;E Program Totals'!E20*$C$2</f>
        <v>0</v>
      </c>
      <c r="F20" s="209">
        <f>'PG&amp;E Program Totals'!F20*$C$2</f>
        <v>0</v>
      </c>
      <c r="G20" s="209">
        <f>'PG&amp;E Program Totals'!G20*$C$2</f>
        <v>0</v>
      </c>
      <c r="H20" s="209">
        <f>'PG&amp;E Program Totals'!H20*$C$2</f>
        <v>0</v>
      </c>
      <c r="I20" s="209">
        <f>'PG&amp;E Program Totals'!I20*$C$2</f>
        <v>0</v>
      </c>
      <c r="J20" s="209">
        <f>'PG&amp;E Program Totals'!J20*$C$2</f>
        <v>0</v>
      </c>
      <c r="K20" s="209">
        <f>'PG&amp;E Program Totals'!K20*$C$2</f>
        <v>0</v>
      </c>
      <c r="L20" s="209">
        <f>'PG&amp;E Program Totals'!L20*$C$2</f>
        <v>0</v>
      </c>
      <c r="M20" s="209">
        <f>'PG&amp;E Program Totals'!M20*$C$2</f>
        <v>0</v>
      </c>
      <c r="N20" s="209">
        <f>'PG&amp;E Program Totals'!N20*$C$2</f>
        <v>0</v>
      </c>
      <c r="O20" s="209">
        <f>'PG&amp;E Program Totals'!O20*$C$2</f>
        <v>0</v>
      </c>
      <c r="P20" s="7"/>
      <c r="Q20" s="57"/>
      <c r="R20" s="57"/>
      <c r="S20" s="57"/>
      <c r="T20" s="57"/>
      <c r="U20" s="57"/>
      <c r="V20" s="57"/>
      <c r="W20" s="57"/>
      <c r="X20" s="57"/>
      <c r="Y20" s="57"/>
      <c r="Z20" s="57"/>
      <c r="AA20" s="57"/>
      <c r="AB20" s="57"/>
      <c r="AC20" s="57"/>
      <c r="AD20" s="57"/>
      <c r="AE20" s="57"/>
      <c r="AF20" s="57"/>
    </row>
    <row r="21" spans="1:32" ht="15">
      <c r="A21" s="285"/>
      <c r="B21" s="265"/>
      <c r="C21" s="88" t="s">
        <v>33</v>
      </c>
      <c r="D21" s="209">
        <f>'PG&amp;E Program Totals'!D21*$C$2</f>
        <v>0</v>
      </c>
      <c r="E21" s="209">
        <f>'PG&amp;E Program Totals'!E21*$C$2</f>
        <v>0</v>
      </c>
      <c r="F21" s="209">
        <f>'PG&amp;E Program Totals'!F21*$C$2</f>
        <v>0</v>
      </c>
      <c r="G21" s="209">
        <f>'PG&amp;E Program Totals'!G21*$C$2</f>
        <v>0</v>
      </c>
      <c r="H21" s="209">
        <f>'PG&amp;E Program Totals'!H21*$C$2</f>
        <v>1.0853561562724618</v>
      </c>
      <c r="I21" s="209">
        <f>'PG&amp;E Program Totals'!I21*$C$2</f>
        <v>1.3471843424247878</v>
      </c>
      <c r="J21" s="209">
        <f>'PG&amp;E Program Totals'!J21*$C$2</f>
        <v>3.5760806963368954</v>
      </c>
      <c r="K21" s="209">
        <f>'PG&amp;E Program Totals'!K21*$C$2</f>
        <v>1.3628492766390294</v>
      </c>
      <c r="L21" s="209">
        <f>'PG&amp;E Program Totals'!L21*$C$2</f>
        <v>1.6873371996483222</v>
      </c>
      <c r="M21" s="209">
        <f>'PG&amp;E Program Totals'!M21*$C$2</f>
        <v>0.34462855271331777</v>
      </c>
      <c r="N21" s="209">
        <f>'PG&amp;E Program Totals'!N21*$C$2</f>
        <v>0</v>
      </c>
      <c r="O21" s="209">
        <f>'PG&amp;E Program Totals'!O21*$C$2</f>
        <v>0</v>
      </c>
      <c r="P21" s="7"/>
      <c r="Q21" s="57"/>
      <c r="R21" s="57"/>
      <c r="S21" s="57"/>
      <c r="T21" s="57"/>
      <c r="U21" s="57"/>
      <c r="V21" s="57"/>
      <c r="W21" s="57"/>
      <c r="X21" s="57"/>
      <c r="Y21" s="57"/>
      <c r="Z21" s="57"/>
      <c r="AA21" s="57"/>
      <c r="AB21" s="57"/>
      <c r="AC21" s="57"/>
      <c r="AD21" s="57"/>
      <c r="AE21" s="57"/>
      <c r="AF21" s="57"/>
    </row>
    <row r="22" spans="1:32" ht="15">
      <c r="A22" s="285"/>
      <c r="B22" s="265"/>
      <c r="C22" s="88" t="s">
        <v>34</v>
      </c>
      <c r="D22" s="209">
        <f>'PG&amp;E Program Totals'!D22*$C$2</f>
        <v>0</v>
      </c>
      <c r="E22" s="209">
        <f>'PG&amp;E Program Totals'!E22*$C$2</f>
        <v>0</v>
      </c>
      <c r="F22" s="209">
        <f>'PG&amp;E Program Totals'!F22*$C$2</f>
        <v>0</v>
      </c>
      <c r="G22" s="209">
        <f>'PG&amp;E Program Totals'!G22*$C$2</f>
        <v>0</v>
      </c>
      <c r="H22" s="209">
        <f>'PG&amp;E Program Totals'!H22*$C$2</f>
        <v>0.21930907899938407</v>
      </c>
      <c r="I22" s="209">
        <f>'PG&amp;E Program Totals'!I22*$C$2</f>
        <v>2.5377193427071583</v>
      </c>
      <c r="J22" s="209">
        <f>'PG&amp;E Program Totals'!J22*$C$2</f>
        <v>4.806896956027316</v>
      </c>
      <c r="K22" s="209">
        <f>'PG&amp;E Program Totals'!K22*$C$2</f>
        <v>4.3168082998960395</v>
      </c>
      <c r="L22" s="209">
        <f>'PG&amp;E Program Totals'!L22*$C$2</f>
        <v>2.9830510439406015</v>
      </c>
      <c r="M22" s="209">
        <f>'PG&amp;E Program Totals'!M22*$C$2</f>
        <v>0.5303699155393268</v>
      </c>
      <c r="N22" s="209">
        <f>'PG&amp;E Program Totals'!N22*$C$2</f>
        <v>0</v>
      </c>
      <c r="O22" s="209">
        <f>'PG&amp;E Program Totals'!O22*$C$2</f>
        <v>0</v>
      </c>
      <c r="P22" s="7"/>
      <c r="Q22" s="57"/>
      <c r="R22" s="57"/>
      <c r="S22" s="57"/>
      <c r="T22" s="57"/>
      <c r="U22" s="57"/>
      <c r="V22" s="57"/>
      <c r="W22" s="57"/>
      <c r="X22" s="57"/>
      <c r="Y22" s="57"/>
      <c r="Z22" s="57"/>
      <c r="AA22" s="57"/>
      <c r="AB22" s="57"/>
      <c r="AC22" s="57"/>
      <c r="AD22" s="57"/>
      <c r="AE22" s="57"/>
      <c r="AF22" s="57"/>
    </row>
    <row r="23" spans="1:32" ht="15">
      <c r="A23" s="285"/>
      <c r="B23" s="265"/>
      <c r="C23" s="88" t="s">
        <v>35</v>
      </c>
      <c r="D23" s="209">
        <f>'PG&amp;E Program Totals'!D23*$C$2</f>
        <v>0</v>
      </c>
      <c r="E23" s="209">
        <f>'PG&amp;E Program Totals'!E23*$C$2</f>
        <v>0</v>
      </c>
      <c r="F23" s="209">
        <f>'PG&amp;E Program Totals'!F23*$C$2</f>
        <v>0</v>
      </c>
      <c r="G23" s="209">
        <f>'PG&amp;E Program Totals'!G23*$C$2</f>
        <v>0</v>
      </c>
      <c r="H23" s="209">
        <f>'PG&amp;E Program Totals'!H23*$C$2</f>
        <v>2.752552726216759</v>
      </c>
      <c r="I23" s="209">
        <f>'PG&amp;E Program Totals'!I23*$C$2</f>
        <v>6.156319146196995</v>
      </c>
      <c r="J23" s="209">
        <f>'PG&amp;E Program Totals'!J23*$C$2</f>
        <v>12.249978555537025</v>
      </c>
      <c r="K23" s="209">
        <f>'PG&amp;E Program Totals'!K23*$C$2</f>
        <v>9.754778319982806</v>
      </c>
      <c r="L23" s="209">
        <f>'PG&amp;E Program Totals'!L23*$C$2</f>
        <v>7.854845584569776</v>
      </c>
      <c r="M23" s="209">
        <f>'PG&amp;E Program Totals'!M23*$C$2</f>
        <v>1.0987832427418118</v>
      </c>
      <c r="N23" s="209">
        <f>'PG&amp;E Program Totals'!N23*$C$2</f>
        <v>0</v>
      </c>
      <c r="O23" s="209">
        <f>'PG&amp;E Program Totals'!O23*$C$2</f>
        <v>0</v>
      </c>
      <c r="P23" s="7"/>
      <c r="Q23" s="57"/>
      <c r="R23" s="57"/>
      <c r="S23" s="57"/>
      <c r="T23" s="57"/>
      <c r="U23" s="57"/>
      <c r="V23" s="57"/>
      <c r="W23" s="57"/>
      <c r="X23" s="57"/>
      <c r="Y23" s="57"/>
      <c r="Z23" s="57"/>
      <c r="AA23" s="57"/>
      <c r="AB23" s="57"/>
      <c r="AC23" s="57"/>
      <c r="AD23" s="57"/>
      <c r="AE23" s="57"/>
      <c r="AF23" s="57"/>
    </row>
    <row r="24" spans="1:32" ht="15">
      <c r="A24" s="285"/>
      <c r="B24" s="265"/>
      <c r="C24" s="88" t="s">
        <v>36</v>
      </c>
      <c r="D24" s="209">
        <f>'PG&amp;E Program Totals'!D24*$C$2</f>
        <v>0</v>
      </c>
      <c r="E24" s="209">
        <f>'PG&amp;E Program Totals'!E24*$C$2</f>
        <v>0</v>
      </c>
      <c r="F24" s="209">
        <f>'PG&amp;E Program Totals'!F24*$C$2</f>
        <v>0</v>
      </c>
      <c r="G24" s="209">
        <f>'PG&amp;E Program Totals'!G24*$C$2</f>
        <v>0</v>
      </c>
      <c r="H24" s="209">
        <f>'PG&amp;E Program Totals'!H24*$C$2</f>
        <v>2.3228859591975577</v>
      </c>
      <c r="I24" s="209">
        <f>'PG&amp;E Program Totals'!I24*$C$2</f>
        <v>5.348456110291101</v>
      </c>
      <c r="J24" s="209">
        <f>'PG&amp;E Program Totals'!J24*$C$2</f>
        <v>10.699150068327093</v>
      </c>
      <c r="K24" s="209">
        <f>'PG&amp;E Program Totals'!K24*$C$2</f>
        <v>8.557529776465762</v>
      </c>
      <c r="L24" s="209">
        <f>'PG&amp;E Program Totals'!L24*$C$2</f>
        <v>6.6777376707567555</v>
      </c>
      <c r="M24" s="209">
        <f>'PG&amp;E Program Totals'!M24*$C$2</f>
        <v>0.9354203573647197</v>
      </c>
      <c r="N24" s="209">
        <f>'PG&amp;E Program Totals'!N24*$C$2</f>
        <v>0</v>
      </c>
      <c r="O24" s="209">
        <f>'PG&amp;E Program Totals'!O24*$C$2</f>
        <v>0</v>
      </c>
      <c r="P24" s="7"/>
      <c r="Q24" s="57"/>
      <c r="R24" s="57"/>
      <c r="S24" s="57"/>
      <c r="T24" s="57"/>
      <c r="U24" s="57"/>
      <c r="V24" s="57"/>
      <c r="W24" s="57"/>
      <c r="X24" s="57"/>
      <c r="Y24" s="57"/>
      <c r="Z24" s="57"/>
      <c r="AA24" s="57"/>
      <c r="AB24" s="57"/>
      <c r="AC24" s="57"/>
      <c r="AD24" s="57"/>
      <c r="AE24" s="57"/>
      <c r="AF24" s="57"/>
    </row>
    <row r="25" spans="1:32" ht="15">
      <c r="A25" s="285"/>
      <c r="B25" s="265"/>
      <c r="C25" s="89" t="s">
        <v>7</v>
      </c>
      <c r="D25" s="209">
        <f>'PG&amp;E Program Totals'!D25*$C$2</f>
        <v>0</v>
      </c>
      <c r="E25" s="209">
        <f>'PG&amp;E Program Totals'!E25*$C$2</f>
        <v>0</v>
      </c>
      <c r="F25" s="209">
        <f>'PG&amp;E Program Totals'!F25*$C$2</f>
        <v>0</v>
      </c>
      <c r="G25" s="209">
        <f>'PG&amp;E Program Totals'!G25*$C$2</f>
        <v>0</v>
      </c>
      <c r="H25" s="209">
        <f>'PG&amp;E Program Totals'!H25*$C$2</f>
        <v>3.0859920402056185</v>
      </c>
      <c r="I25" s="209">
        <f>'PG&amp;E Program Totals'!I25*$C$2</f>
        <v>9.07671045328063</v>
      </c>
      <c r="J25" s="209">
        <f>'PG&amp;E Program Totals'!J25*$C$2</f>
        <v>17.67452148915444</v>
      </c>
      <c r="K25" s="209">
        <f>'PG&amp;E Program Totals'!K25*$C$2</f>
        <v>14.319987719561823</v>
      </c>
      <c r="L25" s="209">
        <f>'PG&amp;E Program Totals'!L25*$C$2</f>
        <v>11.099724814662704</v>
      </c>
      <c r="M25" s="209">
        <f>'PG&amp;E Program Totals'!M25*$C$2</f>
        <v>1.922311212861948</v>
      </c>
      <c r="N25" s="209">
        <f>'PG&amp;E Program Totals'!N25*$C$2</f>
        <v>0</v>
      </c>
      <c r="O25" s="209">
        <f>'PG&amp;E Program Totals'!O25*$C$2</f>
        <v>0</v>
      </c>
      <c r="P25" s="7"/>
      <c r="Q25" s="57"/>
      <c r="R25" s="57"/>
      <c r="S25" s="57"/>
      <c r="T25" s="57"/>
      <c r="U25" s="57"/>
      <c r="V25" s="57"/>
      <c r="W25" s="57"/>
      <c r="X25" s="57"/>
      <c r="Y25" s="57"/>
      <c r="Z25" s="57"/>
      <c r="AA25" s="57"/>
      <c r="AB25" s="57"/>
      <c r="AC25" s="57"/>
      <c r="AD25" s="57"/>
      <c r="AE25" s="57"/>
      <c r="AF25" s="57"/>
    </row>
    <row r="26" spans="1:32" ht="27" thickBot="1">
      <c r="A26" s="286"/>
      <c r="B26" s="266"/>
      <c r="C26" s="88" t="s">
        <v>8</v>
      </c>
      <c r="D26" s="211">
        <f aca="true" t="shared" si="0" ref="D26:O26">SUM(D18:D25)</f>
        <v>0</v>
      </c>
      <c r="E26" s="211">
        <f t="shared" si="0"/>
        <v>0</v>
      </c>
      <c r="F26" s="211">
        <f t="shared" si="0"/>
        <v>0</v>
      </c>
      <c r="G26" s="211">
        <f t="shared" si="0"/>
        <v>0</v>
      </c>
      <c r="H26" s="211">
        <f t="shared" si="0"/>
        <v>19.81166608552599</v>
      </c>
      <c r="I26" s="211">
        <f t="shared" si="0"/>
        <v>51.65176379984473</v>
      </c>
      <c r="J26" s="211">
        <f t="shared" si="0"/>
        <v>105.06023807942941</v>
      </c>
      <c r="K26" s="211">
        <f t="shared" si="0"/>
        <v>75.39532837314539</v>
      </c>
      <c r="L26" s="211">
        <f t="shared" si="0"/>
        <v>61.26779555964424</v>
      </c>
      <c r="M26" s="211">
        <f t="shared" si="0"/>
        <v>9.557847718432338</v>
      </c>
      <c r="N26" s="211">
        <f t="shared" si="0"/>
        <v>0</v>
      </c>
      <c r="O26" s="211">
        <f t="shared" si="0"/>
        <v>0</v>
      </c>
      <c r="P26" s="7"/>
      <c r="Q26" s="59"/>
      <c r="R26" s="59"/>
      <c r="S26" s="59"/>
      <c r="T26" s="59"/>
      <c r="U26" s="59"/>
      <c r="V26" s="59"/>
      <c r="W26" s="59"/>
      <c r="X26" s="57"/>
      <c r="Y26" s="57"/>
      <c r="Z26" s="57"/>
      <c r="AA26" s="57"/>
      <c r="AB26" s="57"/>
      <c r="AC26" s="57"/>
      <c r="AD26" s="57"/>
      <c r="AE26" s="57"/>
      <c r="AF26" s="57"/>
    </row>
    <row r="27" spans="1:32" ht="27" customHeight="1" thickTop="1">
      <c r="A27" s="269" t="s">
        <v>67</v>
      </c>
      <c r="B27" s="269" t="s">
        <v>29</v>
      </c>
      <c r="C27" s="90" t="s">
        <v>30</v>
      </c>
      <c r="D27" s="60">
        <f>'PG&amp;E Program Totals'!D27*$C$2</f>
        <v>0</v>
      </c>
      <c r="E27" s="60">
        <f>'PG&amp;E Program Totals'!E27*$C$2</f>
        <v>0</v>
      </c>
      <c r="F27" s="60">
        <f>'PG&amp;E Program Totals'!F27*$C$2</f>
        <v>0</v>
      </c>
      <c r="G27" s="60">
        <f>'PG&amp;E Program Totals'!G27*$C$2</f>
        <v>0</v>
      </c>
      <c r="H27" s="60">
        <f>'PG&amp;E Program Totals'!H27*$C$2</f>
        <v>0.7198375829969046</v>
      </c>
      <c r="I27" s="60">
        <f>'PG&amp;E Program Totals'!I27*$C$2</f>
        <v>0.18174891578805874</v>
      </c>
      <c r="J27" s="60">
        <f>'PG&amp;E Program Totals'!J27*$C$2</f>
        <v>0.38405405173532636</v>
      </c>
      <c r="K27" s="60">
        <f>'PG&amp;E Program Totals'!K27*$C$2</f>
        <v>0.18009915924113304</v>
      </c>
      <c r="L27" s="60">
        <f>'PG&amp;E Program Totals'!L27*$C$2</f>
        <v>1.0866374780076775</v>
      </c>
      <c r="M27" s="60">
        <f>'PG&amp;E Program Totals'!M27*$C$2</f>
        <v>0.33893858819526695</v>
      </c>
      <c r="N27" s="60">
        <f>'PG&amp;E Program Totals'!N27*$C$2</f>
        <v>0</v>
      </c>
      <c r="O27" s="60">
        <f>'PG&amp;E Program Totals'!O27*$C$2</f>
        <v>0</v>
      </c>
      <c r="P27" s="7"/>
      <c r="Q27" s="57"/>
      <c r="R27" s="57"/>
      <c r="S27" s="57"/>
      <c r="T27" s="57"/>
      <c r="U27" s="57"/>
      <c r="V27" s="57"/>
      <c r="W27" s="57"/>
      <c r="X27" s="57"/>
      <c r="Y27" s="57"/>
      <c r="Z27" s="57"/>
      <c r="AA27" s="57"/>
      <c r="AB27" s="57"/>
      <c r="AC27" s="57"/>
      <c r="AD27" s="57"/>
      <c r="AE27" s="57"/>
      <c r="AF27" s="57"/>
    </row>
    <row r="28" spans="1:32" ht="26.25">
      <c r="A28" s="270"/>
      <c r="B28" s="272"/>
      <c r="C28" s="90" t="s">
        <v>31</v>
      </c>
      <c r="D28" s="60">
        <f>'PG&amp;E Program Totals'!D28*$C$2</f>
        <v>0</v>
      </c>
      <c r="E28" s="60">
        <f>'PG&amp;E Program Totals'!E28*$C$2</f>
        <v>0</v>
      </c>
      <c r="F28" s="60">
        <f>'PG&amp;E Program Totals'!F28*$C$2</f>
        <v>0</v>
      </c>
      <c r="G28" s="60">
        <f>'PG&amp;E Program Totals'!G28*$C$2</f>
        <v>0</v>
      </c>
      <c r="H28" s="60">
        <f>'PG&amp;E Program Totals'!H28*$C$2</f>
        <v>0.257953680414145</v>
      </c>
      <c r="I28" s="60">
        <f>'PG&amp;E Program Totals'!I28*$C$2</f>
        <v>0.4893156219506407</v>
      </c>
      <c r="J28" s="60">
        <f>'PG&amp;E Program Totals'!J28*$C$2</f>
        <v>0.7485453052349519</v>
      </c>
      <c r="K28" s="60">
        <f>'PG&amp;E Program Totals'!K28*$C$2</f>
        <v>0.5960889002537773</v>
      </c>
      <c r="L28" s="60">
        <f>'PG&amp;E Program Totals'!L28*$C$2</f>
        <v>0.5740737524917159</v>
      </c>
      <c r="M28" s="60">
        <f>'PG&amp;E Program Totals'!M28*$C$2</f>
        <v>0.2776874863946024</v>
      </c>
      <c r="N28" s="60">
        <f>'PG&amp;E Program Totals'!N28*$C$2</f>
        <v>0</v>
      </c>
      <c r="O28" s="60">
        <f>'PG&amp;E Program Totals'!O28*$C$2</f>
        <v>0</v>
      </c>
      <c r="P28" s="7"/>
      <c r="Q28" s="57"/>
      <c r="R28" s="57"/>
      <c r="S28" s="57"/>
      <c r="T28" s="57"/>
      <c r="U28" s="57"/>
      <c r="V28" s="57"/>
      <c r="W28" s="57"/>
      <c r="X28" s="57"/>
      <c r="Y28" s="57"/>
      <c r="Z28" s="57"/>
      <c r="AA28" s="57"/>
      <c r="AB28" s="57"/>
      <c r="AC28" s="57"/>
      <c r="AD28" s="57"/>
      <c r="AE28" s="57"/>
      <c r="AF28" s="57"/>
    </row>
    <row r="29" spans="1:32" ht="15">
      <c r="A29" s="270"/>
      <c r="B29" s="272"/>
      <c r="C29" s="90" t="s">
        <v>32</v>
      </c>
      <c r="D29" s="60">
        <f>'PG&amp;E Program Totals'!D29*$C$2</f>
        <v>0</v>
      </c>
      <c r="E29" s="60">
        <f>'PG&amp;E Program Totals'!E29*$C$2</f>
        <v>0</v>
      </c>
      <c r="F29" s="60">
        <f>'PG&amp;E Program Totals'!F29*$C$2</f>
        <v>0</v>
      </c>
      <c r="G29" s="60">
        <f>'PG&amp;E Program Totals'!G29*$C$2</f>
        <v>0</v>
      </c>
      <c r="H29" s="60">
        <f>'PG&amp;E Program Totals'!H29*$C$2</f>
        <v>0</v>
      </c>
      <c r="I29" s="60">
        <f>'PG&amp;E Program Totals'!I29*$C$2</f>
        <v>0</v>
      </c>
      <c r="J29" s="60">
        <f>'PG&amp;E Program Totals'!J29*$C$2</f>
        <v>0</v>
      </c>
      <c r="K29" s="60">
        <f>'PG&amp;E Program Totals'!K29*$C$2</f>
        <v>0</v>
      </c>
      <c r="L29" s="60">
        <f>'PG&amp;E Program Totals'!L29*$C$2</f>
        <v>0</v>
      </c>
      <c r="M29" s="60">
        <f>'PG&amp;E Program Totals'!M29*$C$2</f>
        <v>0</v>
      </c>
      <c r="N29" s="60">
        <f>'PG&amp;E Program Totals'!N29*$C$2</f>
        <v>0</v>
      </c>
      <c r="O29" s="60">
        <f>'PG&amp;E Program Totals'!O29*$C$2</f>
        <v>0</v>
      </c>
      <c r="P29" s="7"/>
      <c r="Q29" s="57"/>
      <c r="R29" s="57"/>
      <c r="S29" s="57"/>
      <c r="T29" s="57"/>
      <c r="U29" s="57"/>
      <c r="V29" s="57"/>
      <c r="W29" s="57"/>
      <c r="X29" s="57"/>
      <c r="Y29" s="57"/>
      <c r="Z29" s="57"/>
      <c r="AA29" s="57"/>
      <c r="AB29" s="57"/>
      <c r="AC29" s="57"/>
      <c r="AD29" s="57"/>
      <c r="AE29" s="57"/>
      <c r="AF29" s="57"/>
    </row>
    <row r="30" spans="1:32" ht="15">
      <c r="A30" s="270"/>
      <c r="B30" s="272"/>
      <c r="C30" s="90" t="s">
        <v>33</v>
      </c>
      <c r="D30" s="60">
        <f>'PG&amp;E Program Totals'!D30*$C$2</f>
        <v>0</v>
      </c>
      <c r="E30" s="60">
        <f>'PG&amp;E Program Totals'!E30*$C$2</f>
        <v>0</v>
      </c>
      <c r="F30" s="60">
        <f>'PG&amp;E Program Totals'!F30*$C$2</f>
        <v>0</v>
      </c>
      <c r="G30" s="60">
        <f>'PG&amp;E Program Totals'!G30*$C$2</f>
        <v>0</v>
      </c>
      <c r="H30" s="60">
        <f>'PG&amp;E Program Totals'!H30*$C$2</f>
        <v>0.02718854238389317</v>
      </c>
      <c r="I30" s="60">
        <f>'PG&amp;E Program Totals'!I30*$C$2</f>
        <v>0.05517456864794864</v>
      </c>
      <c r="J30" s="60">
        <f>'PG&amp;E Program Totals'!J30*$C$2</f>
        <v>0.07658463448171714</v>
      </c>
      <c r="K30" s="60">
        <f>'PG&amp;E Program Totals'!K30*$C$2</f>
        <v>0.08156527852968748</v>
      </c>
      <c r="L30" s="60">
        <f>'PG&amp;E Program Totals'!L30*$C$2</f>
        <v>0.06956309123794448</v>
      </c>
      <c r="M30" s="60">
        <f>'PG&amp;E Program Totals'!M30*$C$2</f>
        <v>0.0335317167682041</v>
      </c>
      <c r="N30" s="60">
        <f>'PG&amp;E Program Totals'!N30*$C$2</f>
        <v>0</v>
      </c>
      <c r="O30" s="60">
        <f>'PG&amp;E Program Totals'!O30*$C$2</f>
        <v>0</v>
      </c>
      <c r="P30" s="7"/>
      <c r="Q30" s="57"/>
      <c r="R30" s="57"/>
      <c r="S30" s="57"/>
      <c r="T30" s="57"/>
      <c r="U30" s="57"/>
      <c r="V30" s="57"/>
      <c r="W30" s="57"/>
      <c r="X30" s="57"/>
      <c r="Y30" s="57"/>
      <c r="Z30" s="57"/>
      <c r="AA30" s="57"/>
      <c r="AB30" s="57"/>
      <c r="AC30" s="57"/>
      <c r="AD30" s="57"/>
      <c r="AE30" s="57"/>
      <c r="AF30" s="57"/>
    </row>
    <row r="31" spans="1:32" ht="15">
      <c r="A31" s="270"/>
      <c r="B31" s="272"/>
      <c r="C31" s="90" t="s">
        <v>34</v>
      </c>
      <c r="D31" s="60">
        <f>'PG&amp;E Program Totals'!D31*$C$2</f>
        <v>0</v>
      </c>
      <c r="E31" s="60">
        <f>'PG&amp;E Program Totals'!E31*$C$2</f>
        <v>0</v>
      </c>
      <c r="F31" s="60">
        <f>'PG&amp;E Program Totals'!F31*$C$2</f>
        <v>0</v>
      </c>
      <c r="G31" s="60">
        <f>'PG&amp;E Program Totals'!G31*$C$2</f>
        <v>0</v>
      </c>
      <c r="H31" s="60">
        <f>'PG&amp;E Program Totals'!H31*$C$2</f>
        <v>0.06636765855172662</v>
      </c>
      <c r="I31" s="60">
        <f>'PG&amp;E Program Totals'!I31*$C$2</f>
        <v>0.15269466826132835</v>
      </c>
      <c r="J31" s="60">
        <f>'PG&amp;E Program Totals'!J31*$C$2</f>
        <v>0.18909126177794786</v>
      </c>
      <c r="K31" s="60">
        <f>'PG&amp;E Program Totals'!K31*$C$2</f>
        <v>0.12168158966031489</v>
      </c>
      <c r="L31" s="60">
        <f>'PG&amp;E Program Totals'!L31*$C$2</f>
        <v>0.09265076086448727</v>
      </c>
      <c r="M31" s="60">
        <f>'PG&amp;E Program Totals'!M31*$C$2</f>
        <v>0.07540006985781182</v>
      </c>
      <c r="N31" s="60">
        <f>'PG&amp;E Program Totals'!N31*$C$2</f>
        <v>0</v>
      </c>
      <c r="O31" s="60">
        <f>'PG&amp;E Program Totals'!O31*$C$2</f>
        <v>0</v>
      </c>
      <c r="P31" s="7"/>
      <c r="Q31" s="57"/>
      <c r="R31" s="57"/>
      <c r="S31" s="57"/>
      <c r="T31" s="57"/>
      <c r="U31" s="57"/>
      <c r="V31" s="57"/>
      <c r="W31" s="57"/>
      <c r="X31" s="57"/>
      <c r="Y31" s="57"/>
      <c r="Z31" s="57"/>
      <c r="AA31" s="57"/>
      <c r="AB31" s="57"/>
      <c r="AC31" s="57"/>
      <c r="AD31" s="57"/>
      <c r="AE31" s="57"/>
      <c r="AF31" s="57"/>
    </row>
    <row r="32" spans="1:32" ht="15">
      <c r="A32" s="270"/>
      <c r="B32" s="272"/>
      <c r="C32" s="90" t="s">
        <v>35</v>
      </c>
      <c r="D32" s="60">
        <f>'PG&amp;E Program Totals'!D32*$C$2</f>
        <v>0</v>
      </c>
      <c r="E32" s="60">
        <f>'PG&amp;E Program Totals'!E32*$C$2</f>
        <v>0</v>
      </c>
      <c r="F32" s="60">
        <f>'PG&amp;E Program Totals'!F32*$C$2</f>
        <v>0</v>
      </c>
      <c r="G32" s="60">
        <f>'PG&amp;E Program Totals'!G32*$C$2</f>
        <v>0</v>
      </c>
      <c r="H32" s="60">
        <f>'PG&amp;E Program Totals'!H32*$C$2</f>
        <v>0.26996736403326926</v>
      </c>
      <c r="I32" s="60">
        <f>'PG&amp;E Program Totals'!I32*$C$2</f>
        <v>0.4731797920821549</v>
      </c>
      <c r="J32" s="60">
        <f>'PG&amp;E Program Totals'!J32*$C$2</f>
        <v>0.6944274935302331</v>
      </c>
      <c r="K32" s="60">
        <f>'PG&amp;E Program Totals'!K32*$C$2</f>
        <v>0.5360429004469162</v>
      </c>
      <c r="L32" s="60">
        <f>'PG&amp;E Program Totals'!L32*$C$2</f>
        <v>0.6889035769534407</v>
      </c>
      <c r="M32" s="60">
        <f>'PG&amp;E Program Totals'!M32*$C$2</f>
        <v>0.1608260650673381</v>
      </c>
      <c r="N32" s="60">
        <f>'PG&amp;E Program Totals'!N32*$C$2</f>
        <v>0</v>
      </c>
      <c r="O32" s="60">
        <f>'PG&amp;E Program Totals'!O32*$C$2</f>
        <v>0</v>
      </c>
      <c r="P32" s="7"/>
      <c r="Q32" s="57"/>
      <c r="R32" s="57"/>
      <c r="S32" s="57"/>
      <c r="T32" s="57"/>
      <c r="U32" s="57"/>
      <c r="V32" s="57"/>
      <c r="W32" s="57"/>
      <c r="X32" s="57"/>
      <c r="Y32" s="57"/>
      <c r="Z32" s="57"/>
      <c r="AA32" s="57"/>
      <c r="AB32" s="57"/>
      <c r="AC32" s="57"/>
      <c r="AD32" s="57"/>
      <c r="AE32" s="57"/>
      <c r="AF32" s="57"/>
    </row>
    <row r="33" spans="1:32" ht="15">
      <c r="A33" s="270"/>
      <c r="B33" s="272"/>
      <c r="C33" s="90" t="s">
        <v>36</v>
      </c>
      <c r="D33" s="60">
        <f>'PG&amp;E Program Totals'!D33*$C$2</f>
        <v>0</v>
      </c>
      <c r="E33" s="60">
        <f>'PG&amp;E Program Totals'!E33*$C$2</f>
        <v>0</v>
      </c>
      <c r="F33" s="60">
        <f>'PG&amp;E Program Totals'!F33*$C$2</f>
        <v>0</v>
      </c>
      <c r="G33" s="60">
        <f>'PG&amp;E Program Totals'!G33*$C$2</f>
        <v>0</v>
      </c>
      <c r="H33" s="60">
        <f>'PG&amp;E Program Totals'!H33*$C$2</f>
        <v>0.34913315560805935</v>
      </c>
      <c r="I33" s="60">
        <f>'PG&amp;E Program Totals'!I33*$C$2</f>
        <v>0.5332109122603323</v>
      </c>
      <c r="J33" s="60">
        <f>'PG&amp;E Program Totals'!J33*$C$2</f>
        <v>0.8179948933052235</v>
      </c>
      <c r="K33" s="60">
        <f>'PG&amp;E Program Totals'!K33*$C$2</f>
        <v>0.7451615760449205</v>
      </c>
      <c r="L33" s="60">
        <f>'PG&amp;E Program Totals'!L33*$C$2</f>
        <v>0.6730659909394563</v>
      </c>
      <c r="M33" s="60">
        <f>'PG&amp;E Program Totals'!M33*$C$2</f>
        <v>0.2734317650206977</v>
      </c>
      <c r="N33" s="60">
        <f>'PG&amp;E Program Totals'!N33*$C$2</f>
        <v>0</v>
      </c>
      <c r="O33" s="60">
        <f>'PG&amp;E Program Totals'!O33*$C$2</f>
        <v>0</v>
      </c>
      <c r="P33" s="7"/>
      <c r="Q33" s="57"/>
      <c r="R33" s="57"/>
      <c r="S33" s="57"/>
      <c r="T33" s="57"/>
      <c r="U33" s="57"/>
      <c r="V33" s="57"/>
      <c r="W33" s="57"/>
      <c r="X33" s="57"/>
      <c r="Y33" s="57"/>
      <c r="Z33" s="57"/>
      <c r="AA33" s="57"/>
      <c r="AB33" s="57"/>
      <c r="AC33" s="57"/>
      <c r="AD33" s="57"/>
      <c r="AE33" s="57"/>
      <c r="AF33" s="57"/>
    </row>
    <row r="34" spans="1:32" ht="15">
      <c r="A34" s="270"/>
      <c r="B34" s="272"/>
      <c r="C34" s="91" t="s">
        <v>7</v>
      </c>
      <c r="D34" s="60">
        <f>'PG&amp;E Program Totals'!D34*$C$2</f>
        <v>0</v>
      </c>
      <c r="E34" s="60">
        <f>'PG&amp;E Program Totals'!E34*$C$2</f>
        <v>0</v>
      </c>
      <c r="F34" s="60">
        <f>'PG&amp;E Program Totals'!F34*$C$2</f>
        <v>0</v>
      </c>
      <c r="G34" s="60">
        <f>'PG&amp;E Program Totals'!G34*$C$2</f>
        <v>0</v>
      </c>
      <c r="H34" s="60">
        <f>'PG&amp;E Program Totals'!H34*$C$2</f>
        <v>0.17399984463613022</v>
      </c>
      <c r="I34" s="60">
        <f>'PG&amp;E Program Totals'!I34*$C$2</f>
        <v>0.3213914942738023</v>
      </c>
      <c r="J34" s="60">
        <f>'PG&amp;E Program Totals'!J34*$C$2</f>
        <v>0.1563503391383497</v>
      </c>
      <c r="K34" s="60">
        <f>'PG&amp;E Program Totals'!K34*$C$2</f>
        <v>0.11961579159090037</v>
      </c>
      <c r="L34" s="60">
        <f>'PG&amp;E Program Totals'!L34*$C$2</f>
        <v>0.3382048229478061</v>
      </c>
      <c r="M34" s="60">
        <f>'PG&amp;E Program Totals'!M34*$C$2</f>
        <v>0.23673265482841227</v>
      </c>
      <c r="N34" s="60">
        <f>'PG&amp;E Program Totals'!N34*$C$2</f>
        <v>0</v>
      </c>
      <c r="O34" s="60">
        <f>'PG&amp;E Program Totals'!O34*$C$2</f>
        <v>0</v>
      </c>
      <c r="P34" s="61"/>
      <c r="Q34" s="62"/>
      <c r="R34" s="62"/>
      <c r="S34" s="62"/>
      <c r="T34" s="62"/>
      <c r="U34" s="62"/>
      <c r="V34" s="62"/>
      <c r="W34" s="62"/>
      <c r="X34" s="54"/>
      <c r="Y34" s="54"/>
      <c r="Z34" s="54"/>
      <c r="AA34" s="54"/>
      <c r="AB34" s="54"/>
      <c r="AC34" s="54"/>
      <c r="AD34" s="57"/>
      <c r="AE34" s="57"/>
      <c r="AF34" s="57"/>
    </row>
    <row r="35" spans="1:32" ht="27" thickBot="1">
      <c r="A35" s="271"/>
      <c r="B35" s="273"/>
      <c r="C35" s="90" t="s">
        <v>8</v>
      </c>
      <c r="D35" s="212">
        <f aca="true" t="shared" si="1" ref="D35:O35">SUM(D27:D34)</f>
        <v>0</v>
      </c>
      <c r="E35" s="212">
        <f t="shared" si="1"/>
        <v>0</v>
      </c>
      <c r="F35" s="212">
        <f t="shared" si="1"/>
        <v>0</v>
      </c>
      <c r="G35" s="212">
        <f t="shared" si="1"/>
        <v>0</v>
      </c>
      <c r="H35" s="212">
        <f t="shared" si="1"/>
        <v>1.8644478286241282</v>
      </c>
      <c r="I35" s="212">
        <f t="shared" si="1"/>
        <v>2.206715973264266</v>
      </c>
      <c r="J35" s="212">
        <f t="shared" si="1"/>
        <v>3.0670479792037493</v>
      </c>
      <c r="K35" s="212">
        <f t="shared" si="1"/>
        <v>2.38025519576765</v>
      </c>
      <c r="L35" s="212">
        <f t="shared" si="1"/>
        <v>3.523099473442528</v>
      </c>
      <c r="M35" s="212">
        <f t="shared" si="1"/>
        <v>1.3965483461323334</v>
      </c>
      <c r="N35" s="212">
        <f t="shared" si="1"/>
        <v>0</v>
      </c>
      <c r="O35" s="212">
        <f t="shared" si="1"/>
        <v>0</v>
      </c>
      <c r="P35" s="7"/>
      <c r="Q35" s="57"/>
      <c r="R35" s="57"/>
      <c r="S35" s="57"/>
      <c r="T35" s="57"/>
      <c r="U35" s="57"/>
      <c r="V35" s="57"/>
      <c r="W35" s="57"/>
      <c r="X35" s="57"/>
      <c r="Y35" s="57"/>
      <c r="Z35" s="57"/>
      <c r="AA35" s="57"/>
      <c r="AB35" s="57"/>
      <c r="AC35" s="57"/>
      <c r="AD35" s="57"/>
      <c r="AE35" s="57"/>
      <c r="AF35" s="57"/>
    </row>
    <row r="36" spans="1:32" ht="27" customHeight="1" thickTop="1">
      <c r="A36" s="264" t="s">
        <v>37</v>
      </c>
      <c r="B36" s="264" t="s">
        <v>29</v>
      </c>
      <c r="C36" s="88" t="s">
        <v>30</v>
      </c>
      <c r="D36" s="209">
        <f>'PG&amp;E Program Totals'!D36*$C$2</f>
        <v>0</v>
      </c>
      <c r="E36" s="209">
        <f>'PG&amp;E Program Totals'!E36*$C$2</f>
        <v>0</v>
      </c>
      <c r="F36" s="209">
        <f>'PG&amp;E Program Totals'!F36*$C$2</f>
        <v>0</v>
      </c>
      <c r="G36" s="209">
        <f>'PG&amp;E Program Totals'!G36*$C$2</f>
        <v>0</v>
      </c>
      <c r="H36" s="209">
        <f>'PG&amp;E Program Totals'!H36*$C$2</f>
        <v>12.233177371084249</v>
      </c>
      <c r="I36" s="209">
        <f>'PG&amp;E Program Totals'!I36*$C$2</f>
        <v>12.473058353319287</v>
      </c>
      <c r="J36" s="209">
        <f>'PG&amp;E Program Totals'!J36*$C$2</f>
        <v>12.45158503079942</v>
      </c>
      <c r="K36" s="209">
        <f>'PG&amp;E Program Totals'!K36*$C$2</f>
        <v>12.192535844752523</v>
      </c>
      <c r="L36" s="209">
        <f>'PG&amp;E Program Totals'!L36*$C$2</f>
        <v>10.664844686961997</v>
      </c>
      <c r="M36" s="209">
        <f>'PG&amp;E Program Totals'!M36*$C$2</f>
        <v>12.806162294239712</v>
      </c>
      <c r="N36" s="209">
        <f>'PG&amp;E Program Totals'!N36*$C$2</f>
        <v>0</v>
      </c>
      <c r="O36" s="209">
        <f>'PG&amp;E Program Totals'!O36*$C$2</f>
        <v>0</v>
      </c>
      <c r="P36" s="7"/>
      <c r="Q36" s="57"/>
      <c r="R36" s="57"/>
      <c r="S36" s="57"/>
      <c r="T36" s="57"/>
      <c r="U36" s="57"/>
      <c r="V36" s="57"/>
      <c r="W36" s="57"/>
      <c r="X36" s="57"/>
      <c r="Y36" s="57"/>
      <c r="Z36" s="57"/>
      <c r="AA36" s="57"/>
      <c r="AB36" s="57"/>
      <c r="AC36" s="57"/>
      <c r="AD36" s="57"/>
      <c r="AE36" s="57"/>
      <c r="AF36" s="57"/>
    </row>
    <row r="37" spans="1:32" ht="26.25">
      <c r="A37" s="265"/>
      <c r="B37" s="267"/>
      <c r="C37" s="88" t="s">
        <v>31</v>
      </c>
      <c r="D37" s="209">
        <f>'PG&amp;E Program Totals'!D37*$C$2</f>
        <v>0</v>
      </c>
      <c r="E37" s="209">
        <f>'PG&amp;E Program Totals'!E37*$C$2</f>
        <v>0</v>
      </c>
      <c r="F37" s="209">
        <f>'PG&amp;E Program Totals'!F37*$C$2</f>
        <v>0</v>
      </c>
      <c r="G37" s="209">
        <f>'PG&amp;E Program Totals'!G37*$C$2</f>
        <v>0</v>
      </c>
      <c r="H37" s="209">
        <f>'PG&amp;E Program Totals'!H37*$C$2</f>
        <v>4.779619519352267</v>
      </c>
      <c r="I37" s="209">
        <f>'PG&amp;E Program Totals'!I37*$C$2</f>
        <v>4.654906457083161</v>
      </c>
      <c r="J37" s="209">
        <f>'PG&amp;E Program Totals'!J37*$C$2</f>
        <v>4.918526814023995</v>
      </c>
      <c r="K37" s="209">
        <f>'PG&amp;E Program Totals'!K37*$C$2</f>
        <v>5.265023269225089</v>
      </c>
      <c r="L37" s="209">
        <f>'PG&amp;E Program Totals'!L37*$C$2</f>
        <v>6.575570312163966</v>
      </c>
      <c r="M37" s="209">
        <f>'PG&amp;E Program Totals'!M37*$C$2</f>
        <v>4.57908947583242</v>
      </c>
      <c r="N37" s="209">
        <f>'PG&amp;E Program Totals'!N37*$C$2</f>
        <v>0</v>
      </c>
      <c r="O37" s="209">
        <f>'PG&amp;E Program Totals'!O37*$C$2</f>
        <v>0</v>
      </c>
      <c r="P37" s="7"/>
      <c r="Q37" s="57"/>
      <c r="R37" s="57"/>
      <c r="S37" s="57"/>
      <c r="T37" s="57"/>
      <c r="U37" s="57"/>
      <c r="V37" s="57"/>
      <c r="W37" s="57"/>
      <c r="X37" s="57"/>
      <c r="Y37" s="57"/>
      <c r="Z37" s="57"/>
      <c r="AA37" s="57"/>
      <c r="AB37" s="57"/>
      <c r="AC37" s="57"/>
      <c r="AD37" s="57"/>
      <c r="AE37" s="57"/>
      <c r="AF37" s="57"/>
    </row>
    <row r="38" spans="1:32" ht="15">
      <c r="A38" s="265"/>
      <c r="B38" s="267"/>
      <c r="C38" s="88" t="s">
        <v>32</v>
      </c>
      <c r="D38" s="209">
        <f>'PG&amp;E Program Totals'!D38*$C$2</f>
        <v>0</v>
      </c>
      <c r="E38" s="209">
        <f>'PG&amp;E Program Totals'!E38*$C$2</f>
        <v>0</v>
      </c>
      <c r="F38" s="209">
        <f>'PG&amp;E Program Totals'!F38*$C$2</f>
        <v>0</v>
      </c>
      <c r="G38" s="209">
        <f>'PG&amp;E Program Totals'!G38*$C$2</f>
        <v>0</v>
      </c>
      <c r="H38" s="209">
        <f>'PG&amp;E Program Totals'!H38*$C$2</f>
        <v>0</v>
      </c>
      <c r="I38" s="209">
        <f>'PG&amp;E Program Totals'!I38*$C$2</f>
        <v>0</v>
      </c>
      <c r="J38" s="209">
        <f>'PG&amp;E Program Totals'!J38*$C$2</f>
        <v>0</v>
      </c>
      <c r="K38" s="209">
        <f>'PG&amp;E Program Totals'!K38*$C$2</f>
        <v>0</v>
      </c>
      <c r="L38" s="209">
        <f>'PG&amp;E Program Totals'!L38*$C$2</f>
        <v>0</v>
      </c>
      <c r="M38" s="209">
        <f>'PG&amp;E Program Totals'!M38*$C$2</f>
        <v>0</v>
      </c>
      <c r="N38" s="209">
        <f>'PG&amp;E Program Totals'!N38*$C$2</f>
        <v>0</v>
      </c>
      <c r="O38" s="209">
        <f>'PG&amp;E Program Totals'!O38*$C$2</f>
        <v>0</v>
      </c>
      <c r="P38" s="7"/>
      <c r="Q38" s="57"/>
      <c r="R38" s="57"/>
      <c r="S38" s="57"/>
      <c r="T38" s="57"/>
      <c r="U38" s="57"/>
      <c r="V38" s="57"/>
      <c r="W38" s="57"/>
      <c r="X38" s="57"/>
      <c r="Y38" s="57"/>
      <c r="Z38" s="57"/>
      <c r="AA38" s="57"/>
      <c r="AB38" s="57"/>
      <c r="AC38" s="57"/>
      <c r="AD38" s="57"/>
      <c r="AE38" s="57"/>
      <c r="AF38" s="57"/>
    </row>
    <row r="39" spans="1:32" ht="15">
      <c r="A39" s="265"/>
      <c r="B39" s="267"/>
      <c r="C39" s="88" t="s">
        <v>33</v>
      </c>
      <c r="D39" s="209">
        <f>'PG&amp;E Program Totals'!D39*$C$2</f>
        <v>0</v>
      </c>
      <c r="E39" s="209">
        <f>'PG&amp;E Program Totals'!E39*$C$2</f>
        <v>0</v>
      </c>
      <c r="F39" s="209">
        <f>'PG&amp;E Program Totals'!F39*$C$2</f>
        <v>0</v>
      </c>
      <c r="G39" s="209">
        <f>'PG&amp;E Program Totals'!G39*$C$2</f>
        <v>0</v>
      </c>
      <c r="H39" s="209">
        <f>'PG&amp;E Program Totals'!H39*$C$2</f>
        <v>0</v>
      </c>
      <c r="I39" s="209">
        <f>'PG&amp;E Program Totals'!I39*$C$2</f>
        <v>0</v>
      </c>
      <c r="J39" s="209">
        <f>'PG&amp;E Program Totals'!J39*$C$2</f>
        <v>0</v>
      </c>
      <c r="K39" s="209">
        <f>'PG&amp;E Program Totals'!K39*$C$2</f>
        <v>0</v>
      </c>
      <c r="L39" s="209">
        <f>'PG&amp;E Program Totals'!L39*$C$2</f>
        <v>0</v>
      </c>
      <c r="M39" s="209">
        <f>'PG&amp;E Program Totals'!M39*$C$2</f>
        <v>0</v>
      </c>
      <c r="N39" s="209">
        <f>'PG&amp;E Program Totals'!N39*$C$2</f>
        <v>0</v>
      </c>
      <c r="O39" s="209">
        <f>'PG&amp;E Program Totals'!O39*$C$2</f>
        <v>0</v>
      </c>
      <c r="P39" s="7"/>
      <c r="Q39" s="57"/>
      <c r="R39" s="57"/>
      <c r="S39" s="57"/>
      <c r="T39" s="57"/>
      <c r="U39" s="57"/>
      <c r="V39" s="57"/>
      <c r="W39" s="57"/>
      <c r="X39" s="57"/>
      <c r="Y39" s="57"/>
      <c r="Z39" s="57"/>
      <c r="AA39" s="57"/>
      <c r="AB39" s="57"/>
      <c r="AC39" s="57"/>
      <c r="AD39" s="57"/>
      <c r="AE39" s="57"/>
      <c r="AF39" s="57"/>
    </row>
    <row r="40" spans="1:32" ht="15">
      <c r="A40" s="265"/>
      <c r="B40" s="267"/>
      <c r="C40" s="88" t="s">
        <v>34</v>
      </c>
      <c r="D40" s="209">
        <f>'PG&amp;E Program Totals'!D40*$C$2</f>
        <v>0</v>
      </c>
      <c r="E40" s="209">
        <f>'PG&amp;E Program Totals'!E40*$C$2</f>
        <v>0</v>
      </c>
      <c r="F40" s="209">
        <f>'PG&amp;E Program Totals'!F40*$C$2</f>
        <v>0</v>
      </c>
      <c r="G40" s="209">
        <f>'PG&amp;E Program Totals'!G40*$C$2</f>
        <v>0</v>
      </c>
      <c r="H40" s="209">
        <f>'PG&amp;E Program Totals'!H40*$C$2</f>
        <v>2.0010260031460048</v>
      </c>
      <c r="I40" s="209">
        <f>'PG&amp;E Program Totals'!I40*$C$2</f>
        <v>2.309920154772043</v>
      </c>
      <c r="J40" s="209">
        <f>'PG&amp;E Program Totals'!J40*$C$2</f>
        <v>2.3069766335383783</v>
      </c>
      <c r="K40" s="209">
        <f>'PG&amp;E Program Totals'!K40*$C$2</f>
        <v>2.277106274817227</v>
      </c>
      <c r="L40" s="209">
        <f>'PG&amp;E Program Totals'!L40*$C$2</f>
        <v>1.98255809299778</v>
      </c>
      <c r="M40" s="209">
        <f>'PG&amp;E Program Totals'!M40*$C$2</f>
        <v>2.1319740176782913</v>
      </c>
      <c r="N40" s="209">
        <f>'PG&amp;E Program Totals'!N40*$C$2</f>
        <v>0</v>
      </c>
      <c r="O40" s="209">
        <f>'PG&amp;E Program Totals'!O40*$C$2</f>
        <v>0</v>
      </c>
      <c r="P40" s="7"/>
      <c r="Q40" s="57"/>
      <c r="R40" s="57"/>
      <c r="S40" s="57"/>
      <c r="T40" s="57"/>
      <c r="U40" s="57"/>
      <c r="V40" s="57"/>
      <c r="W40" s="57"/>
      <c r="X40" s="57"/>
      <c r="Y40" s="57"/>
      <c r="Z40" s="57"/>
      <c r="AA40" s="57"/>
      <c r="AB40" s="57"/>
      <c r="AC40" s="57"/>
      <c r="AD40" s="57"/>
      <c r="AE40" s="57"/>
      <c r="AF40" s="57"/>
    </row>
    <row r="41" spans="1:36" ht="15">
      <c r="A41" s="265"/>
      <c r="B41" s="267"/>
      <c r="C41" s="88" t="s">
        <v>35</v>
      </c>
      <c r="D41" s="209">
        <f>'PG&amp;E Program Totals'!D41*$C$2</f>
        <v>0</v>
      </c>
      <c r="E41" s="209">
        <f>'PG&amp;E Program Totals'!E41*$C$2</f>
        <v>0</v>
      </c>
      <c r="F41" s="209">
        <f>'PG&amp;E Program Totals'!F41*$C$2</f>
        <v>0</v>
      </c>
      <c r="G41" s="209">
        <f>'PG&amp;E Program Totals'!G41*$C$2</f>
        <v>0</v>
      </c>
      <c r="H41" s="209">
        <f>'PG&amp;E Program Totals'!H41*$C$2</f>
        <v>2.064490108836555</v>
      </c>
      <c r="I41" s="209">
        <f>'PG&amp;E Program Totals'!I41*$C$2</f>
        <v>1.8831484892947339</v>
      </c>
      <c r="J41" s="209">
        <f>'PG&amp;E Program Totals'!J41*$C$2</f>
        <v>1.9894454704505244</v>
      </c>
      <c r="K41" s="209">
        <f>'PG&amp;E Program Totals'!K41*$C$2</f>
        <v>2.0333613655195424</v>
      </c>
      <c r="L41" s="209">
        <f>'PG&amp;E Program Totals'!L41*$C$2</f>
        <v>1.780622938486913</v>
      </c>
      <c r="M41" s="209">
        <f>'PG&amp;E Program Totals'!M41*$C$2</f>
        <v>1.9411033073467572</v>
      </c>
      <c r="N41" s="209">
        <f>'PG&amp;E Program Totals'!N41*$C$2</f>
        <v>0</v>
      </c>
      <c r="O41" s="209">
        <f>'PG&amp;E Program Totals'!O41*$C$2</f>
        <v>0</v>
      </c>
      <c r="P41" s="7"/>
      <c r="Q41" s="57"/>
      <c r="R41" s="57"/>
      <c r="S41" s="57"/>
      <c r="T41" s="57"/>
      <c r="U41" s="57"/>
      <c r="V41" s="57"/>
      <c r="W41" s="57"/>
      <c r="X41" s="57"/>
      <c r="Y41" s="57"/>
      <c r="Z41" s="57"/>
      <c r="AA41" s="57"/>
      <c r="AB41" s="57"/>
      <c r="AC41" s="57"/>
      <c r="AD41" s="57"/>
      <c r="AE41" s="57"/>
      <c r="AF41" s="57"/>
      <c r="AG41" s="7"/>
      <c r="AH41" s="7"/>
      <c r="AI41" s="7"/>
      <c r="AJ41" s="7"/>
    </row>
    <row r="42" spans="1:36" ht="15">
      <c r="A42" s="265"/>
      <c r="B42" s="267"/>
      <c r="C42" s="88" t="s">
        <v>36</v>
      </c>
      <c r="D42" s="209">
        <f>'PG&amp;E Program Totals'!D42*$C$2</f>
        <v>0</v>
      </c>
      <c r="E42" s="209">
        <f>'PG&amp;E Program Totals'!E42*$C$2</f>
        <v>0</v>
      </c>
      <c r="F42" s="209">
        <f>'PG&amp;E Program Totals'!F42*$C$2</f>
        <v>0</v>
      </c>
      <c r="G42" s="209">
        <f>'PG&amp;E Program Totals'!G42*$C$2</f>
        <v>0</v>
      </c>
      <c r="H42" s="209">
        <f>'PG&amp;E Program Totals'!H42*$C$2</f>
        <v>0.8037615182153699</v>
      </c>
      <c r="I42" s="209">
        <f>'PG&amp;E Program Totals'!I42*$C$2</f>
        <v>0.6488191866844528</v>
      </c>
      <c r="J42" s="209">
        <f>'PG&amp;E Program Totals'!J42*$C$2</f>
        <v>0.6866436920588276</v>
      </c>
      <c r="K42" s="209">
        <f>'PG&amp;E Program Totals'!K42*$C$2</f>
        <v>0.653692550605327</v>
      </c>
      <c r="L42" s="209">
        <f>'PG&amp;E Program Totals'!L42*$C$2</f>
        <v>0.6379503815182982</v>
      </c>
      <c r="M42" s="209">
        <f>'PG&amp;E Program Totals'!M42*$C$2</f>
        <v>0.7665592166207088</v>
      </c>
      <c r="N42" s="209">
        <f>'PG&amp;E Program Totals'!N42*$C$2</f>
        <v>0</v>
      </c>
      <c r="O42" s="209">
        <f>'PG&amp;E Program Totals'!O42*$C$2</f>
        <v>0</v>
      </c>
      <c r="P42" s="7"/>
      <c r="Q42" s="57"/>
      <c r="R42" s="57"/>
      <c r="S42" s="57"/>
      <c r="T42" s="57"/>
      <c r="U42" s="57"/>
      <c r="V42" s="57"/>
      <c r="W42" s="57"/>
      <c r="X42" s="57"/>
      <c r="Y42" s="57"/>
      <c r="Z42" s="57"/>
      <c r="AA42" s="57"/>
      <c r="AB42" s="57"/>
      <c r="AC42" s="57"/>
      <c r="AD42" s="57"/>
      <c r="AE42" s="57"/>
      <c r="AF42" s="57"/>
      <c r="AG42" s="7"/>
      <c r="AH42" s="7"/>
      <c r="AI42" s="7"/>
      <c r="AJ42" s="7"/>
    </row>
    <row r="43" spans="1:36" ht="15">
      <c r="A43" s="265"/>
      <c r="B43" s="267"/>
      <c r="C43" s="89" t="s">
        <v>7</v>
      </c>
      <c r="D43" s="209">
        <f>'PG&amp;E Program Totals'!D43*$C$2</f>
        <v>0</v>
      </c>
      <c r="E43" s="209">
        <f>'PG&amp;E Program Totals'!E43*$C$2</f>
        <v>0</v>
      </c>
      <c r="F43" s="209">
        <f>'PG&amp;E Program Totals'!F43*$C$2</f>
        <v>0</v>
      </c>
      <c r="G43" s="209">
        <f>'PG&amp;E Program Totals'!G43*$C$2</f>
        <v>0</v>
      </c>
      <c r="H43" s="209">
        <f>'PG&amp;E Program Totals'!H43*$C$2</f>
        <v>22.874880373351058</v>
      </c>
      <c r="I43" s="209">
        <f>'PG&amp;E Program Totals'!I43*$C$2</f>
        <v>22.787102267076843</v>
      </c>
      <c r="J43" s="209">
        <f>'PG&amp;E Program Totals'!J43*$C$2</f>
        <v>22.403777259549294</v>
      </c>
      <c r="K43" s="209">
        <f>'PG&amp;E Program Totals'!K43*$C$2</f>
        <v>22.33523559825999</v>
      </c>
      <c r="L43" s="209">
        <f>'PG&amp;E Program Totals'!L43*$C$2</f>
        <v>23.11540848763691</v>
      </c>
      <c r="M43" s="209">
        <f>'PG&amp;E Program Totals'!M43*$C$2</f>
        <v>22.532066590896758</v>
      </c>
      <c r="N43" s="209">
        <f>'PG&amp;E Program Totals'!N43*$C$2</f>
        <v>0</v>
      </c>
      <c r="O43" s="209">
        <f>'PG&amp;E Program Totals'!O43*$C$2</f>
        <v>0</v>
      </c>
      <c r="P43" s="7"/>
      <c r="Q43" s="62"/>
      <c r="R43" s="62"/>
      <c r="S43" s="62"/>
      <c r="T43" s="62"/>
      <c r="U43" s="62"/>
      <c r="V43" s="62"/>
      <c r="W43" s="62"/>
      <c r="X43" s="54"/>
      <c r="Y43" s="54"/>
      <c r="Z43" s="54"/>
      <c r="AA43" s="54"/>
      <c r="AB43" s="54"/>
      <c r="AC43" s="54"/>
      <c r="AD43" s="57"/>
      <c r="AE43" s="57"/>
      <c r="AF43" s="57"/>
      <c r="AG43" s="7"/>
      <c r="AH43" s="7"/>
      <c r="AI43" s="7"/>
      <c r="AJ43" s="7"/>
    </row>
    <row r="44" spans="1:36" ht="27" thickBot="1">
      <c r="A44" s="266"/>
      <c r="B44" s="268"/>
      <c r="C44" s="88" t="s">
        <v>8</v>
      </c>
      <c r="D44" s="213">
        <f aca="true" t="shared" si="2" ref="D44:O44">SUM(D36:D43)</f>
        <v>0</v>
      </c>
      <c r="E44" s="213">
        <f t="shared" si="2"/>
        <v>0</v>
      </c>
      <c r="F44" s="213">
        <f t="shared" si="2"/>
        <v>0</v>
      </c>
      <c r="G44" s="213">
        <f t="shared" si="2"/>
        <v>0</v>
      </c>
      <c r="H44" s="213">
        <f t="shared" si="2"/>
        <v>44.75695489398551</v>
      </c>
      <c r="I44" s="213">
        <f t="shared" si="2"/>
        <v>44.75695490823052</v>
      </c>
      <c r="J44" s="213">
        <f t="shared" si="2"/>
        <v>44.75695490042044</v>
      </c>
      <c r="K44" s="213">
        <f t="shared" si="2"/>
        <v>44.756954903179704</v>
      </c>
      <c r="L44" s="213">
        <f t="shared" si="2"/>
        <v>44.756954899765866</v>
      </c>
      <c r="M44" s="213">
        <f t="shared" si="2"/>
        <v>44.75695490261465</v>
      </c>
      <c r="N44" s="213">
        <f t="shared" si="2"/>
        <v>0</v>
      </c>
      <c r="O44" s="213">
        <f t="shared" si="2"/>
        <v>0</v>
      </c>
      <c r="P44" s="7"/>
      <c r="Q44" s="57"/>
      <c r="R44" s="57"/>
      <c r="S44" s="57"/>
      <c r="T44" s="57"/>
      <c r="U44" s="57"/>
      <c r="V44" s="57"/>
      <c r="W44" s="57"/>
      <c r="X44" s="57"/>
      <c r="Y44" s="57"/>
      <c r="Z44" s="57"/>
      <c r="AA44" s="57"/>
      <c r="AB44" s="57"/>
      <c r="AC44" s="57"/>
      <c r="AD44" s="57"/>
      <c r="AE44" s="57"/>
      <c r="AF44" s="57"/>
      <c r="AG44" s="7"/>
      <c r="AH44" s="7"/>
      <c r="AI44" s="7"/>
      <c r="AJ44" s="7"/>
    </row>
    <row r="45" spans="1:36" ht="27" customHeight="1" thickTop="1">
      <c r="A45" s="269" t="s">
        <v>38</v>
      </c>
      <c r="B45" s="269" t="s">
        <v>29</v>
      </c>
      <c r="C45" s="90" t="s">
        <v>30</v>
      </c>
      <c r="D45" s="60">
        <f>'PG&amp;E Program Totals'!D45*$C$2</f>
        <v>0</v>
      </c>
      <c r="E45" s="60">
        <f>'PG&amp;E Program Totals'!E45*$C$2</f>
        <v>0</v>
      </c>
      <c r="F45" s="60">
        <f>'PG&amp;E Program Totals'!F45*$C$2</f>
        <v>0</v>
      </c>
      <c r="G45" s="60">
        <f>'PG&amp;E Program Totals'!G45*$C$2</f>
        <v>0</v>
      </c>
      <c r="H45" s="60">
        <f>'PG&amp;E Program Totals'!H45*$C$2</f>
        <v>59.063399356777346</v>
      </c>
      <c r="I45" s="60">
        <f>'PG&amp;E Program Totals'!I45*$C$2</f>
        <v>64.95119543718046</v>
      </c>
      <c r="J45" s="60">
        <f>'PG&amp;E Program Totals'!J45*$C$2</f>
        <v>60.73073424114</v>
      </c>
      <c r="K45" s="60">
        <f>'PG&amp;E Program Totals'!K45*$C$2</f>
        <v>61.867541257973365</v>
      </c>
      <c r="L45" s="60">
        <f>'PG&amp;E Program Totals'!L45*$C$2</f>
        <v>59.803245351091434</v>
      </c>
      <c r="M45" s="60">
        <f>'PG&amp;E Program Totals'!M45*$C$2</f>
        <v>64.12831411797275</v>
      </c>
      <c r="N45" s="60">
        <f>'PG&amp;E Program Totals'!N45*$C$2</f>
        <v>0</v>
      </c>
      <c r="O45" s="60">
        <f>'PG&amp;E Program Totals'!O45*$C$2</f>
        <v>0</v>
      </c>
      <c r="P45" s="7"/>
      <c r="Q45" s="57"/>
      <c r="R45" s="57"/>
      <c r="S45" s="57"/>
      <c r="T45" s="57"/>
      <c r="U45" s="57"/>
      <c r="V45" s="57"/>
      <c r="W45" s="57"/>
      <c r="X45" s="57"/>
      <c r="Y45" s="57"/>
      <c r="Z45" s="57"/>
      <c r="AA45" s="57"/>
      <c r="AB45" s="57"/>
      <c r="AC45" s="57"/>
      <c r="AD45" s="57"/>
      <c r="AE45" s="57"/>
      <c r="AF45" s="57"/>
      <c r="AG45" s="7"/>
      <c r="AH45" s="7"/>
      <c r="AI45" s="7"/>
      <c r="AJ45" s="7"/>
    </row>
    <row r="46" spans="1:36" ht="26.25">
      <c r="A46" s="270"/>
      <c r="B46" s="272"/>
      <c r="C46" s="90" t="s">
        <v>31</v>
      </c>
      <c r="D46" s="60">
        <f>'PG&amp;E Program Totals'!D46*$C$2</f>
        <v>0</v>
      </c>
      <c r="E46" s="60">
        <f>'PG&amp;E Program Totals'!E46*$C$2</f>
        <v>0</v>
      </c>
      <c r="F46" s="60">
        <f>'PG&amp;E Program Totals'!F46*$C$2</f>
        <v>0</v>
      </c>
      <c r="G46" s="60">
        <f>'PG&amp;E Program Totals'!G46*$C$2</f>
        <v>0</v>
      </c>
      <c r="H46" s="60">
        <f>'PG&amp;E Program Totals'!H46*$C$2</f>
        <v>23.678570871634328</v>
      </c>
      <c r="I46" s="60">
        <f>'PG&amp;E Program Totals'!I46*$C$2</f>
        <v>23.940904850501294</v>
      </c>
      <c r="J46" s="60">
        <f>'PG&amp;E Program Totals'!J46*$C$2</f>
        <v>27.08099634267011</v>
      </c>
      <c r="K46" s="60">
        <f>'PG&amp;E Program Totals'!K46*$C$2</f>
        <v>28.298523497625496</v>
      </c>
      <c r="L46" s="60">
        <f>'PG&amp;E Program Totals'!L46*$C$2</f>
        <v>29.192612957058056</v>
      </c>
      <c r="M46" s="60">
        <f>'PG&amp;E Program Totals'!M46*$C$2</f>
        <v>22.028177237680502</v>
      </c>
      <c r="N46" s="60">
        <f>'PG&amp;E Program Totals'!N46*$C$2</f>
        <v>0</v>
      </c>
      <c r="O46" s="60">
        <f>'PG&amp;E Program Totals'!O46*$C$2</f>
        <v>0</v>
      </c>
      <c r="P46" s="7"/>
      <c r="Q46" s="57"/>
      <c r="R46" s="57"/>
      <c r="S46" s="57"/>
      <c r="T46" s="57"/>
      <c r="U46" s="57"/>
      <c r="V46" s="57"/>
      <c r="W46" s="57"/>
      <c r="X46" s="57"/>
      <c r="Y46" s="57"/>
      <c r="Z46" s="57"/>
      <c r="AA46" s="57"/>
      <c r="AB46" s="57"/>
      <c r="AC46" s="57"/>
      <c r="AD46" s="57"/>
      <c r="AE46" s="57"/>
      <c r="AF46" s="57"/>
      <c r="AG46" s="7"/>
      <c r="AH46" s="7"/>
      <c r="AI46" s="7"/>
      <c r="AJ46" s="7"/>
    </row>
    <row r="47" spans="1:36" ht="15">
      <c r="A47" s="270"/>
      <c r="B47" s="272"/>
      <c r="C47" s="90" t="s">
        <v>32</v>
      </c>
      <c r="D47" s="60">
        <f>'PG&amp;E Program Totals'!D47*$C$2</f>
        <v>0</v>
      </c>
      <c r="E47" s="60">
        <f>'PG&amp;E Program Totals'!E47*$C$2</f>
        <v>0</v>
      </c>
      <c r="F47" s="60">
        <f>'PG&amp;E Program Totals'!F47*$C$2</f>
        <v>0</v>
      </c>
      <c r="G47" s="60">
        <f>'PG&amp;E Program Totals'!G47*$C$2</f>
        <v>0</v>
      </c>
      <c r="H47" s="60">
        <f>'PG&amp;E Program Totals'!H47*$C$2</f>
        <v>0.6206049895583178</v>
      </c>
      <c r="I47" s="60">
        <f>'PG&amp;E Program Totals'!I47*$C$2</f>
        <v>0.5562547419695343</v>
      </c>
      <c r="J47" s="60">
        <f>'PG&amp;E Program Totals'!J47*$C$2</f>
        <v>0.5344019936378551</v>
      </c>
      <c r="K47" s="60">
        <f>'PG&amp;E Program Totals'!K47*$C$2</f>
        <v>0.5402940035576459</v>
      </c>
      <c r="L47" s="60">
        <f>'PG&amp;E Program Totals'!L47*$C$2</f>
        <v>0.6050501594078849</v>
      </c>
      <c r="M47" s="60">
        <f>'PG&amp;E Program Totals'!M47*$C$2</f>
        <v>0.599509328714602</v>
      </c>
      <c r="N47" s="60">
        <f>'PG&amp;E Program Totals'!N47*$C$2</f>
        <v>0</v>
      </c>
      <c r="O47" s="60">
        <f>'PG&amp;E Program Totals'!O47*$C$2</f>
        <v>0</v>
      </c>
      <c r="P47" s="7"/>
      <c r="Q47" s="54"/>
      <c r="R47" s="54"/>
      <c r="S47" s="54"/>
      <c r="T47" s="54"/>
      <c r="U47" s="54"/>
      <c r="V47" s="54"/>
      <c r="W47" s="54"/>
      <c r="X47" s="57"/>
      <c r="Y47" s="57"/>
      <c r="Z47" s="57"/>
      <c r="AA47" s="57"/>
      <c r="AB47" s="57"/>
      <c r="AC47" s="57"/>
      <c r="AD47" s="57"/>
      <c r="AE47" s="57"/>
      <c r="AF47" s="57"/>
      <c r="AG47" s="7"/>
      <c r="AH47" s="7"/>
      <c r="AI47" s="7"/>
      <c r="AJ47" s="7"/>
    </row>
    <row r="48" spans="1:36" ht="15">
      <c r="A48" s="270"/>
      <c r="B48" s="272"/>
      <c r="C48" s="90" t="s">
        <v>33</v>
      </c>
      <c r="D48" s="60">
        <f>'PG&amp;E Program Totals'!D48*$C$2</f>
        <v>0</v>
      </c>
      <c r="E48" s="60">
        <f>'PG&amp;E Program Totals'!E48*$C$2</f>
        <v>0</v>
      </c>
      <c r="F48" s="60">
        <f>'PG&amp;E Program Totals'!F48*$C$2</f>
        <v>0</v>
      </c>
      <c r="G48" s="60">
        <f>'PG&amp;E Program Totals'!G48*$C$2</f>
        <v>0</v>
      </c>
      <c r="H48" s="60">
        <f>'PG&amp;E Program Totals'!H48*$C$2</f>
        <v>19.812746580873316</v>
      </c>
      <c r="I48" s="60">
        <f>'PG&amp;E Program Totals'!I48*$C$2</f>
        <v>18.301921515840583</v>
      </c>
      <c r="J48" s="60">
        <f>'PG&amp;E Program Totals'!J48*$C$2</f>
        <v>17.649467028825285</v>
      </c>
      <c r="K48" s="60">
        <f>'PG&amp;E Program Totals'!K48*$C$2</f>
        <v>18.535938051238652</v>
      </c>
      <c r="L48" s="60">
        <f>'PG&amp;E Program Totals'!L48*$C$2</f>
        <v>19.782249646218823</v>
      </c>
      <c r="M48" s="60">
        <f>'PG&amp;E Program Totals'!M48*$C$2</f>
        <v>19.04374945895368</v>
      </c>
      <c r="N48" s="60">
        <f>'PG&amp;E Program Totals'!N48*$C$2</f>
        <v>0</v>
      </c>
      <c r="O48" s="60">
        <f>'PG&amp;E Program Totals'!O48*$C$2</f>
        <v>0</v>
      </c>
      <c r="P48" s="7"/>
      <c r="Q48" s="54"/>
      <c r="R48" s="54"/>
      <c r="S48" s="54"/>
      <c r="T48" s="54"/>
      <c r="U48" s="54"/>
      <c r="V48" s="54"/>
      <c r="W48" s="54"/>
      <c r="X48" s="57"/>
      <c r="Y48" s="57"/>
      <c r="Z48" s="57"/>
      <c r="AA48" s="57"/>
      <c r="AB48" s="57"/>
      <c r="AC48" s="57"/>
      <c r="AD48" s="57"/>
      <c r="AE48" s="57"/>
      <c r="AF48" s="57"/>
      <c r="AG48" s="7"/>
      <c r="AH48" s="7"/>
      <c r="AI48" s="7"/>
      <c r="AJ48" s="7"/>
    </row>
    <row r="49" spans="1:36" ht="15">
      <c r="A49" s="270"/>
      <c r="B49" s="272"/>
      <c r="C49" s="90" t="s">
        <v>34</v>
      </c>
      <c r="D49" s="60">
        <f>'PG&amp;E Program Totals'!D49*$C$2</f>
        <v>0</v>
      </c>
      <c r="E49" s="60">
        <f>'PG&amp;E Program Totals'!E49*$C$2</f>
        <v>0</v>
      </c>
      <c r="F49" s="60">
        <f>'PG&amp;E Program Totals'!F49*$C$2</f>
        <v>0</v>
      </c>
      <c r="G49" s="60">
        <f>'PG&amp;E Program Totals'!G49*$C$2</f>
        <v>0</v>
      </c>
      <c r="H49" s="60">
        <f>'PG&amp;E Program Totals'!H49*$C$2</f>
        <v>4.7248749245230695</v>
      </c>
      <c r="I49" s="60">
        <f>'PG&amp;E Program Totals'!I49*$C$2</f>
        <v>5.080778459346711</v>
      </c>
      <c r="J49" s="60">
        <f>'PG&amp;E Program Totals'!J49*$C$2</f>
        <v>4.829147412564473</v>
      </c>
      <c r="K49" s="60">
        <f>'PG&amp;E Program Totals'!K49*$C$2</f>
        <v>5.053089309245179</v>
      </c>
      <c r="L49" s="60">
        <f>'PG&amp;E Program Totals'!L49*$C$2</f>
        <v>4.937189452518993</v>
      </c>
      <c r="M49" s="60">
        <f>'PG&amp;E Program Totals'!M49*$C$2</f>
        <v>4.849674337584748</v>
      </c>
      <c r="N49" s="60">
        <f>'PG&amp;E Program Totals'!N49*$C$2</f>
        <v>0</v>
      </c>
      <c r="O49" s="60">
        <f>'PG&amp;E Program Totals'!O49*$C$2</f>
        <v>0</v>
      </c>
      <c r="P49" s="7"/>
      <c r="Q49" s="57"/>
      <c r="R49" s="57"/>
      <c r="S49" s="57"/>
      <c r="T49" s="57"/>
      <c r="U49" s="57"/>
      <c r="V49" s="57"/>
      <c r="W49" s="57"/>
      <c r="X49" s="57"/>
      <c r="Y49" s="57"/>
      <c r="Z49" s="57"/>
      <c r="AA49" s="57"/>
      <c r="AB49" s="57"/>
      <c r="AC49" s="57"/>
      <c r="AD49" s="57"/>
      <c r="AE49" s="57"/>
      <c r="AF49" s="57"/>
      <c r="AG49" s="7"/>
      <c r="AH49" s="7"/>
      <c r="AI49" s="7"/>
      <c r="AJ49" s="7"/>
    </row>
    <row r="50" spans="1:36" ht="15">
      <c r="A50" s="270"/>
      <c r="B50" s="272"/>
      <c r="C50" s="90" t="s">
        <v>35</v>
      </c>
      <c r="D50" s="60">
        <f>'PG&amp;E Program Totals'!D50*$C$2</f>
        <v>0</v>
      </c>
      <c r="E50" s="60">
        <f>'PG&amp;E Program Totals'!E50*$C$2</f>
        <v>0</v>
      </c>
      <c r="F50" s="60">
        <f>'PG&amp;E Program Totals'!F50*$C$2</f>
        <v>0</v>
      </c>
      <c r="G50" s="60">
        <f>'PG&amp;E Program Totals'!G50*$C$2</f>
        <v>0</v>
      </c>
      <c r="H50" s="60">
        <f>'PG&amp;E Program Totals'!H50*$C$2</f>
        <v>4.84145636891814</v>
      </c>
      <c r="I50" s="60">
        <f>'PG&amp;E Program Totals'!I50*$C$2</f>
        <v>4.582246795901534</v>
      </c>
      <c r="J50" s="60">
        <f>'PG&amp;E Program Totals'!J50*$C$2</f>
        <v>4.7745579133531555</v>
      </c>
      <c r="K50" s="60">
        <f>'PG&amp;E Program Totals'!K50*$C$2</f>
        <v>4.97213637466224</v>
      </c>
      <c r="L50" s="60">
        <f>'PG&amp;E Program Totals'!L50*$C$2</f>
        <v>4.903793193914557</v>
      </c>
      <c r="M50" s="60">
        <f>'PG&amp;E Program Totals'!M50*$C$2</f>
        <v>4.488825276331327</v>
      </c>
      <c r="N50" s="60">
        <f>'PG&amp;E Program Totals'!N50*$C$2</f>
        <v>0</v>
      </c>
      <c r="O50" s="60">
        <f>'PG&amp;E Program Totals'!O50*$C$2</f>
        <v>0</v>
      </c>
      <c r="P50" s="7"/>
      <c r="Q50" s="57"/>
      <c r="R50" s="57"/>
      <c r="S50" s="57"/>
      <c r="T50" s="57"/>
      <c r="U50" s="57"/>
      <c r="V50" s="57"/>
      <c r="W50" s="57"/>
      <c r="X50" s="57"/>
      <c r="Y50" s="57"/>
      <c r="Z50" s="57"/>
      <c r="AA50" s="57"/>
      <c r="AB50" s="57"/>
      <c r="AC50" s="57"/>
      <c r="AD50" s="57"/>
      <c r="AE50" s="57"/>
      <c r="AF50" s="57"/>
      <c r="AG50" s="7"/>
      <c r="AH50" s="7"/>
      <c r="AI50" s="7"/>
      <c r="AJ50" s="7"/>
    </row>
    <row r="51" spans="1:36" ht="15">
      <c r="A51" s="270"/>
      <c r="B51" s="272"/>
      <c r="C51" s="90" t="s">
        <v>36</v>
      </c>
      <c r="D51" s="60">
        <f>'PG&amp;E Program Totals'!D51*$C$2</f>
        <v>0</v>
      </c>
      <c r="E51" s="60">
        <f>'PG&amp;E Program Totals'!E51*$C$2</f>
        <v>0</v>
      </c>
      <c r="F51" s="60">
        <f>'PG&amp;E Program Totals'!F51*$C$2</f>
        <v>0</v>
      </c>
      <c r="G51" s="60">
        <f>'PG&amp;E Program Totals'!G51*$C$2</f>
        <v>0</v>
      </c>
      <c r="H51" s="60">
        <f>'PG&amp;E Program Totals'!H51*$C$2</f>
        <v>4.371954991316574</v>
      </c>
      <c r="I51" s="60">
        <f>'PG&amp;E Program Totals'!I51*$C$2</f>
        <v>4.064519677764933</v>
      </c>
      <c r="J51" s="60">
        <f>'PG&amp;E Program Totals'!J51*$C$2</f>
        <v>4.089021167186304</v>
      </c>
      <c r="K51" s="60">
        <f>'PG&amp;E Program Totals'!K51*$C$2</f>
        <v>4.436102863378555</v>
      </c>
      <c r="L51" s="60">
        <f>'PG&amp;E Program Totals'!L51*$C$2</f>
        <v>5.187010363006132</v>
      </c>
      <c r="M51" s="60">
        <f>'PG&amp;E Program Totals'!M51*$C$2</f>
        <v>4.146439354507341</v>
      </c>
      <c r="N51" s="60">
        <f>'PG&amp;E Program Totals'!N51*$C$2</f>
        <v>0</v>
      </c>
      <c r="O51" s="60">
        <f>'PG&amp;E Program Totals'!O51*$C$2</f>
        <v>0</v>
      </c>
      <c r="P51" s="7"/>
      <c r="Q51" s="57"/>
      <c r="R51" s="57"/>
      <c r="S51" s="57"/>
      <c r="T51" s="57"/>
      <c r="U51" s="57"/>
      <c r="V51" s="57"/>
      <c r="W51" s="57"/>
      <c r="X51" s="57"/>
      <c r="Y51" s="57"/>
      <c r="Z51" s="57"/>
      <c r="AA51" s="57"/>
      <c r="AB51" s="57"/>
      <c r="AC51" s="57"/>
      <c r="AD51" s="57"/>
      <c r="AE51" s="57"/>
      <c r="AF51" s="57"/>
      <c r="AG51" s="7"/>
      <c r="AH51" s="7"/>
      <c r="AI51" s="7"/>
      <c r="AJ51" s="7"/>
    </row>
    <row r="52" spans="1:36" ht="15">
      <c r="A52" s="270"/>
      <c r="B52" s="272"/>
      <c r="C52" s="91" t="s">
        <v>7</v>
      </c>
      <c r="D52" s="60">
        <f>'PG&amp;E Program Totals'!D52*$C$2</f>
        <v>0</v>
      </c>
      <c r="E52" s="60">
        <f>'PG&amp;E Program Totals'!E52*$C$2</f>
        <v>0</v>
      </c>
      <c r="F52" s="60">
        <f>'PG&amp;E Program Totals'!F52*$C$2</f>
        <v>0</v>
      </c>
      <c r="G52" s="60">
        <f>'PG&amp;E Program Totals'!G52*$C$2</f>
        <v>0</v>
      </c>
      <c r="H52" s="60">
        <f>'PG&amp;E Program Totals'!H52*$C$2</f>
        <v>38.41681018995641</v>
      </c>
      <c r="I52" s="60">
        <f>'PG&amp;E Program Totals'!I52*$C$2</f>
        <v>34.05259679228871</v>
      </c>
      <c r="J52" s="60">
        <f>'PG&amp;E Program Totals'!J52*$C$2</f>
        <v>35.842092173748405</v>
      </c>
      <c r="K52" s="60">
        <f>'PG&amp;E Program Totals'!K52*$C$2</f>
        <v>31.82679291995372</v>
      </c>
      <c r="L52" s="60">
        <f>'PG&amp;E Program Totals'!L52*$C$2</f>
        <v>31.119267136028334</v>
      </c>
      <c r="M52" s="60">
        <f>'PG&amp;E Program Totals'!M52*$C$2</f>
        <v>36.24572916351555</v>
      </c>
      <c r="N52" s="60">
        <f>'PG&amp;E Program Totals'!N52*$C$2</f>
        <v>0</v>
      </c>
      <c r="O52" s="60">
        <f>'PG&amp;E Program Totals'!O52*$C$2</f>
        <v>0</v>
      </c>
      <c r="P52" s="7"/>
      <c r="Q52" s="62"/>
      <c r="R52" s="62"/>
      <c r="S52" s="62"/>
      <c r="T52" s="62"/>
      <c r="U52" s="62"/>
      <c r="V52" s="62"/>
      <c r="W52" s="62"/>
      <c r="X52" s="57"/>
      <c r="Y52" s="54"/>
      <c r="Z52" s="54"/>
      <c r="AA52" s="54"/>
      <c r="AB52" s="54"/>
      <c r="AC52" s="54"/>
      <c r="AD52" s="54"/>
      <c r="AE52" s="57"/>
      <c r="AF52" s="57"/>
      <c r="AG52" s="7"/>
      <c r="AH52" s="7"/>
      <c r="AI52" s="7"/>
      <c r="AJ52" s="7"/>
    </row>
    <row r="53" spans="1:36" ht="27" thickBot="1">
      <c r="A53" s="271"/>
      <c r="B53" s="273"/>
      <c r="C53" s="90" t="s">
        <v>8</v>
      </c>
      <c r="D53" s="214">
        <f aca="true" t="shared" si="3" ref="D53:O53">SUM(D45:D52)</f>
        <v>0</v>
      </c>
      <c r="E53" s="214">
        <f t="shared" si="3"/>
        <v>0</v>
      </c>
      <c r="F53" s="214">
        <f t="shared" si="3"/>
        <v>0</v>
      </c>
      <c r="G53" s="214">
        <f t="shared" si="3"/>
        <v>0</v>
      </c>
      <c r="H53" s="214">
        <f t="shared" si="3"/>
        <v>155.53041827355747</v>
      </c>
      <c r="I53" s="214">
        <f t="shared" si="3"/>
        <v>155.5304182707938</v>
      </c>
      <c r="J53" s="214">
        <f t="shared" si="3"/>
        <v>155.53041827312558</v>
      </c>
      <c r="K53" s="214">
        <f t="shared" si="3"/>
        <v>155.53041827763485</v>
      </c>
      <c r="L53" s="214">
        <f t="shared" si="3"/>
        <v>155.53041825924421</v>
      </c>
      <c r="M53" s="214">
        <f t="shared" si="3"/>
        <v>155.5304182752605</v>
      </c>
      <c r="N53" s="214">
        <f t="shared" si="3"/>
        <v>0</v>
      </c>
      <c r="O53" s="214">
        <f t="shared" si="3"/>
        <v>0</v>
      </c>
      <c r="P53" s="7"/>
      <c r="Q53" s="57"/>
      <c r="R53" s="57"/>
      <c r="S53" s="57"/>
      <c r="T53" s="57"/>
      <c r="U53" s="57"/>
      <c r="V53" s="57"/>
      <c r="W53" s="57"/>
      <c r="X53" s="57"/>
      <c r="Y53" s="63"/>
      <c r="Z53" s="63"/>
      <c r="AA53" s="63"/>
      <c r="AB53" s="63"/>
      <c r="AC53" s="63"/>
      <c r="AD53" s="63"/>
      <c r="AE53" s="57"/>
      <c r="AF53" s="57"/>
      <c r="AG53" s="7"/>
      <c r="AH53" s="7"/>
      <c r="AI53" s="7"/>
      <c r="AJ53" s="7"/>
    </row>
    <row r="54" spans="1:36" ht="27" customHeight="1" thickTop="1">
      <c r="A54" s="269" t="s">
        <v>39</v>
      </c>
      <c r="B54" s="264" t="s">
        <v>29</v>
      </c>
      <c r="C54" s="88" t="s">
        <v>30</v>
      </c>
      <c r="D54" s="209">
        <f>'PG&amp;E Program Totals'!D54*$C$2</f>
        <v>2.2436869597368467</v>
      </c>
      <c r="E54" s="209">
        <f>'PG&amp;E Program Totals'!E54*$C$2</f>
        <v>2.2641219814782665</v>
      </c>
      <c r="F54" s="209">
        <f>'PG&amp;E Program Totals'!F54*$C$2</f>
        <v>2.2440425249983558</v>
      </c>
      <c r="G54" s="209">
        <f>'PG&amp;E Program Totals'!G54*$C$2</f>
        <v>2.8003923443338996</v>
      </c>
      <c r="H54" s="209">
        <f>'PG&amp;E Program Totals'!H54*$C$2</f>
        <v>2.7402246699254604</v>
      </c>
      <c r="I54" s="209">
        <f>'PG&amp;E Program Totals'!I54*$C$2</f>
        <v>3.0448450681442623</v>
      </c>
      <c r="J54" s="209">
        <f>'PG&amp;E Program Totals'!J54*$C$2</f>
        <v>3.128012673587632</v>
      </c>
      <c r="K54" s="209">
        <f>'PG&amp;E Program Totals'!K54*$C$2</f>
        <v>3.1081413113022607</v>
      </c>
      <c r="L54" s="209">
        <f>'PG&amp;E Program Totals'!L54*$C$2</f>
        <v>3.0682092908496585</v>
      </c>
      <c r="M54" s="209">
        <f>'PG&amp;E Program Totals'!M54*$C$2</f>
        <v>2.9911070825217534</v>
      </c>
      <c r="N54" s="209">
        <f>'PG&amp;E Program Totals'!N54*$C$2</f>
        <v>2.2913848199227966</v>
      </c>
      <c r="O54" s="209">
        <f>'PG&amp;E Program Totals'!O54*$C$2</f>
        <v>2.2710627095278344</v>
      </c>
      <c r="P54" s="7"/>
      <c r="Q54" s="57"/>
      <c r="R54" s="57"/>
      <c r="S54" s="57"/>
      <c r="T54" s="57"/>
      <c r="U54" s="57"/>
      <c r="V54" s="57"/>
      <c r="W54" s="57"/>
      <c r="X54" s="57"/>
      <c r="Y54" s="65"/>
      <c r="Z54" s="65"/>
      <c r="AA54" s="65"/>
      <c r="AB54" s="65"/>
      <c r="AC54" s="65"/>
      <c r="AD54" s="65"/>
      <c r="AE54" s="66"/>
      <c r="AF54" s="66"/>
      <c r="AG54" s="66">
        <v>0</v>
      </c>
      <c r="AH54" s="66">
        <v>0</v>
      </c>
      <c r="AI54" s="66">
        <v>0</v>
      </c>
      <c r="AJ54" s="67">
        <v>0</v>
      </c>
    </row>
    <row r="55" spans="1:36" ht="26.25">
      <c r="A55" s="270"/>
      <c r="B55" s="267"/>
      <c r="C55" s="88" t="s">
        <v>31</v>
      </c>
      <c r="D55" s="209">
        <f>'PG&amp;E Program Totals'!D55*$C$2</f>
        <v>0.28559547086329073</v>
      </c>
      <c r="E55" s="209">
        <f>'PG&amp;E Program Totals'!E55*$C$2</f>
        <v>0.27999801781740313</v>
      </c>
      <c r="F55" s="209">
        <f>'PG&amp;E Program Totals'!F55*$C$2</f>
        <v>0.29034434412086063</v>
      </c>
      <c r="G55" s="209">
        <f>'PG&amp;E Program Totals'!G55*$C$2</f>
        <v>0.16247721482330185</v>
      </c>
      <c r="H55" s="209">
        <f>'PG&amp;E Program Totals'!H55*$C$2</f>
        <v>0.18666706162366561</v>
      </c>
      <c r="I55" s="209">
        <f>'PG&amp;E Program Totals'!I55*$C$2</f>
        <v>0.19069589788531793</v>
      </c>
      <c r="J55" s="209">
        <f>'PG&amp;E Program Totals'!J55*$C$2</f>
        <v>0.20774551758957133</v>
      </c>
      <c r="K55" s="209">
        <f>'PG&amp;E Program Totals'!K55*$C$2</f>
        <v>0.2180800466142882</v>
      </c>
      <c r="L55" s="209">
        <f>'PG&amp;E Program Totals'!L55*$C$2</f>
        <v>0.2203223423411632</v>
      </c>
      <c r="M55" s="209">
        <f>'PG&amp;E Program Totals'!M55*$C$2</f>
        <v>0.2320109932007959</v>
      </c>
      <c r="N55" s="209">
        <f>'PG&amp;E Program Totals'!N55*$C$2</f>
        <v>0.4538737132208975</v>
      </c>
      <c r="O55" s="209">
        <f>'PG&amp;E Program Totals'!O55*$C$2</f>
        <v>0.3399259030278033</v>
      </c>
      <c r="P55" s="7"/>
      <c r="Q55" s="57"/>
      <c r="R55" s="57"/>
      <c r="S55" s="57"/>
      <c r="T55" s="57"/>
      <c r="U55" s="57"/>
      <c r="V55" s="57"/>
      <c r="W55" s="57"/>
      <c r="X55" s="57"/>
      <c r="Y55" s="65"/>
      <c r="Z55" s="65"/>
      <c r="AA55" s="65"/>
      <c r="AB55" s="65"/>
      <c r="AC55" s="65"/>
      <c r="AD55" s="65"/>
      <c r="AE55" s="66"/>
      <c r="AF55" s="66"/>
      <c r="AG55" s="66">
        <v>0</v>
      </c>
      <c r="AH55" s="66">
        <v>0</v>
      </c>
      <c r="AI55" s="66">
        <v>0</v>
      </c>
      <c r="AJ55" s="67">
        <v>0</v>
      </c>
    </row>
    <row r="56" spans="1:36" ht="15">
      <c r="A56" s="270"/>
      <c r="B56" s="267"/>
      <c r="C56" s="88" t="s">
        <v>32</v>
      </c>
      <c r="D56" s="209">
        <f>'PG&amp;E Program Totals'!D56*$C$2</f>
        <v>0</v>
      </c>
      <c r="E56" s="209">
        <f>'PG&amp;E Program Totals'!E56*$C$2</f>
        <v>0</v>
      </c>
      <c r="F56" s="209">
        <f>'PG&amp;E Program Totals'!F56*$C$2</f>
        <v>0</v>
      </c>
      <c r="G56" s="209">
        <f>'PG&amp;E Program Totals'!G56*$C$2</f>
        <v>0</v>
      </c>
      <c r="H56" s="209">
        <f>'PG&amp;E Program Totals'!H56*$C$2</f>
        <v>0</v>
      </c>
      <c r="I56" s="209">
        <f>'PG&amp;E Program Totals'!I56*$C$2</f>
        <v>0</v>
      </c>
      <c r="J56" s="209">
        <f>'PG&amp;E Program Totals'!J56*$C$2</f>
        <v>0</v>
      </c>
      <c r="K56" s="209">
        <f>'PG&amp;E Program Totals'!K56*$C$2</f>
        <v>0</v>
      </c>
      <c r="L56" s="209">
        <f>'PG&amp;E Program Totals'!L56*$C$2</f>
        <v>0</v>
      </c>
      <c r="M56" s="209">
        <f>'PG&amp;E Program Totals'!M56*$C$2</f>
        <v>0</v>
      </c>
      <c r="N56" s="209">
        <f>'PG&amp;E Program Totals'!N56*$C$2</f>
        <v>0</v>
      </c>
      <c r="O56" s="209">
        <f>'PG&amp;E Program Totals'!O56*$C$2</f>
        <v>0</v>
      </c>
      <c r="P56" s="7"/>
      <c r="Q56" s="57"/>
      <c r="R56" s="57"/>
      <c r="S56" s="57"/>
      <c r="T56" s="57"/>
      <c r="U56" s="57"/>
      <c r="V56" s="57"/>
      <c r="W56" s="57"/>
      <c r="X56" s="57"/>
      <c r="Y56" s="57"/>
      <c r="Z56" s="57"/>
      <c r="AA56" s="57"/>
      <c r="AB56" s="57"/>
      <c r="AC56" s="57"/>
      <c r="AD56" s="57"/>
      <c r="AE56" s="57"/>
      <c r="AF56" s="57"/>
      <c r="AG56" s="57"/>
      <c r="AH56" s="57"/>
      <c r="AI56" s="57"/>
      <c r="AJ56" s="68"/>
    </row>
    <row r="57" spans="1:36" ht="15">
      <c r="A57" s="270"/>
      <c r="B57" s="267"/>
      <c r="C57" s="88" t="s">
        <v>33</v>
      </c>
      <c r="D57" s="209">
        <f>'PG&amp;E Program Totals'!D57*$C$2</f>
        <v>0.1543813660933299</v>
      </c>
      <c r="E57" s="209">
        <f>'PG&amp;E Program Totals'!E57*$C$2</f>
        <v>0.1809808406880959</v>
      </c>
      <c r="F57" s="209">
        <f>'PG&amp;E Program Totals'!F57*$C$2</f>
        <v>0.1694548857322713</v>
      </c>
      <c r="G57" s="209">
        <f>'PG&amp;E Program Totals'!G57*$C$2</f>
        <v>0.25823883683823196</v>
      </c>
      <c r="H57" s="209">
        <f>'PG&amp;E Program Totals'!H57*$C$2</f>
        <v>0.2831454250411777</v>
      </c>
      <c r="I57" s="209">
        <f>'PG&amp;E Program Totals'!I57*$C$2</f>
        <v>0.29817888930234887</v>
      </c>
      <c r="J57" s="209">
        <f>'PG&amp;E Program Totals'!J57*$C$2</f>
        <v>0.322870751151329</v>
      </c>
      <c r="K57" s="209">
        <f>'PG&amp;E Program Totals'!K57*$C$2</f>
        <v>0.32552525746494393</v>
      </c>
      <c r="L57" s="209">
        <f>'PG&amp;E Program Totals'!L57*$C$2</f>
        <v>0.307423676684065</v>
      </c>
      <c r="M57" s="209">
        <f>'PG&amp;E Program Totals'!M57*$C$2</f>
        <v>0.2674873060244044</v>
      </c>
      <c r="N57" s="209">
        <f>'PG&amp;E Program Totals'!N57*$C$2</f>
        <v>0.18603265027820584</v>
      </c>
      <c r="O57" s="209">
        <f>'PG&amp;E Program Totals'!O57*$C$2</f>
        <v>0.1649095482640176</v>
      </c>
      <c r="P57" s="7"/>
      <c r="Q57" s="57"/>
      <c r="R57" s="57"/>
      <c r="S57" s="57"/>
      <c r="T57" s="57"/>
      <c r="U57" s="57"/>
      <c r="V57" s="57"/>
      <c r="W57" s="57"/>
      <c r="X57" s="57"/>
      <c r="Y57" s="69"/>
      <c r="Z57" s="69"/>
      <c r="AA57" s="69"/>
      <c r="AB57" s="69"/>
      <c r="AC57" s="69"/>
      <c r="AD57" s="69"/>
      <c r="AE57" s="57"/>
      <c r="AF57" s="57"/>
      <c r="AG57" s="57"/>
      <c r="AH57" s="57"/>
      <c r="AI57" s="57"/>
      <c r="AJ57" s="68"/>
    </row>
    <row r="58" spans="1:36" ht="15">
      <c r="A58" s="270"/>
      <c r="B58" s="267"/>
      <c r="C58" s="88" t="s">
        <v>34</v>
      </c>
      <c r="D58" s="209">
        <f>'PG&amp;E Program Totals'!D58*$C$2</f>
        <v>0.4855261091774844</v>
      </c>
      <c r="E58" s="209">
        <f>'PG&amp;E Program Totals'!E58*$C$2</f>
        <v>0.4941677990927471</v>
      </c>
      <c r="F58" s="209">
        <f>'PG&amp;E Program Totals'!F58*$C$2</f>
        <v>0.4834614744509822</v>
      </c>
      <c r="G58" s="209">
        <f>'PG&amp;E Program Totals'!G58*$C$2</f>
        <v>0.6200623591161276</v>
      </c>
      <c r="H58" s="209">
        <f>'PG&amp;E Program Totals'!H58*$C$2</f>
        <v>0.6586384984912095</v>
      </c>
      <c r="I58" s="209">
        <f>'PG&amp;E Program Totals'!I58*$C$2</f>
        <v>0.7417686267767202</v>
      </c>
      <c r="J58" s="209">
        <f>'PG&amp;E Program Totals'!J58*$C$2</f>
        <v>0.7853737858327983</v>
      </c>
      <c r="K58" s="209">
        <f>'PG&amp;E Program Totals'!K58*$C$2</f>
        <v>0.7818233978216635</v>
      </c>
      <c r="L58" s="209">
        <f>'PG&amp;E Program Totals'!L58*$C$2</f>
        <v>0.785612796565288</v>
      </c>
      <c r="M58" s="209">
        <f>'PG&amp;E Program Totals'!M58*$C$2</f>
        <v>0.7586192481528639</v>
      </c>
      <c r="N58" s="209">
        <f>'PG&amp;E Program Totals'!N58*$C$2</f>
        <v>0.5288013121407779</v>
      </c>
      <c r="O58" s="209">
        <f>'PG&amp;E Program Totals'!O58*$C$2</f>
        <v>0.507611393258583</v>
      </c>
      <c r="P58" s="7"/>
      <c r="Q58" s="57"/>
      <c r="R58" s="57"/>
      <c r="S58" s="57"/>
      <c r="T58" s="57"/>
      <c r="U58" s="57"/>
      <c r="V58" s="57"/>
      <c r="W58" s="57"/>
      <c r="X58" s="57"/>
      <c r="Y58" s="70"/>
      <c r="Z58" s="70"/>
      <c r="AA58" s="70"/>
      <c r="AB58" s="70"/>
      <c r="AC58" s="70"/>
      <c r="AD58" s="70"/>
      <c r="AE58" s="57"/>
      <c r="AF58" s="57"/>
      <c r="AG58" s="57">
        <v>0</v>
      </c>
      <c r="AH58" s="57">
        <v>0</v>
      </c>
      <c r="AI58" s="57">
        <v>0</v>
      </c>
      <c r="AJ58" s="68">
        <v>0</v>
      </c>
    </row>
    <row r="59" spans="1:36" ht="15">
      <c r="A59" s="270"/>
      <c r="B59" s="267"/>
      <c r="C59" s="88" t="s">
        <v>35</v>
      </c>
      <c r="D59" s="209">
        <f>'PG&amp;E Program Totals'!D59*$C$2</f>
        <v>0</v>
      </c>
      <c r="E59" s="209">
        <f>'PG&amp;E Program Totals'!E59*$C$2</f>
        <v>0</v>
      </c>
      <c r="F59" s="209">
        <f>'PG&amp;E Program Totals'!F59*$C$2</f>
        <v>0</v>
      </c>
      <c r="G59" s="209">
        <f>'PG&amp;E Program Totals'!G59*$C$2</f>
        <v>0</v>
      </c>
      <c r="H59" s="209">
        <f>'PG&amp;E Program Totals'!H59*$C$2</f>
        <v>0</v>
      </c>
      <c r="I59" s="209">
        <f>'PG&amp;E Program Totals'!I59*$C$2</f>
        <v>0</v>
      </c>
      <c r="J59" s="209">
        <f>'PG&amp;E Program Totals'!J59*$C$2</f>
        <v>0</v>
      </c>
      <c r="K59" s="209">
        <f>'PG&amp;E Program Totals'!K59*$C$2</f>
        <v>0</v>
      </c>
      <c r="L59" s="209">
        <f>'PG&amp;E Program Totals'!L59*$C$2</f>
        <v>0</v>
      </c>
      <c r="M59" s="209">
        <f>'PG&amp;E Program Totals'!M59*$C$2</f>
        <v>0</v>
      </c>
      <c r="N59" s="209">
        <f>'PG&amp;E Program Totals'!N59*$C$2</f>
        <v>0</v>
      </c>
      <c r="O59" s="209">
        <f>'PG&amp;E Program Totals'!O59*$C$2</f>
        <v>0</v>
      </c>
      <c r="P59" s="7"/>
      <c r="Q59" s="57"/>
      <c r="R59" s="57"/>
      <c r="S59" s="57"/>
      <c r="T59" s="57"/>
      <c r="U59" s="57"/>
      <c r="V59" s="57"/>
      <c r="W59" s="57"/>
      <c r="X59" s="57"/>
      <c r="Y59" s="57"/>
      <c r="Z59" s="57"/>
      <c r="AA59" s="57"/>
      <c r="AB59" s="57"/>
      <c r="AC59" s="57"/>
      <c r="AD59" s="57"/>
      <c r="AE59" s="57"/>
      <c r="AF59" s="57"/>
      <c r="AG59" s="57"/>
      <c r="AH59" s="57"/>
      <c r="AI59" s="57"/>
      <c r="AJ59" s="68"/>
    </row>
    <row r="60" spans="1:36" ht="15.75" thickBot="1">
      <c r="A60" s="270"/>
      <c r="B60" s="267"/>
      <c r="C60" s="88" t="s">
        <v>36</v>
      </c>
      <c r="D60" s="209">
        <f>'PG&amp;E Program Totals'!D60*$C$2</f>
        <v>0.050459657654774386</v>
      </c>
      <c r="E60" s="209">
        <f>'PG&amp;E Program Totals'!E60*$C$2</f>
        <v>0.05098834496616206</v>
      </c>
      <c r="F60" s="209">
        <f>'PG&amp;E Program Totals'!F60*$C$2</f>
        <v>0.05049590684515391</v>
      </c>
      <c r="G60" s="209">
        <f>'PG&amp;E Program Totals'!G60*$C$2</f>
        <v>0.053412898440797676</v>
      </c>
      <c r="H60" s="209">
        <f>'PG&amp;E Program Totals'!H60*$C$2</f>
        <v>0.05237480845641796</v>
      </c>
      <c r="I60" s="209">
        <f>'PG&amp;E Program Totals'!I60*$C$2</f>
        <v>0.05823844366964662</v>
      </c>
      <c r="J60" s="209">
        <f>'PG&amp;E Program Totals'!J60*$C$2</f>
        <v>0.06453395965337165</v>
      </c>
      <c r="K60" s="209">
        <f>'PG&amp;E Program Totals'!K60*$C$2</f>
        <v>0.06576581346879051</v>
      </c>
      <c r="L60" s="209">
        <f>'PG&amp;E Program Totals'!L60*$C$2</f>
        <v>0.0677171476871116</v>
      </c>
      <c r="M60" s="209">
        <f>'PG&amp;E Program Totals'!M60*$C$2</f>
        <v>0.07766293462572528</v>
      </c>
      <c r="N60" s="209">
        <f>'PG&amp;E Program Totals'!N60*$C$2</f>
        <v>0.06154216097560757</v>
      </c>
      <c r="O60" s="209">
        <f>'PG&amp;E Program Totals'!O60*$C$2</f>
        <v>0.058024420616400056</v>
      </c>
      <c r="P60" s="7"/>
      <c r="Q60" s="57"/>
      <c r="R60" s="57"/>
      <c r="S60" s="57"/>
      <c r="T60" s="57"/>
      <c r="U60" s="57"/>
      <c r="V60" s="57"/>
      <c r="W60" s="57"/>
      <c r="X60" s="57"/>
      <c r="Y60" s="57"/>
      <c r="Z60" s="57"/>
      <c r="AA60" s="57"/>
      <c r="AB60" s="57"/>
      <c r="AC60" s="57"/>
      <c r="AD60" s="57"/>
      <c r="AE60" s="57"/>
      <c r="AF60" s="57"/>
      <c r="AG60" s="71"/>
      <c r="AH60" s="71"/>
      <c r="AI60" s="71"/>
      <c r="AJ60" s="72"/>
    </row>
    <row r="61" spans="1:36" ht="15">
      <c r="A61" s="270"/>
      <c r="B61" s="267"/>
      <c r="C61" s="89" t="s">
        <v>7</v>
      </c>
      <c r="D61" s="209">
        <f>'PG&amp;E Program Totals'!D61*$C$2</f>
        <v>1.9407650013852775</v>
      </c>
      <c r="E61" s="209">
        <f>'PG&amp;E Program Totals'!E61*$C$2</f>
        <v>1.874354354051389</v>
      </c>
      <c r="F61" s="209">
        <f>'PG&amp;E Program Totals'!F61*$C$2</f>
        <v>1.8771011898609833</v>
      </c>
      <c r="G61" s="209">
        <f>'PG&amp;E Program Totals'!G61*$C$2</f>
        <v>3.1410192216980555</v>
      </c>
      <c r="H61" s="209">
        <f>'PG&amp;E Program Totals'!H61*$C$2</f>
        <v>3.808340584418479</v>
      </c>
      <c r="I61" s="209">
        <f>'PG&amp;E Program Totals'!I61*$C$2</f>
        <v>3.846282222607465</v>
      </c>
      <c r="J61" s="209">
        <f>'PG&amp;E Program Totals'!J61*$C$2</f>
        <v>4.090613934912915</v>
      </c>
      <c r="K61" s="209">
        <f>'PG&amp;E Program Totals'!K61*$C$2</f>
        <v>4.338771778065368</v>
      </c>
      <c r="L61" s="209">
        <f>'PG&amp;E Program Totals'!L61*$C$2</f>
        <v>4.2823024812835175</v>
      </c>
      <c r="M61" s="209">
        <f>'PG&amp;E Program Totals'!M61*$C$2</f>
        <v>3.7896812841399825</v>
      </c>
      <c r="N61" s="209">
        <f>'PG&amp;E Program Totals'!N61*$C$2</f>
        <v>1.994125368625036</v>
      </c>
      <c r="O61" s="209">
        <f>'PG&amp;E Program Totals'!O61*$C$2</f>
        <v>1.8877295219808716</v>
      </c>
      <c r="P61" s="7"/>
      <c r="Q61" s="62"/>
      <c r="R61" s="62"/>
      <c r="S61" s="62"/>
      <c r="T61" s="62"/>
      <c r="U61" s="62"/>
      <c r="V61" s="62"/>
      <c r="W61" s="62"/>
      <c r="X61" s="57"/>
      <c r="Y61" s="57"/>
      <c r="Z61" s="57"/>
      <c r="AA61" s="57"/>
      <c r="AB61" s="57"/>
      <c r="AC61" s="57"/>
      <c r="AD61" s="57"/>
      <c r="AE61" s="57"/>
      <c r="AF61" s="57"/>
      <c r="AG61" s="7"/>
      <c r="AH61" s="7"/>
      <c r="AI61" s="7"/>
      <c r="AJ61" s="7"/>
    </row>
    <row r="62" spans="1:36" ht="27" thickBot="1">
      <c r="A62" s="271"/>
      <c r="B62" s="268"/>
      <c r="C62" s="88" t="s">
        <v>8</v>
      </c>
      <c r="D62" s="64">
        <f aca="true" t="shared" si="4" ref="D62:O62">SUM(D54:D61)</f>
        <v>5.160414564911004</v>
      </c>
      <c r="E62" s="64">
        <f t="shared" si="4"/>
        <v>5.144611338094064</v>
      </c>
      <c r="F62" s="64">
        <f t="shared" si="4"/>
        <v>5.114900326008607</v>
      </c>
      <c r="G62" s="64">
        <f t="shared" si="4"/>
        <v>7.035602875250413</v>
      </c>
      <c r="H62" s="64">
        <f t="shared" si="4"/>
        <v>7.72939104795641</v>
      </c>
      <c r="I62" s="64">
        <f t="shared" si="4"/>
        <v>8.18000914838576</v>
      </c>
      <c r="J62" s="64">
        <f t="shared" si="4"/>
        <v>8.599150622727617</v>
      </c>
      <c r="K62" s="64">
        <f t="shared" si="4"/>
        <v>8.838107604737315</v>
      </c>
      <c r="L62" s="64">
        <f t="shared" si="4"/>
        <v>8.731587735410804</v>
      </c>
      <c r="M62" s="64">
        <f t="shared" si="4"/>
        <v>8.116568848665526</v>
      </c>
      <c r="N62" s="64">
        <f t="shared" si="4"/>
        <v>5.515760025163321</v>
      </c>
      <c r="O62" s="64">
        <f t="shared" si="4"/>
        <v>5.229263496675509</v>
      </c>
      <c r="P62" s="7"/>
      <c r="Q62" s="63"/>
      <c r="R62" s="63"/>
      <c r="S62" s="63"/>
      <c r="T62" s="63"/>
      <c r="U62" s="63"/>
      <c r="V62" s="63"/>
      <c r="W62" s="57"/>
      <c r="X62" s="57"/>
      <c r="Y62" s="57"/>
      <c r="Z62" s="57"/>
      <c r="AA62" s="57"/>
      <c r="AB62" s="57"/>
      <c r="AC62" s="57"/>
      <c r="AD62" s="57"/>
      <c r="AE62" s="57"/>
      <c r="AF62" s="57"/>
      <c r="AG62" s="7"/>
      <c r="AH62" s="7"/>
      <c r="AI62" s="7"/>
      <c r="AJ62" s="7"/>
    </row>
    <row r="63" spans="1:36" ht="27" customHeight="1" thickTop="1">
      <c r="A63" s="280" t="s">
        <v>40</v>
      </c>
      <c r="B63" s="269" t="s">
        <v>29</v>
      </c>
      <c r="C63" s="90" t="s">
        <v>30</v>
      </c>
      <c r="D63" s="60">
        <f>'PG&amp;E Program Totals'!D63*$C$2</f>
        <v>0</v>
      </c>
      <c r="E63" s="60">
        <f>'PG&amp;E Program Totals'!E63*$C$2</f>
        <v>0</v>
      </c>
      <c r="F63" s="60">
        <f>'PG&amp;E Program Totals'!F63*$C$2</f>
        <v>0</v>
      </c>
      <c r="G63" s="60">
        <f>'PG&amp;E Program Totals'!G63*$C$2</f>
        <v>0</v>
      </c>
      <c r="H63" s="60">
        <f>'PG&amp;E Program Totals'!H63*$C$2</f>
        <v>14.501667509863314</v>
      </c>
      <c r="I63" s="60">
        <f>'PG&amp;E Program Totals'!I63*$C$2</f>
        <v>17.641664726603338</v>
      </c>
      <c r="J63" s="60">
        <f>'PG&amp;E Program Totals'!J63*$C$2</f>
        <v>17.460295523129787</v>
      </c>
      <c r="K63" s="60">
        <f>'PG&amp;E Program Totals'!K63*$C$2</f>
        <v>17.787467499377474</v>
      </c>
      <c r="L63" s="60">
        <f>'PG&amp;E Program Totals'!L63*$C$2</f>
        <v>16.727147541393723</v>
      </c>
      <c r="M63" s="60">
        <f>'PG&amp;E Program Totals'!M63*$C$2</f>
        <v>15.909944022933</v>
      </c>
      <c r="N63" s="60">
        <f>'PG&amp;E Program Totals'!N63*$C$2</f>
        <v>0</v>
      </c>
      <c r="O63" s="60">
        <f>'PG&amp;E Program Totals'!O63*$C$2</f>
        <v>0</v>
      </c>
      <c r="P63" s="74"/>
      <c r="Q63" s="75"/>
      <c r="R63" s="75"/>
      <c r="S63" s="75"/>
      <c r="T63" s="75"/>
      <c r="U63" s="75"/>
      <c r="V63" s="75"/>
      <c r="W63" s="75"/>
      <c r="X63" s="75"/>
      <c r="Y63" s="75"/>
      <c r="Z63" s="75"/>
      <c r="AA63" s="75"/>
      <c r="AB63" s="75"/>
      <c r="AC63" s="76"/>
      <c r="AD63" s="76"/>
      <c r="AE63" s="76"/>
      <c r="AF63" s="76"/>
      <c r="AG63" s="74"/>
      <c r="AH63" s="74"/>
      <c r="AI63" s="74"/>
      <c r="AJ63" s="74"/>
    </row>
    <row r="64" spans="1:36" ht="26.25">
      <c r="A64" s="281"/>
      <c r="B64" s="270"/>
      <c r="C64" s="90" t="s">
        <v>31</v>
      </c>
      <c r="D64" s="60">
        <f>'PG&amp;E Program Totals'!D64*$C$2</f>
        <v>0</v>
      </c>
      <c r="E64" s="60">
        <f>'PG&amp;E Program Totals'!E64*$C$2</f>
        <v>0</v>
      </c>
      <c r="F64" s="60">
        <f>'PG&amp;E Program Totals'!F64*$C$2</f>
        <v>0</v>
      </c>
      <c r="G64" s="60">
        <f>'PG&amp;E Program Totals'!G64*$C$2</f>
        <v>0</v>
      </c>
      <c r="H64" s="60">
        <f>'PG&amp;E Program Totals'!H64*$C$2</f>
        <v>3.1235913551238217</v>
      </c>
      <c r="I64" s="60">
        <f>'PG&amp;E Program Totals'!I64*$C$2</f>
        <v>3.3170387826103886</v>
      </c>
      <c r="J64" s="60">
        <f>'PG&amp;E Program Totals'!J64*$C$2</f>
        <v>3.645923794760498</v>
      </c>
      <c r="K64" s="60">
        <f>'PG&amp;E Program Totals'!K64*$C$2</f>
        <v>3.645933484081771</v>
      </c>
      <c r="L64" s="60">
        <f>'PG&amp;E Program Totals'!L64*$C$2</f>
        <v>4.435841449048777</v>
      </c>
      <c r="M64" s="60">
        <f>'PG&amp;E Program Totals'!M64*$C$2</f>
        <v>2.9757024946244552</v>
      </c>
      <c r="N64" s="60">
        <f>'PG&amp;E Program Totals'!N64*$C$2</f>
        <v>0</v>
      </c>
      <c r="O64" s="60">
        <f>'PG&amp;E Program Totals'!O64*$C$2</f>
        <v>0</v>
      </c>
      <c r="P64" s="74"/>
      <c r="Q64" s="75"/>
      <c r="R64" s="75"/>
      <c r="S64" s="75"/>
      <c r="T64" s="75"/>
      <c r="U64" s="75"/>
      <c r="V64" s="75"/>
      <c r="W64" s="75"/>
      <c r="X64" s="75"/>
      <c r="Y64" s="75"/>
      <c r="Z64" s="75"/>
      <c r="AA64" s="75"/>
      <c r="AB64" s="75"/>
      <c r="AC64" s="76"/>
      <c r="AD64" s="76"/>
      <c r="AE64" s="76"/>
      <c r="AF64" s="76"/>
      <c r="AG64" s="74"/>
      <c r="AH64" s="74"/>
      <c r="AI64" s="74"/>
      <c r="AJ64" s="74"/>
    </row>
    <row r="65" spans="1:36" ht="15">
      <c r="A65" s="281"/>
      <c r="B65" s="270"/>
      <c r="C65" s="90" t="s">
        <v>32</v>
      </c>
      <c r="D65" s="60">
        <f>'PG&amp;E Program Totals'!D65*$C$2</f>
        <v>0</v>
      </c>
      <c r="E65" s="60">
        <f>'PG&amp;E Program Totals'!E65*$C$2</f>
        <v>0</v>
      </c>
      <c r="F65" s="60">
        <f>'PG&amp;E Program Totals'!F65*$C$2</f>
        <v>0</v>
      </c>
      <c r="G65" s="60">
        <f>'PG&amp;E Program Totals'!G65*$C$2</f>
        <v>0</v>
      </c>
      <c r="H65" s="60">
        <f>'PG&amp;E Program Totals'!H65*$C$2</f>
        <v>0</v>
      </c>
      <c r="I65" s="60">
        <f>'PG&amp;E Program Totals'!I65*$C$2</f>
        <v>0</v>
      </c>
      <c r="J65" s="60">
        <f>'PG&amp;E Program Totals'!J65*$C$2</f>
        <v>0</v>
      </c>
      <c r="K65" s="60">
        <f>'PG&amp;E Program Totals'!K65*$C$2</f>
        <v>0</v>
      </c>
      <c r="L65" s="60">
        <f>'PG&amp;E Program Totals'!L65*$C$2</f>
        <v>0</v>
      </c>
      <c r="M65" s="60">
        <f>'PG&amp;E Program Totals'!M65*$C$2</f>
        <v>0</v>
      </c>
      <c r="N65" s="60">
        <f>'PG&amp;E Program Totals'!N65*$C$2</f>
        <v>0</v>
      </c>
      <c r="O65" s="60">
        <f>'PG&amp;E Program Totals'!O65*$C$2</f>
        <v>0</v>
      </c>
      <c r="P65" s="74"/>
      <c r="Q65" s="75"/>
      <c r="R65" s="75"/>
      <c r="S65" s="75"/>
      <c r="T65" s="75"/>
      <c r="U65" s="75"/>
      <c r="V65" s="75"/>
      <c r="W65" s="75"/>
      <c r="X65" s="75"/>
      <c r="Y65" s="75"/>
      <c r="Z65" s="75"/>
      <c r="AA65" s="75"/>
      <c r="AB65" s="75"/>
      <c r="AC65" s="76"/>
      <c r="AD65" s="76"/>
      <c r="AE65" s="76"/>
      <c r="AF65" s="76"/>
      <c r="AG65" s="74"/>
      <c r="AH65" s="74"/>
      <c r="AI65" s="74"/>
      <c r="AJ65" s="74"/>
    </row>
    <row r="66" spans="1:36" ht="15">
      <c r="A66" s="281"/>
      <c r="B66" s="270"/>
      <c r="C66" s="90" t="s">
        <v>33</v>
      </c>
      <c r="D66" s="60">
        <f>'PG&amp;E Program Totals'!D66*$C$2</f>
        <v>0</v>
      </c>
      <c r="E66" s="60">
        <f>'PG&amp;E Program Totals'!E66*$C$2</f>
        <v>0</v>
      </c>
      <c r="F66" s="60">
        <f>'PG&amp;E Program Totals'!F66*$C$2</f>
        <v>0</v>
      </c>
      <c r="G66" s="60">
        <f>'PG&amp;E Program Totals'!G66*$C$2</f>
        <v>0</v>
      </c>
      <c r="H66" s="60">
        <f>'PG&amp;E Program Totals'!H66*$C$2</f>
        <v>0</v>
      </c>
      <c r="I66" s="60">
        <f>'PG&amp;E Program Totals'!I66*$C$2</f>
        <v>0</v>
      </c>
      <c r="J66" s="60">
        <f>'PG&amp;E Program Totals'!J66*$C$2</f>
        <v>0</v>
      </c>
      <c r="K66" s="60">
        <f>'PG&amp;E Program Totals'!K66*$C$2</f>
        <v>0</v>
      </c>
      <c r="L66" s="60">
        <f>'PG&amp;E Program Totals'!L66*$C$2</f>
        <v>0</v>
      </c>
      <c r="M66" s="60">
        <f>'PG&amp;E Program Totals'!M66*$C$2</f>
        <v>0</v>
      </c>
      <c r="N66" s="60">
        <f>'PG&amp;E Program Totals'!N66*$C$2</f>
        <v>0</v>
      </c>
      <c r="O66" s="60">
        <f>'PG&amp;E Program Totals'!O66*$C$2</f>
        <v>0</v>
      </c>
      <c r="P66" s="77"/>
      <c r="Q66" s="75"/>
      <c r="R66" s="75"/>
      <c r="S66" s="75"/>
      <c r="T66" s="75"/>
      <c r="U66" s="75"/>
      <c r="V66" s="75"/>
      <c r="W66" s="75"/>
      <c r="X66" s="75"/>
      <c r="Y66" s="75"/>
      <c r="Z66" s="75"/>
      <c r="AA66" s="75"/>
      <c r="AB66" s="75"/>
      <c r="AC66" s="76"/>
      <c r="AD66" s="76"/>
      <c r="AE66" s="76"/>
      <c r="AF66" s="76"/>
      <c r="AG66" s="77"/>
      <c r="AH66" s="77"/>
      <c r="AI66" s="77"/>
      <c r="AJ66" s="77"/>
    </row>
    <row r="67" spans="1:36" ht="15">
      <c r="A67" s="281"/>
      <c r="B67" s="270"/>
      <c r="C67" s="90" t="s">
        <v>34</v>
      </c>
      <c r="D67" s="60">
        <f>'PG&amp;E Program Totals'!D67*$C$2</f>
        <v>0</v>
      </c>
      <c r="E67" s="60">
        <f>'PG&amp;E Program Totals'!E67*$C$2</f>
        <v>0</v>
      </c>
      <c r="F67" s="60">
        <f>'PG&amp;E Program Totals'!F67*$C$2</f>
        <v>0</v>
      </c>
      <c r="G67" s="60">
        <f>'PG&amp;E Program Totals'!G67*$C$2</f>
        <v>0</v>
      </c>
      <c r="H67" s="60">
        <f>'PG&amp;E Program Totals'!H67*$C$2</f>
        <v>0.9247174388290446</v>
      </c>
      <c r="I67" s="60">
        <f>'PG&amp;E Program Totals'!I67*$C$2</f>
        <v>1.0576053952103686</v>
      </c>
      <c r="J67" s="60">
        <f>'PG&amp;E Program Totals'!J67*$C$2</f>
        <v>1.0479840120751864</v>
      </c>
      <c r="K67" s="60">
        <f>'PG&amp;E Program Totals'!K67*$C$2</f>
        <v>1.0739241226776368</v>
      </c>
      <c r="L67" s="60">
        <f>'PG&amp;E Program Totals'!L67*$C$2</f>
        <v>1.0406743142373833</v>
      </c>
      <c r="M67" s="60">
        <f>'PG&amp;E Program Totals'!M67*$C$2</f>
        <v>0.9945779172185464</v>
      </c>
      <c r="N67" s="60">
        <f>'PG&amp;E Program Totals'!N67*$C$2</f>
        <v>0</v>
      </c>
      <c r="O67" s="60">
        <f>'PG&amp;E Program Totals'!O67*$C$2</f>
        <v>0</v>
      </c>
      <c r="P67" s="77"/>
      <c r="Q67" s="75"/>
      <c r="R67" s="75"/>
      <c r="S67" s="75"/>
      <c r="T67" s="75"/>
      <c r="U67" s="75"/>
      <c r="V67" s="75"/>
      <c r="W67" s="75"/>
      <c r="X67" s="75"/>
      <c r="Y67" s="75"/>
      <c r="Z67" s="75"/>
      <c r="AA67" s="75"/>
      <c r="AB67" s="75"/>
      <c r="AC67" s="76"/>
      <c r="AD67" s="76"/>
      <c r="AE67" s="76"/>
      <c r="AF67" s="76"/>
      <c r="AG67" s="77"/>
      <c r="AH67" s="77"/>
      <c r="AI67" s="77"/>
      <c r="AJ67" s="77"/>
    </row>
    <row r="68" spans="1:36" ht="15">
      <c r="A68" s="281"/>
      <c r="B68" s="270"/>
      <c r="C68" s="90" t="s">
        <v>35</v>
      </c>
      <c r="D68" s="60">
        <f>'PG&amp;E Program Totals'!D68*$C$2</f>
        <v>0</v>
      </c>
      <c r="E68" s="60">
        <f>'PG&amp;E Program Totals'!E68*$C$2</f>
        <v>0</v>
      </c>
      <c r="F68" s="60">
        <f>'PG&amp;E Program Totals'!F68*$C$2</f>
        <v>0</v>
      </c>
      <c r="G68" s="60">
        <f>'PG&amp;E Program Totals'!G68*$C$2</f>
        <v>0</v>
      </c>
      <c r="H68" s="60">
        <f>'PG&amp;E Program Totals'!H68*$C$2</f>
        <v>1.3893555882223316</v>
      </c>
      <c r="I68" s="60">
        <f>'PG&amp;E Program Totals'!I68*$C$2</f>
        <v>1.407717965373714</v>
      </c>
      <c r="J68" s="60">
        <f>'PG&amp;E Program Totals'!J68*$C$2</f>
        <v>1.5477046216521055</v>
      </c>
      <c r="K68" s="60">
        <f>'PG&amp;E Program Totals'!K68*$C$2</f>
        <v>1.5293053980433267</v>
      </c>
      <c r="L68" s="60">
        <f>'PG&amp;E Program Totals'!L68*$C$2</f>
        <v>1.567285812973255</v>
      </c>
      <c r="M68" s="60">
        <f>'PG&amp;E Program Totals'!M68*$C$2</f>
        <v>1.3271107605838892</v>
      </c>
      <c r="N68" s="60">
        <f>'PG&amp;E Program Totals'!N68*$C$2</f>
        <v>0</v>
      </c>
      <c r="O68" s="60">
        <f>'PG&amp;E Program Totals'!O68*$C$2</f>
        <v>0</v>
      </c>
      <c r="P68" s="77"/>
      <c r="Q68" s="75"/>
      <c r="R68" s="75"/>
      <c r="S68" s="75"/>
      <c r="T68" s="75"/>
      <c r="U68" s="75"/>
      <c r="V68" s="75"/>
      <c r="W68" s="75"/>
      <c r="X68" s="75"/>
      <c r="Y68" s="75"/>
      <c r="Z68" s="75"/>
      <c r="AA68" s="75"/>
      <c r="AB68" s="75"/>
      <c r="AC68" s="76"/>
      <c r="AD68" s="76"/>
      <c r="AE68" s="76"/>
      <c r="AF68" s="76"/>
      <c r="AG68" s="77"/>
      <c r="AH68" s="77"/>
      <c r="AI68" s="77"/>
      <c r="AJ68" s="77"/>
    </row>
    <row r="69" spans="1:36" ht="15">
      <c r="A69" s="281"/>
      <c r="B69" s="270"/>
      <c r="C69" s="90" t="s">
        <v>36</v>
      </c>
      <c r="D69" s="60">
        <f>'PG&amp;E Program Totals'!D69*$C$2</f>
        <v>0</v>
      </c>
      <c r="E69" s="60">
        <f>'PG&amp;E Program Totals'!E69*$C$2</f>
        <v>0</v>
      </c>
      <c r="F69" s="60">
        <f>'PG&amp;E Program Totals'!F69*$C$2</f>
        <v>0</v>
      </c>
      <c r="G69" s="60">
        <f>'PG&amp;E Program Totals'!G69*$C$2</f>
        <v>0</v>
      </c>
      <c r="H69" s="60">
        <f>'PG&amp;E Program Totals'!H69*$C$2</f>
        <v>0.9244491786645419</v>
      </c>
      <c r="I69" s="60">
        <f>'PG&amp;E Program Totals'!I69*$C$2</f>
        <v>1.04339739650496</v>
      </c>
      <c r="J69" s="60">
        <f>'PG&amp;E Program Totals'!J69*$C$2</f>
        <v>1.1346814754988144</v>
      </c>
      <c r="K69" s="60">
        <f>'PG&amp;E Program Totals'!K69*$C$2</f>
        <v>1.0941997433007216</v>
      </c>
      <c r="L69" s="60">
        <f>'PG&amp;E Program Totals'!L69*$C$2</f>
        <v>1.0434000818886864</v>
      </c>
      <c r="M69" s="60">
        <f>'PG&amp;E Program Totals'!M69*$C$2</f>
        <v>0.888407889700169</v>
      </c>
      <c r="N69" s="60">
        <f>'PG&amp;E Program Totals'!N69*$C$2</f>
        <v>0</v>
      </c>
      <c r="O69" s="60">
        <f>'PG&amp;E Program Totals'!O69*$C$2</f>
        <v>0</v>
      </c>
      <c r="P69" s="77"/>
      <c r="Q69" s="75"/>
      <c r="R69" s="75"/>
      <c r="S69" s="75"/>
      <c r="T69" s="75"/>
      <c r="U69" s="75"/>
      <c r="V69" s="75"/>
      <c r="W69" s="75"/>
      <c r="X69" s="75"/>
      <c r="Y69" s="75"/>
      <c r="Z69" s="75"/>
      <c r="AA69" s="75"/>
      <c r="AB69" s="75"/>
      <c r="AC69" s="76"/>
      <c r="AD69" s="76"/>
      <c r="AE69" s="76"/>
      <c r="AF69" s="76"/>
      <c r="AG69" s="77"/>
      <c r="AH69" s="77"/>
      <c r="AI69" s="77"/>
      <c r="AJ69" s="77"/>
    </row>
    <row r="70" spans="1:36" ht="15">
      <c r="A70" s="281"/>
      <c r="B70" s="270"/>
      <c r="C70" s="92" t="s">
        <v>7</v>
      </c>
      <c r="D70" s="60">
        <f>'PG&amp;E Program Totals'!D70*$C$2</f>
        <v>0</v>
      </c>
      <c r="E70" s="60">
        <f>'PG&amp;E Program Totals'!E70*$C$2</f>
        <v>0</v>
      </c>
      <c r="F70" s="60">
        <f>'PG&amp;E Program Totals'!F70*$C$2</f>
        <v>0</v>
      </c>
      <c r="G70" s="60">
        <f>'PG&amp;E Program Totals'!G70*$C$2</f>
        <v>0</v>
      </c>
      <c r="H70" s="60">
        <f>'PG&amp;E Program Totals'!H70*$C$2</f>
        <v>7.565885116583247</v>
      </c>
      <c r="I70" s="60">
        <f>'PG&amp;E Program Totals'!I70*$C$2</f>
        <v>8.05473414783854</v>
      </c>
      <c r="J70" s="60">
        <f>'PG&amp;E Program Totals'!J70*$C$2</f>
        <v>8.176108317538773</v>
      </c>
      <c r="K70" s="60">
        <f>'PG&amp;E Program Totals'!K70*$C$2</f>
        <v>8.208618483680153</v>
      </c>
      <c r="L70" s="60">
        <f>'PG&amp;E Program Totals'!L70*$C$2</f>
        <v>8.319683752913107</v>
      </c>
      <c r="M70" s="60">
        <f>'PG&amp;E Program Totals'!M70*$C$2</f>
        <v>7.723279125445888</v>
      </c>
      <c r="N70" s="60">
        <f>'PG&amp;E Program Totals'!N70*$C$2</f>
        <v>0</v>
      </c>
      <c r="O70" s="60">
        <f>'PG&amp;E Program Totals'!O70*$C$2</f>
        <v>0</v>
      </c>
      <c r="P70" s="77"/>
      <c r="Q70" s="75"/>
      <c r="R70" s="75"/>
      <c r="S70" s="75"/>
      <c r="T70" s="75"/>
      <c r="U70" s="75"/>
      <c r="V70" s="75"/>
      <c r="W70" s="75"/>
      <c r="X70" s="75"/>
      <c r="Y70" s="75"/>
      <c r="Z70" s="75"/>
      <c r="AA70" s="75"/>
      <c r="AB70" s="75"/>
      <c r="AC70" s="76"/>
      <c r="AD70" s="76"/>
      <c r="AE70" s="76"/>
      <c r="AF70" s="76"/>
      <c r="AG70" s="77"/>
      <c r="AH70" s="77"/>
      <c r="AI70" s="77"/>
      <c r="AJ70" s="77"/>
    </row>
    <row r="71" spans="1:36" ht="27" thickBot="1">
      <c r="A71" s="282"/>
      <c r="B71" s="271"/>
      <c r="C71" s="90" t="s">
        <v>8</v>
      </c>
      <c r="D71" s="60">
        <f aca="true" t="shared" si="5" ref="D71:O71">SUM(D63:D70)</f>
        <v>0</v>
      </c>
      <c r="E71" s="60">
        <f t="shared" si="5"/>
        <v>0</v>
      </c>
      <c r="F71" s="60">
        <f t="shared" si="5"/>
        <v>0</v>
      </c>
      <c r="G71" s="60">
        <f t="shared" si="5"/>
        <v>0</v>
      </c>
      <c r="H71" s="60">
        <f t="shared" si="5"/>
        <v>28.4296661872863</v>
      </c>
      <c r="I71" s="60">
        <f t="shared" si="5"/>
        <v>32.52215841414131</v>
      </c>
      <c r="J71" s="60">
        <f t="shared" si="5"/>
        <v>33.01269774465517</v>
      </c>
      <c r="K71" s="60">
        <f t="shared" si="5"/>
        <v>33.339448731161085</v>
      </c>
      <c r="L71" s="60">
        <f t="shared" si="5"/>
        <v>33.13403295245493</v>
      </c>
      <c r="M71" s="60">
        <f t="shared" si="5"/>
        <v>29.819022210505945</v>
      </c>
      <c r="N71" s="60">
        <f t="shared" si="5"/>
        <v>0</v>
      </c>
      <c r="O71" s="60">
        <f t="shared" si="5"/>
        <v>0</v>
      </c>
      <c r="P71" s="77"/>
      <c r="Q71" s="75"/>
      <c r="R71" s="75"/>
      <c r="S71" s="75"/>
      <c r="T71" s="75"/>
      <c r="U71" s="75"/>
      <c r="V71" s="75"/>
      <c r="W71" s="75"/>
      <c r="X71" s="75"/>
      <c r="Y71" s="75"/>
      <c r="Z71" s="75"/>
      <c r="AA71" s="75"/>
      <c r="AB71" s="75"/>
      <c r="AC71" s="76"/>
      <c r="AD71" s="76"/>
      <c r="AE71" s="76"/>
      <c r="AF71" s="76"/>
      <c r="AG71" s="77"/>
      <c r="AH71" s="77"/>
      <c r="AI71" s="77"/>
      <c r="AJ71" s="77"/>
    </row>
    <row r="72" spans="1:36" ht="27" customHeight="1" thickTop="1">
      <c r="A72" s="264" t="s">
        <v>41</v>
      </c>
      <c r="B72" s="264" t="s">
        <v>29</v>
      </c>
      <c r="C72" s="88" t="s">
        <v>30</v>
      </c>
      <c r="D72" s="209">
        <f>'PG&amp;E Program Totals'!D72*$C$2</f>
        <v>0</v>
      </c>
      <c r="E72" s="209">
        <f>'PG&amp;E Program Totals'!E72*$C$2</f>
        <v>0</v>
      </c>
      <c r="F72" s="209">
        <f>'PG&amp;E Program Totals'!F72*$C$2</f>
        <v>0</v>
      </c>
      <c r="G72" s="209">
        <f>'PG&amp;E Program Totals'!G72*$C$2</f>
        <v>0</v>
      </c>
      <c r="H72" s="209">
        <f>'PG&amp;E Program Totals'!H72*$C$2</f>
        <v>14.352001672209969</v>
      </c>
      <c r="I72" s="209">
        <f>'PG&amp;E Program Totals'!I72*$C$2</f>
        <v>16.955575244843992</v>
      </c>
      <c r="J72" s="209">
        <f>'PG&amp;E Program Totals'!J72*$C$2</f>
        <v>16.458157339490658</v>
      </c>
      <c r="K72" s="209">
        <f>'PG&amp;E Program Totals'!K72*$C$2</f>
        <v>16.32255850472736</v>
      </c>
      <c r="L72" s="209">
        <f>'PG&amp;E Program Totals'!L72*$C$2</f>
        <v>15.605476911580453</v>
      </c>
      <c r="M72" s="209">
        <f>'PG&amp;E Program Totals'!M72*$C$2</f>
        <v>15.62275220808114</v>
      </c>
      <c r="N72" s="209">
        <f>'PG&amp;E Program Totals'!N72*$C$2</f>
        <v>0</v>
      </c>
      <c r="O72" s="209">
        <f>'PG&amp;E Program Totals'!O72*$C$2</f>
        <v>0</v>
      </c>
      <c r="P72" s="78"/>
      <c r="Q72" s="79"/>
      <c r="R72" s="79"/>
      <c r="S72" s="79"/>
      <c r="T72" s="79"/>
      <c r="U72" s="79"/>
      <c r="V72" s="79"/>
      <c r="W72" s="79"/>
      <c r="X72" s="79"/>
      <c r="Y72" s="79"/>
      <c r="Z72" s="79"/>
      <c r="AA72" s="79"/>
      <c r="AB72" s="79"/>
      <c r="AC72" s="79"/>
      <c r="AD72" s="79"/>
      <c r="AE72" s="79"/>
      <c r="AF72" s="79"/>
      <c r="AG72" s="74"/>
      <c r="AH72" s="74"/>
      <c r="AI72" s="74"/>
      <c r="AJ72" s="74"/>
    </row>
    <row r="73" spans="1:32" ht="26.25">
      <c r="A73" s="265"/>
      <c r="B73" s="267"/>
      <c r="C73" s="88" t="s">
        <v>31</v>
      </c>
      <c r="D73" s="209">
        <f>'PG&amp;E Program Totals'!D73*$C$2</f>
        <v>0</v>
      </c>
      <c r="E73" s="209">
        <f>'PG&amp;E Program Totals'!E73*$C$2</f>
        <v>0</v>
      </c>
      <c r="F73" s="209">
        <f>'PG&amp;E Program Totals'!F73*$C$2</f>
        <v>0</v>
      </c>
      <c r="G73" s="209">
        <f>'PG&amp;E Program Totals'!G73*$C$2</f>
        <v>0</v>
      </c>
      <c r="H73" s="209">
        <f>'PG&amp;E Program Totals'!H73*$C$2</f>
        <v>2.205767867162325</v>
      </c>
      <c r="I73" s="209">
        <f>'PG&amp;E Program Totals'!I73*$C$2</f>
        <v>2.3696801641895253</v>
      </c>
      <c r="J73" s="209">
        <f>'PG&amp;E Program Totals'!J73*$C$2</f>
        <v>2.524216408304729</v>
      </c>
      <c r="K73" s="209">
        <f>'PG&amp;E Program Totals'!K73*$C$2</f>
        <v>2.2658629790331477</v>
      </c>
      <c r="L73" s="209">
        <f>'PG&amp;E Program Totals'!L73*$C$2</f>
        <v>2.3399296227917135</v>
      </c>
      <c r="M73" s="209">
        <f>'PG&amp;E Program Totals'!M73*$C$2</f>
        <v>2.1392432305174327</v>
      </c>
      <c r="N73" s="209">
        <f>'PG&amp;E Program Totals'!N73*$C$2</f>
        <v>0</v>
      </c>
      <c r="O73" s="209">
        <f>'PG&amp;E Program Totals'!O73*$C$2</f>
        <v>0</v>
      </c>
      <c r="P73" s="78"/>
      <c r="Q73" s="79"/>
      <c r="R73" s="79"/>
      <c r="S73" s="79"/>
      <c r="T73" s="79"/>
      <c r="U73" s="79"/>
      <c r="V73" s="79"/>
      <c r="W73" s="79"/>
      <c r="X73" s="79"/>
      <c r="Y73" s="79"/>
      <c r="Z73" s="79"/>
      <c r="AA73" s="79"/>
      <c r="AB73" s="79"/>
      <c r="AC73" s="79"/>
      <c r="AD73" s="79"/>
      <c r="AE73" s="79"/>
      <c r="AF73" s="79"/>
    </row>
    <row r="74" spans="1:32" ht="15">
      <c r="A74" s="265"/>
      <c r="B74" s="267"/>
      <c r="C74" s="88" t="s">
        <v>32</v>
      </c>
      <c r="D74" s="209">
        <f>'PG&amp;E Program Totals'!D74*$C$2</f>
        <v>0</v>
      </c>
      <c r="E74" s="209">
        <f>'PG&amp;E Program Totals'!E74*$C$2</f>
        <v>0</v>
      </c>
      <c r="F74" s="209">
        <f>'PG&amp;E Program Totals'!F74*$C$2</f>
        <v>0</v>
      </c>
      <c r="G74" s="209">
        <f>'PG&amp;E Program Totals'!G74*$C$2</f>
        <v>0</v>
      </c>
      <c r="H74" s="209">
        <f>'PG&amp;E Program Totals'!H74*$C$2</f>
        <v>0</v>
      </c>
      <c r="I74" s="209">
        <f>'PG&amp;E Program Totals'!I74*$C$2</f>
        <v>0</v>
      </c>
      <c r="J74" s="209">
        <f>'PG&amp;E Program Totals'!J74*$C$2</f>
        <v>0</v>
      </c>
      <c r="K74" s="209">
        <f>'PG&amp;E Program Totals'!K74*$C$2</f>
        <v>0</v>
      </c>
      <c r="L74" s="209">
        <f>'PG&amp;E Program Totals'!L74*$C$2</f>
        <v>0</v>
      </c>
      <c r="M74" s="209">
        <f>'PG&amp;E Program Totals'!M74*$C$2</f>
        <v>0</v>
      </c>
      <c r="N74" s="209">
        <f>'PG&amp;E Program Totals'!N74*$C$2</f>
        <v>0</v>
      </c>
      <c r="O74" s="209">
        <f>'PG&amp;E Program Totals'!O74*$C$2</f>
        <v>0</v>
      </c>
      <c r="P74" s="78"/>
      <c r="Q74" s="79"/>
      <c r="R74" s="79"/>
      <c r="S74" s="79"/>
      <c r="T74" s="79"/>
      <c r="U74" s="79"/>
      <c r="V74" s="79"/>
      <c r="W74" s="79"/>
      <c r="X74" s="79"/>
      <c r="Y74" s="79"/>
      <c r="Z74" s="79"/>
      <c r="AA74" s="79"/>
      <c r="AB74" s="79"/>
      <c r="AC74" s="79"/>
      <c r="AD74" s="79"/>
      <c r="AE74" s="79"/>
      <c r="AF74" s="79"/>
    </row>
    <row r="75" spans="1:32" ht="15">
      <c r="A75" s="265"/>
      <c r="B75" s="267"/>
      <c r="C75" s="88" t="s">
        <v>33</v>
      </c>
      <c r="D75" s="209">
        <f>'PG&amp;E Program Totals'!D75*$C$2</f>
        <v>0</v>
      </c>
      <c r="E75" s="209">
        <f>'PG&amp;E Program Totals'!E75*$C$2</f>
        <v>0</v>
      </c>
      <c r="F75" s="209">
        <f>'PG&amp;E Program Totals'!F75*$C$2</f>
        <v>0</v>
      </c>
      <c r="G75" s="209">
        <f>'PG&amp;E Program Totals'!G75*$C$2</f>
        <v>0</v>
      </c>
      <c r="H75" s="209">
        <f>'PG&amp;E Program Totals'!H75*$C$2</f>
        <v>0</v>
      </c>
      <c r="I75" s="209">
        <f>'PG&amp;E Program Totals'!I75*$C$2</f>
        <v>0</v>
      </c>
      <c r="J75" s="209">
        <f>'PG&amp;E Program Totals'!J75*$C$2</f>
        <v>0</v>
      </c>
      <c r="K75" s="209">
        <f>'PG&amp;E Program Totals'!K75*$C$2</f>
        <v>0</v>
      </c>
      <c r="L75" s="209">
        <f>'PG&amp;E Program Totals'!L75*$C$2</f>
        <v>0</v>
      </c>
      <c r="M75" s="209">
        <f>'PG&amp;E Program Totals'!M75*$C$2</f>
        <v>0</v>
      </c>
      <c r="N75" s="209">
        <f>'PG&amp;E Program Totals'!N75*$C$2</f>
        <v>0</v>
      </c>
      <c r="O75" s="209">
        <f>'PG&amp;E Program Totals'!O75*$C$2</f>
        <v>0</v>
      </c>
      <c r="P75" s="78"/>
      <c r="Q75" s="79"/>
      <c r="R75" s="79"/>
      <c r="S75" s="79"/>
      <c r="T75" s="79"/>
      <c r="U75" s="79"/>
      <c r="V75" s="79"/>
      <c r="W75" s="79"/>
      <c r="X75" s="79"/>
      <c r="Y75" s="79"/>
      <c r="Z75" s="79"/>
      <c r="AA75" s="79"/>
      <c r="AB75" s="79"/>
      <c r="AC75" s="79"/>
      <c r="AD75" s="79"/>
      <c r="AE75" s="79"/>
      <c r="AF75" s="79"/>
    </row>
    <row r="76" spans="1:32" ht="15">
      <c r="A76" s="265"/>
      <c r="B76" s="267"/>
      <c r="C76" s="88" t="s">
        <v>34</v>
      </c>
      <c r="D76" s="209">
        <f>'PG&amp;E Program Totals'!D76*$C$2</f>
        <v>0</v>
      </c>
      <c r="E76" s="209">
        <f>'PG&amp;E Program Totals'!E76*$C$2</f>
        <v>0</v>
      </c>
      <c r="F76" s="209">
        <f>'PG&amp;E Program Totals'!F76*$C$2</f>
        <v>0</v>
      </c>
      <c r="G76" s="209">
        <f>'PG&amp;E Program Totals'!G76*$C$2</f>
        <v>0</v>
      </c>
      <c r="H76" s="209">
        <f>'PG&amp;E Program Totals'!H76*$C$2</f>
        <v>0.2728970953056203</v>
      </c>
      <c r="I76" s="209">
        <f>'PG&amp;E Program Totals'!I76*$C$2</f>
        <v>0.3005252444861268</v>
      </c>
      <c r="J76" s="209">
        <f>'PG&amp;E Program Totals'!J76*$C$2</f>
        <v>0.3620484829664069</v>
      </c>
      <c r="K76" s="209">
        <f>'PG&amp;E Program Totals'!K76*$C$2</f>
        <v>0.29435206620064497</v>
      </c>
      <c r="L76" s="209">
        <f>'PG&amp;E Program Totals'!L76*$C$2</f>
        <v>0.31459814498781685</v>
      </c>
      <c r="M76" s="209">
        <f>'PG&amp;E Program Totals'!M76*$C$2</f>
        <v>0.287483520793898</v>
      </c>
      <c r="N76" s="209">
        <f>'PG&amp;E Program Totals'!N76*$C$2</f>
        <v>0</v>
      </c>
      <c r="O76" s="209">
        <f>'PG&amp;E Program Totals'!O76*$C$2</f>
        <v>0</v>
      </c>
      <c r="P76" s="78"/>
      <c r="Q76" s="79"/>
      <c r="R76" s="79"/>
      <c r="S76" s="79"/>
      <c r="T76" s="79"/>
      <c r="U76" s="79"/>
      <c r="V76" s="79"/>
      <c r="W76" s="79"/>
      <c r="X76" s="79"/>
      <c r="Y76" s="79"/>
      <c r="Z76" s="79"/>
      <c r="AA76" s="79"/>
      <c r="AB76" s="79"/>
      <c r="AC76" s="79"/>
      <c r="AD76" s="79"/>
      <c r="AE76" s="79"/>
      <c r="AF76" s="79"/>
    </row>
    <row r="77" spans="1:32" ht="15">
      <c r="A77" s="265"/>
      <c r="B77" s="267"/>
      <c r="C77" s="88" t="s">
        <v>35</v>
      </c>
      <c r="D77" s="209">
        <f>'PG&amp;E Program Totals'!D77*$C$2</f>
        <v>0</v>
      </c>
      <c r="E77" s="209">
        <f>'PG&amp;E Program Totals'!E77*$C$2</f>
        <v>0</v>
      </c>
      <c r="F77" s="209">
        <f>'PG&amp;E Program Totals'!F77*$C$2</f>
        <v>0</v>
      </c>
      <c r="G77" s="209">
        <f>'PG&amp;E Program Totals'!G77*$C$2</f>
        <v>0</v>
      </c>
      <c r="H77" s="209">
        <f>'PG&amp;E Program Totals'!H77*$C$2</f>
        <v>0.1826291971434828</v>
      </c>
      <c r="I77" s="209">
        <f>'PG&amp;E Program Totals'!I77*$C$2</f>
        <v>0.1734980856745015</v>
      </c>
      <c r="J77" s="209">
        <f>'PG&amp;E Program Totals'!J77*$C$2</f>
        <v>0.17599387728593863</v>
      </c>
      <c r="K77" s="209">
        <f>'PG&amp;E Program Totals'!K77*$C$2</f>
        <v>0.17436367256188323</v>
      </c>
      <c r="L77" s="209">
        <f>'PG&amp;E Program Totals'!L77*$C$2</f>
        <v>0.17262759885723838</v>
      </c>
      <c r="M77" s="209">
        <f>'PG&amp;E Program Totals'!M77*$C$2</f>
        <v>0.18172619230050407</v>
      </c>
      <c r="N77" s="209">
        <f>'PG&amp;E Program Totals'!N77*$C$2</f>
        <v>0</v>
      </c>
      <c r="O77" s="209">
        <f>'PG&amp;E Program Totals'!O77*$C$2</f>
        <v>0</v>
      </c>
      <c r="P77" s="78"/>
      <c r="Q77" s="79"/>
      <c r="R77" s="79"/>
      <c r="S77" s="79"/>
      <c r="T77" s="79"/>
      <c r="U77" s="79"/>
      <c r="V77" s="79"/>
      <c r="W77" s="79"/>
      <c r="X77" s="79"/>
      <c r="Y77" s="79"/>
      <c r="Z77" s="79"/>
      <c r="AA77" s="79"/>
      <c r="AB77" s="79"/>
      <c r="AC77" s="79"/>
      <c r="AD77" s="79"/>
      <c r="AE77" s="79"/>
      <c r="AF77" s="79"/>
    </row>
    <row r="78" spans="1:32" ht="15">
      <c r="A78" s="265"/>
      <c r="B78" s="267"/>
      <c r="C78" s="88" t="s">
        <v>36</v>
      </c>
      <c r="D78" s="209">
        <f>'PG&amp;E Program Totals'!D78*$C$2</f>
        <v>0</v>
      </c>
      <c r="E78" s="209">
        <f>'PG&amp;E Program Totals'!E78*$C$2</f>
        <v>0</v>
      </c>
      <c r="F78" s="209">
        <f>'PG&amp;E Program Totals'!F78*$C$2</f>
        <v>0</v>
      </c>
      <c r="G78" s="209">
        <f>'PG&amp;E Program Totals'!G78*$C$2</f>
        <v>0</v>
      </c>
      <c r="H78" s="209">
        <f>'PG&amp;E Program Totals'!H78*$C$2</f>
        <v>0.3041376547496207</v>
      </c>
      <c r="I78" s="209">
        <f>'PG&amp;E Program Totals'!I78*$C$2</f>
        <v>0.34290838298642645</v>
      </c>
      <c r="J78" s="209">
        <f>'PG&amp;E Program Totals'!J78*$C$2</f>
        <v>0.37298715478311306</v>
      </c>
      <c r="K78" s="209">
        <f>'PG&amp;E Program Totals'!K78*$C$2</f>
        <v>0.3597956905643329</v>
      </c>
      <c r="L78" s="209">
        <f>'PG&amp;E Program Totals'!L78*$C$2</f>
        <v>0.34371350406581525</v>
      </c>
      <c r="M78" s="209">
        <f>'PG&amp;E Program Totals'!M78*$C$2</f>
        <v>0.2922511626869306</v>
      </c>
      <c r="N78" s="209">
        <f>'PG&amp;E Program Totals'!N78*$C$2</f>
        <v>0</v>
      </c>
      <c r="O78" s="209">
        <f>'PG&amp;E Program Totals'!O78*$C$2</f>
        <v>0</v>
      </c>
      <c r="P78" s="78"/>
      <c r="Q78" s="79"/>
      <c r="R78" s="79"/>
      <c r="S78" s="79"/>
      <c r="T78" s="79"/>
      <c r="U78" s="79"/>
      <c r="V78" s="79"/>
      <c r="W78" s="79"/>
      <c r="X78" s="79"/>
      <c r="Y78" s="79"/>
      <c r="Z78" s="79"/>
      <c r="AA78" s="79"/>
      <c r="AB78" s="79"/>
      <c r="AC78" s="79"/>
      <c r="AD78" s="79"/>
      <c r="AE78" s="79"/>
      <c r="AF78" s="79"/>
    </row>
    <row r="79" spans="1:32" ht="15">
      <c r="A79" s="265"/>
      <c r="B79" s="267"/>
      <c r="C79" s="89" t="s">
        <v>7</v>
      </c>
      <c r="D79" s="209">
        <f>'PG&amp;E Program Totals'!D79*$C$2</f>
        <v>0</v>
      </c>
      <c r="E79" s="209">
        <f>'PG&amp;E Program Totals'!E79*$C$2</f>
        <v>0</v>
      </c>
      <c r="F79" s="209">
        <f>'PG&amp;E Program Totals'!F79*$C$2</f>
        <v>0</v>
      </c>
      <c r="G79" s="209">
        <f>'PG&amp;E Program Totals'!G79*$C$2</f>
        <v>0</v>
      </c>
      <c r="H79" s="209">
        <f>'PG&amp;E Program Totals'!H79*$C$2</f>
        <v>7.937744624636422</v>
      </c>
      <c r="I79" s="209">
        <f>'PG&amp;E Program Totals'!I79*$C$2</f>
        <v>8.038668342395585</v>
      </c>
      <c r="J79" s="209">
        <f>'PG&amp;E Program Totals'!J79*$C$2</f>
        <v>8.22319528213541</v>
      </c>
      <c r="K79" s="209">
        <f>'PG&amp;E Program Totals'!K79*$C$2</f>
        <v>8.267772575053478</v>
      </c>
      <c r="L79" s="209">
        <f>'PG&amp;E Program Totals'!L79*$C$2</f>
        <v>8.981065238702106</v>
      </c>
      <c r="M79" s="209">
        <f>'PG&amp;E Program Totals'!M79*$C$2</f>
        <v>7.98369838346442</v>
      </c>
      <c r="N79" s="209">
        <f>'PG&amp;E Program Totals'!N79*$C$2</f>
        <v>0</v>
      </c>
      <c r="O79" s="209">
        <f>'PG&amp;E Program Totals'!O79*$C$2</f>
        <v>0</v>
      </c>
      <c r="P79" s="78"/>
      <c r="Q79" s="79"/>
      <c r="R79" s="79"/>
      <c r="S79" s="79"/>
      <c r="T79" s="79"/>
      <c r="U79" s="79"/>
      <c r="V79" s="79"/>
      <c r="W79" s="79"/>
      <c r="X79" s="79"/>
      <c r="Y79" s="79"/>
      <c r="Z79" s="79"/>
      <c r="AA79" s="79"/>
      <c r="AB79" s="79"/>
      <c r="AC79" s="79"/>
      <c r="AD79" s="79"/>
      <c r="AE79" s="79"/>
      <c r="AF79" s="79"/>
    </row>
    <row r="80" spans="1:32" ht="27" thickBot="1">
      <c r="A80" s="266"/>
      <c r="B80" s="268"/>
      <c r="C80" s="93" t="s">
        <v>8</v>
      </c>
      <c r="D80" s="213">
        <f aca="true" t="shared" si="6" ref="D80:O80">SUM(D72:D79)</f>
        <v>0</v>
      </c>
      <c r="E80" s="213">
        <f t="shared" si="6"/>
        <v>0</v>
      </c>
      <c r="F80" s="213">
        <f t="shared" si="6"/>
        <v>0</v>
      </c>
      <c r="G80" s="213">
        <f t="shared" si="6"/>
        <v>0</v>
      </c>
      <c r="H80" s="213">
        <f t="shared" si="6"/>
        <v>25.255178111207442</v>
      </c>
      <c r="I80" s="213">
        <f t="shared" si="6"/>
        <v>28.180855464576158</v>
      </c>
      <c r="J80" s="213">
        <f t="shared" si="6"/>
        <v>28.11659854496626</v>
      </c>
      <c r="K80" s="213">
        <f t="shared" si="6"/>
        <v>27.68470548814085</v>
      </c>
      <c r="L80" s="213">
        <f t="shared" si="6"/>
        <v>27.757411020985145</v>
      </c>
      <c r="M80" s="213">
        <f t="shared" si="6"/>
        <v>26.507154697844328</v>
      </c>
      <c r="N80" s="213">
        <f t="shared" si="6"/>
        <v>0</v>
      </c>
      <c r="O80" s="213">
        <f t="shared" si="6"/>
        <v>0</v>
      </c>
      <c r="P80" s="78"/>
      <c r="Q80" s="79"/>
      <c r="R80" s="79"/>
      <c r="S80" s="79"/>
      <c r="T80" s="79"/>
      <c r="U80" s="79"/>
      <c r="V80" s="79"/>
      <c r="W80" s="79"/>
      <c r="X80" s="79"/>
      <c r="Y80" s="79"/>
      <c r="Z80" s="79"/>
      <c r="AA80" s="79"/>
      <c r="AB80" s="79"/>
      <c r="AC80" s="79"/>
      <c r="AD80" s="79"/>
      <c r="AE80" s="79"/>
      <c r="AF80" s="79"/>
    </row>
    <row r="81" spans="1:32" ht="27" customHeight="1" thickTop="1">
      <c r="A81" s="269" t="s">
        <v>69</v>
      </c>
      <c r="B81" s="269" t="s">
        <v>29</v>
      </c>
      <c r="C81" s="90" t="s">
        <v>30</v>
      </c>
      <c r="D81" s="60">
        <f>'PG&amp;E Program Totals'!D81*$C$2</f>
        <v>13.7069563454824</v>
      </c>
      <c r="E81" s="60">
        <f>'PG&amp;E Program Totals'!E81*$C$2</f>
        <v>13.984396703888901</v>
      </c>
      <c r="F81" s="60">
        <f>'PG&amp;E Program Totals'!F81*$C$2</f>
        <v>14.354033147079235</v>
      </c>
      <c r="G81" s="60">
        <f>'PG&amp;E Program Totals'!G81*$C$2</f>
        <v>11.780818550604325</v>
      </c>
      <c r="H81" s="60">
        <f>'PG&amp;E Program Totals'!H81*$C$2</f>
        <v>15.203077659950917</v>
      </c>
      <c r="I81" s="60">
        <f>'PG&amp;E Program Totals'!I81*$C$2</f>
        <v>6.482806324360541</v>
      </c>
      <c r="J81" s="60">
        <f>'PG&amp;E Program Totals'!J81*$C$2</f>
        <v>10.226948348548097</v>
      </c>
      <c r="K81" s="60">
        <f>'PG&amp;E Program Totals'!K81*$C$2</f>
        <v>10.369273255875159</v>
      </c>
      <c r="L81" s="60">
        <f>'PG&amp;E Program Totals'!L81*$C$2</f>
        <v>15.429807712628156</v>
      </c>
      <c r="M81" s="60">
        <f>'PG&amp;E Program Totals'!M81*$C$2</f>
        <v>13.490659039631408</v>
      </c>
      <c r="N81" s="60">
        <f>'PG&amp;E Program Totals'!N81*$C$2</f>
        <v>49.46657844198373</v>
      </c>
      <c r="O81" s="60">
        <f>'PG&amp;E Program Totals'!O81*$C$2</f>
        <v>52.39426615093643</v>
      </c>
      <c r="P81" s="78"/>
      <c r="Q81" s="79"/>
      <c r="R81" s="79"/>
      <c r="S81" s="79"/>
      <c r="T81" s="79"/>
      <c r="U81" s="79"/>
      <c r="V81" s="79"/>
      <c r="W81" s="79"/>
      <c r="X81" s="79"/>
      <c r="Y81" s="79"/>
      <c r="Z81" s="79"/>
      <c r="AA81" s="79"/>
      <c r="AB81" s="79"/>
      <c r="AC81" s="79"/>
      <c r="AD81" s="79"/>
      <c r="AE81" s="79"/>
      <c r="AF81" s="79"/>
    </row>
    <row r="82" spans="1:32" ht="26.25">
      <c r="A82" s="270"/>
      <c r="B82" s="272"/>
      <c r="C82" s="90" t="s">
        <v>31</v>
      </c>
      <c r="D82" s="60">
        <f>'PG&amp;E Program Totals'!D82*$C$2</f>
        <v>2.4985627273901208</v>
      </c>
      <c r="E82" s="60">
        <f>'PG&amp;E Program Totals'!E82*$C$2</f>
        <v>2.494289727387896</v>
      </c>
      <c r="F82" s="60">
        <f>'PG&amp;E Program Totals'!F82*$C$2</f>
        <v>2.6380182149576963</v>
      </c>
      <c r="G82" s="60">
        <f>'PG&amp;E Program Totals'!G82*$C$2</f>
        <v>2.9426045723345546</v>
      </c>
      <c r="H82" s="60">
        <f>'PG&amp;E Program Totals'!H82*$C$2</f>
        <v>3.5054615822369164</v>
      </c>
      <c r="I82" s="60">
        <f>'PG&amp;E Program Totals'!I82*$C$2</f>
        <v>3.5002124918142514</v>
      </c>
      <c r="J82" s="60">
        <f>'PG&amp;E Program Totals'!J82*$C$2</f>
        <v>3.9504886301625644</v>
      </c>
      <c r="K82" s="60">
        <f>'PG&amp;E Program Totals'!K82*$C$2</f>
        <v>3.8853484809469694</v>
      </c>
      <c r="L82" s="60">
        <f>'PG&amp;E Program Totals'!L82*$C$2</f>
        <v>4.220385480318314</v>
      </c>
      <c r="M82" s="60">
        <f>'PG&amp;E Program Totals'!M82*$C$2</f>
        <v>4.0195224560754275</v>
      </c>
      <c r="N82" s="60">
        <f>'PG&amp;E Program Totals'!N82*$C$2</f>
        <v>11.157351737120253</v>
      </c>
      <c r="O82" s="60">
        <f>'PG&amp;E Program Totals'!O82*$C$2</f>
        <v>11.676432654039425</v>
      </c>
      <c r="P82" s="78"/>
      <c r="Q82" s="79"/>
      <c r="R82" s="79"/>
      <c r="S82" s="79"/>
      <c r="T82" s="79"/>
      <c r="U82" s="79"/>
      <c r="V82" s="79"/>
      <c r="W82" s="79"/>
      <c r="X82" s="79"/>
      <c r="Y82" s="79"/>
      <c r="Z82" s="79"/>
      <c r="AA82" s="79"/>
      <c r="AB82" s="79"/>
      <c r="AC82" s="79"/>
      <c r="AD82" s="79"/>
      <c r="AE82" s="79"/>
      <c r="AF82" s="79"/>
    </row>
    <row r="83" spans="1:32" ht="15">
      <c r="A83" s="270"/>
      <c r="B83" s="272"/>
      <c r="C83" s="90" t="s">
        <v>32</v>
      </c>
      <c r="D83" s="60">
        <f>'PG&amp;E Program Totals'!D83*$C$2</f>
        <v>0.2968865666119666</v>
      </c>
      <c r="E83" s="60">
        <f>'PG&amp;E Program Totals'!E83*$C$2</f>
        <v>0.31367927001565066</v>
      </c>
      <c r="F83" s="60">
        <f>'PG&amp;E Program Totals'!F83*$C$2</f>
        <v>0.3293829313040416</v>
      </c>
      <c r="G83" s="60">
        <f>'PG&amp;E Program Totals'!G83*$C$2</f>
        <v>0.3408659100353868</v>
      </c>
      <c r="H83" s="60">
        <f>'PG&amp;E Program Totals'!H83*$C$2</f>
        <v>0.347451345214273</v>
      </c>
      <c r="I83" s="60">
        <f>'PG&amp;E Program Totals'!I83*$C$2</f>
        <v>0.4355164205737218</v>
      </c>
      <c r="J83" s="60">
        <f>'PG&amp;E Program Totals'!J83*$C$2</f>
        <v>0.37664524984674747</v>
      </c>
      <c r="K83" s="60">
        <f>'PG&amp;E Program Totals'!K83*$C$2</f>
        <v>0.3597887282843214</v>
      </c>
      <c r="L83" s="60">
        <f>'PG&amp;E Program Totals'!L83*$C$2</f>
        <v>0.36033231090051615</v>
      </c>
      <c r="M83" s="60">
        <f>'PG&amp;E Program Totals'!M83*$C$2</f>
        <v>0.36089817699752297</v>
      </c>
      <c r="N83" s="60">
        <f>'PG&amp;E Program Totals'!N83*$C$2</f>
        <v>0.40157732640596916</v>
      </c>
      <c r="O83" s="60">
        <f>'PG&amp;E Program Totals'!O83*$C$2</f>
        <v>0.4025027411222817</v>
      </c>
      <c r="P83" s="78"/>
      <c r="Q83" s="79"/>
      <c r="R83" s="79"/>
      <c r="S83" s="79"/>
      <c r="T83" s="79"/>
      <c r="U83" s="79"/>
      <c r="V83" s="79"/>
      <c r="W83" s="79"/>
      <c r="X83" s="79"/>
      <c r="Y83" s="79"/>
      <c r="Z83" s="79"/>
      <c r="AA83" s="79"/>
      <c r="AB83" s="79"/>
      <c r="AC83" s="79"/>
      <c r="AD83" s="79"/>
      <c r="AE83" s="79"/>
      <c r="AF83" s="79"/>
    </row>
    <row r="84" spans="1:32" ht="15">
      <c r="A84" s="270"/>
      <c r="B84" s="272"/>
      <c r="C84" s="90" t="s">
        <v>33</v>
      </c>
      <c r="D84" s="60">
        <f>'PG&amp;E Program Totals'!D84*$C$2</f>
        <v>2.2549990234732733</v>
      </c>
      <c r="E84" s="60">
        <f>'PG&amp;E Program Totals'!E84*$C$2</f>
        <v>2.546549594803519</v>
      </c>
      <c r="F84" s="60">
        <f>'PG&amp;E Program Totals'!F84*$C$2</f>
        <v>2.8561216325046974</v>
      </c>
      <c r="G84" s="60">
        <f>'PG&amp;E Program Totals'!G84*$C$2</f>
        <v>2.8554155964868273</v>
      </c>
      <c r="H84" s="60">
        <f>'PG&amp;E Program Totals'!H84*$C$2</f>
        <v>2.9070190406110292</v>
      </c>
      <c r="I84" s="60">
        <f>'PG&amp;E Program Totals'!I84*$C$2</f>
        <v>2.9270640957876712</v>
      </c>
      <c r="J84" s="60">
        <f>'PG&amp;E Program Totals'!J84*$C$2</f>
        <v>2.847634854847022</v>
      </c>
      <c r="K84" s="60">
        <f>'PG&amp;E Program Totals'!K84*$C$2</f>
        <v>2.8808484563541747</v>
      </c>
      <c r="L84" s="60">
        <f>'PG&amp;E Program Totals'!L84*$C$2</f>
        <v>2.907632559516241</v>
      </c>
      <c r="M84" s="60">
        <f>'PG&amp;E Program Totals'!M84*$C$2</f>
        <v>2.9955375463867537</v>
      </c>
      <c r="N84" s="60">
        <f>'PG&amp;E Program Totals'!N84*$C$2</f>
        <v>8.824885283185084</v>
      </c>
      <c r="O84" s="60">
        <f>'PG&amp;E Program Totals'!O84*$C$2</f>
        <v>8.729377956131962</v>
      </c>
      <c r="P84" s="78"/>
      <c r="Q84" s="79"/>
      <c r="R84" s="79"/>
      <c r="S84" s="79"/>
      <c r="T84" s="79"/>
      <c r="U84" s="79"/>
      <c r="V84" s="79"/>
      <c r="W84" s="79"/>
      <c r="X84" s="79"/>
      <c r="Y84" s="79"/>
      <c r="Z84" s="79"/>
      <c r="AA84" s="79"/>
      <c r="AB84" s="79"/>
      <c r="AC84" s="79"/>
      <c r="AD84" s="79"/>
      <c r="AE84" s="79"/>
      <c r="AF84" s="79"/>
    </row>
    <row r="85" spans="1:32" ht="15">
      <c r="A85" s="270"/>
      <c r="B85" s="272"/>
      <c r="C85" s="90" t="s">
        <v>34</v>
      </c>
      <c r="D85" s="60">
        <f>'PG&amp;E Program Totals'!D85*$C$2</f>
        <v>2.5979407609761185</v>
      </c>
      <c r="E85" s="60">
        <f>'PG&amp;E Program Totals'!E85*$C$2</f>
        <v>2.8379182549256785</v>
      </c>
      <c r="F85" s="60">
        <f>'PG&amp;E Program Totals'!F85*$C$2</f>
        <v>3.0149873848064526</v>
      </c>
      <c r="G85" s="60">
        <f>'PG&amp;E Program Totals'!G85*$C$2</f>
        <v>2.7162503046564486</v>
      </c>
      <c r="H85" s="60">
        <f>'PG&amp;E Program Totals'!H85*$C$2</f>
        <v>2.3801658332393028</v>
      </c>
      <c r="I85" s="60">
        <f>'PG&amp;E Program Totals'!I85*$C$2</f>
        <v>2.5455877316120095</v>
      </c>
      <c r="J85" s="60">
        <f>'PG&amp;E Program Totals'!J85*$C$2</f>
        <v>2.5967624312578583</v>
      </c>
      <c r="K85" s="60">
        <f>'PG&amp;E Program Totals'!K85*$C$2</f>
        <v>2.493456705715725</v>
      </c>
      <c r="L85" s="60">
        <f>'PG&amp;E Program Totals'!L85*$C$2</f>
        <v>2.3420293010334357</v>
      </c>
      <c r="M85" s="60">
        <f>'PG&amp;E Program Totals'!M85*$C$2</f>
        <v>3.291816619565698</v>
      </c>
      <c r="N85" s="60">
        <f>'PG&amp;E Program Totals'!N85*$C$2</f>
        <v>12.546139574649931</v>
      </c>
      <c r="O85" s="60">
        <f>'PG&amp;E Program Totals'!O85*$C$2</f>
        <v>12.558919246172065</v>
      </c>
      <c r="P85" s="78"/>
      <c r="Q85" s="79"/>
      <c r="R85" s="79"/>
      <c r="S85" s="79"/>
      <c r="T85" s="79"/>
      <c r="U85" s="79"/>
      <c r="V85" s="79"/>
      <c r="W85" s="79"/>
      <c r="X85" s="79"/>
      <c r="Y85" s="79"/>
      <c r="Z85" s="79"/>
      <c r="AA85" s="79"/>
      <c r="AB85" s="79"/>
      <c r="AC85" s="79"/>
      <c r="AD85" s="79"/>
      <c r="AE85" s="79"/>
      <c r="AF85" s="79"/>
    </row>
    <row r="86" spans="1:32" ht="15">
      <c r="A86" s="270"/>
      <c r="B86" s="272"/>
      <c r="C86" s="90" t="s">
        <v>35</v>
      </c>
      <c r="D86" s="60">
        <f>'PG&amp;E Program Totals'!D86*$C$2</f>
        <v>0</v>
      </c>
      <c r="E86" s="60">
        <f>'PG&amp;E Program Totals'!E86*$C$2</f>
        <v>0</v>
      </c>
      <c r="F86" s="60">
        <f>'PG&amp;E Program Totals'!F86*$C$2</f>
        <v>0</v>
      </c>
      <c r="G86" s="60">
        <f>'PG&amp;E Program Totals'!G86*$C$2</f>
        <v>0</v>
      </c>
      <c r="H86" s="60">
        <f>'PG&amp;E Program Totals'!H86*$C$2</f>
        <v>1.7372022788441084</v>
      </c>
      <c r="I86" s="60">
        <f>'PG&amp;E Program Totals'!I86*$C$2</f>
        <v>1.7676845778680554</v>
      </c>
      <c r="J86" s="60">
        <f>'PG&amp;E Program Totals'!J86*$C$2</f>
        <v>3.356955374392909</v>
      </c>
      <c r="K86" s="60">
        <f>'PG&amp;E Program Totals'!K86*$C$2</f>
        <v>2.676979105474781</v>
      </c>
      <c r="L86" s="60">
        <f>'PG&amp;E Program Totals'!L86*$C$2</f>
        <v>3.484441006567066</v>
      </c>
      <c r="M86" s="60">
        <f>'PG&amp;E Program Totals'!M86*$C$2</f>
        <v>0.33452683251027227</v>
      </c>
      <c r="N86" s="60">
        <f>'PG&amp;E Program Totals'!N86*$C$2</f>
        <v>0.9031560532318792</v>
      </c>
      <c r="O86" s="60">
        <f>'PG&amp;E Program Totals'!O86*$C$2</f>
        <v>0.9248932608634872</v>
      </c>
      <c r="P86" s="78"/>
      <c r="Q86" s="79"/>
      <c r="R86" s="79"/>
      <c r="S86" s="79"/>
      <c r="T86" s="79"/>
      <c r="U86" s="79"/>
      <c r="V86" s="79"/>
      <c r="W86" s="79"/>
      <c r="X86" s="79"/>
      <c r="Y86" s="79"/>
      <c r="Z86" s="79"/>
      <c r="AA86" s="79"/>
      <c r="AB86" s="79"/>
      <c r="AC86" s="79"/>
      <c r="AD86" s="79"/>
      <c r="AE86" s="79"/>
      <c r="AF86" s="79"/>
    </row>
    <row r="87" spans="1:32" ht="15">
      <c r="A87" s="270"/>
      <c r="B87" s="272"/>
      <c r="C87" s="90" t="s">
        <v>36</v>
      </c>
      <c r="D87" s="60">
        <f>'PG&amp;E Program Totals'!D87*$C$2</f>
        <v>0.6992808917875294</v>
      </c>
      <c r="E87" s="60">
        <f>'PG&amp;E Program Totals'!E87*$C$2</f>
        <v>0.6973504779769589</v>
      </c>
      <c r="F87" s="60">
        <f>'PG&amp;E Program Totals'!F87*$C$2</f>
        <v>0.6937355065638564</v>
      </c>
      <c r="G87" s="60">
        <f>'PG&amp;E Program Totals'!G87*$C$2</f>
        <v>1.04308889606835</v>
      </c>
      <c r="H87" s="60">
        <f>'PG&amp;E Program Totals'!H87*$C$2</f>
        <v>1.3057796005141646</v>
      </c>
      <c r="I87" s="60">
        <f>'PG&amp;E Program Totals'!I87*$C$2</f>
        <v>1.3790975281009945</v>
      </c>
      <c r="J87" s="60">
        <f>'PG&amp;E Program Totals'!J87*$C$2</f>
        <v>1.6231823144400495</v>
      </c>
      <c r="K87" s="60">
        <f>'PG&amp;E Program Totals'!K87*$C$2</f>
        <v>1.4931416661168282</v>
      </c>
      <c r="L87" s="60">
        <f>'PG&amp;E Program Totals'!L87*$C$2</f>
        <v>1.7804950783958435</v>
      </c>
      <c r="M87" s="60">
        <f>'PG&amp;E Program Totals'!M87*$C$2</f>
        <v>1.5288837353908125</v>
      </c>
      <c r="N87" s="60">
        <f>'PG&amp;E Program Totals'!N87*$C$2</f>
        <v>4.113435953691999</v>
      </c>
      <c r="O87" s="60">
        <f>'PG&amp;E Program Totals'!O87*$C$2</f>
        <v>4.380125429256286</v>
      </c>
      <c r="P87" s="78"/>
      <c r="Q87" s="79"/>
      <c r="R87" s="79"/>
      <c r="S87" s="79"/>
      <c r="T87" s="79"/>
      <c r="U87" s="79"/>
      <c r="V87" s="79"/>
      <c r="W87" s="79"/>
      <c r="X87" s="79"/>
      <c r="Y87" s="79"/>
      <c r="Z87" s="79"/>
      <c r="AA87" s="79"/>
      <c r="AB87" s="79"/>
      <c r="AC87" s="79"/>
      <c r="AD87" s="79"/>
      <c r="AE87" s="79"/>
      <c r="AF87" s="79"/>
    </row>
    <row r="88" spans="1:32" ht="15">
      <c r="A88" s="270"/>
      <c r="B88" s="272"/>
      <c r="C88" s="91" t="s">
        <v>7</v>
      </c>
      <c r="D88" s="60">
        <f>'PG&amp;E Program Totals'!D88*$C$2</f>
        <v>12.720849471302975</v>
      </c>
      <c r="E88" s="60">
        <f>'PG&amp;E Program Totals'!E88*$C$2</f>
        <v>12.982359363917228</v>
      </c>
      <c r="F88" s="60">
        <f>'PG&amp;E Program Totals'!F88*$C$2</f>
        <v>13.34028754202827</v>
      </c>
      <c r="G88" s="60">
        <f>'PG&amp;E Program Totals'!G88*$C$2</f>
        <v>11.469741839029831</v>
      </c>
      <c r="H88" s="60">
        <f>'PG&amp;E Program Totals'!H88*$C$2</f>
        <v>9.113063898384931</v>
      </c>
      <c r="I88" s="60">
        <f>'PG&amp;E Program Totals'!I88*$C$2</f>
        <v>9.965634164211767</v>
      </c>
      <c r="J88" s="60">
        <f>'PG&amp;E Program Totals'!J88*$C$2</f>
        <v>7.905046684045301</v>
      </c>
      <c r="K88" s="60">
        <f>'PG&amp;E Program Totals'!K88*$C$2</f>
        <v>9.736007730319686</v>
      </c>
      <c r="L88" s="60">
        <f>'PG&amp;E Program Totals'!L88*$C$2</f>
        <v>10.81096991215647</v>
      </c>
      <c r="M88" s="60">
        <f>'PG&amp;E Program Totals'!M88*$C$2</f>
        <v>14.470300375050899</v>
      </c>
      <c r="N88" s="60">
        <f>'PG&amp;E Program Totals'!N88*$C$2</f>
        <v>31.97988898015401</v>
      </c>
      <c r="O88" s="60">
        <f>'PG&amp;E Program Totals'!O88*$C$2</f>
        <v>33.18885719944649</v>
      </c>
      <c r="P88" s="78"/>
      <c r="Q88" s="79"/>
      <c r="R88" s="79"/>
      <c r="S88" s="79"/>
      <c r="T88" s="79"/>
      <c r="U88" s="79"/>
      <c r="V88" s="79"/>
      <c r="W88" s="79"/>
      <c r="X88" s="79"/>
      <c r="Y88" s="79"/>
      <c r="Z88" s="79"/>
      <c r="AA88" s="79"/>
      <c r="AB88" s="79"/>
      <c r="AC88" s="79"/>
      <c r="AD88" s="79"/>
      <c r="AE88" s="79"/>
      <c r="AF88" s="79"/>
    </row>
    <row r="89" spans="1:32" ht="27" thickBot="1">
      <c r="A89" s="271"/>
      <c r="B89" s="273"/>
      <c r="C89" s="90" t="s">
        <v>8</v>
      </c>
      <c r="D89" s="214">
        <f>SUM(D81:D88)</f>
        <v>34.775475787024384</v>
      </c>
      <c r="E89" s="214">
        <f aca="true" t="shared" si="7" ref="E89:J89">SUM(E81:E88)</f>
        <v>35.85654339291583</v>
      </c>
      <c r="F89" s="214">
        <f t="shared" si="7"/>
        <v>37.22656635924425</v>
      </c>
      <c r="G89" s="214">
        <f t="shared" si="7"/>
        <v>33.14878566921573</v>
      </c>
      <c r="H89" s="214">
        <f t="shared" si="7"/>
        <v>36.499221238995645</v>
      </c>
      <c r="I89" s="214">
        <f t="shared" si="7"/>
        <v>29.003603334329014</v>
      </c>
      <c r="J89" s="214">
        <f t="shared" si="7"/>
        <v>32.88366388754055</v>
      </c>
      <c r="K89" s="214">
        <f>SUM(K81:K88)</f>
        <v>33.894844129087645</v>
      </c>
      <c r="L89" s="214">
        <f>SUM(L81:L88)</f>
        <v>41.33609336151605</v>
      </c>
      <c r="M89" s="214">
        <f>SUM(M81:M88)</f>
        <v>40.49214478160879</v>
      </c>
      <c r="N89" s="214">
        <f>SUM(N81:N88)</f>
        <v>119.39301335042285</v>
      </c>
      <c r="O89" s="214">
        <f>SUM(O81:O88)</f>
        <v>124.25537463796842</v>
      </c>
      <c r="P89" s="78"/>
      <c r="Q89" s="79"/>
      <c r="R89" s="79"/>
      <c r="S89" s="79"/>
      <c r="T89" s="79"/>
      <c r="U89" s="79"/>
      <c r="V89" s="79"/>
      <c r="W89" s="79"/>
      <c r="X89" s="79"/>
      <c r="Y89" s="79"/>
      <c r="Z89" s="79"/>
      <c r="AA89" s="79"/>
      <c r="AB89" s="79"/>
      <c r="AC89" s="79"/>
      <c r="AD89" s="79"/>
      <c r="AE89" s="79"/>
      <c r="AF89" s="79"/>
    </row>
    <row r="90" spans="1:41" ht="27" customHeight="1" thickTop="1">
      <c r="A90" s="269" t="s">
        <v>70</v>
      </c>
      <c r="B90" s="269" t="s">
        <v>29</v>
      </c>
      <c r="C90" s="88" t="s">
        <v>30</v>
      </c>
      <c r="D90" s="209">
        <f>'PG&amp;E Program Totals'!D90*$C$2</f>
        <v>0</v>
      </c>
      <c r="E90" s="209">
        <f>'PG&amp;E Program Totals'!E90*$C$2</f>
        <v>0</v>
      </c>
      <c r="F90" s="209">
        <f>'PG&amp;E Program Totals'!F90*$C$2</f>
        <v>0</v>
      </c>
      <c r="G90" s="209">
        <f>'PG&amp;E Program Totals'!G90*$C$2</f>
        <v>0</v>
      </c>
      <c r="H90" s="209">
        <f>'PG&amp;E Program Totals'!H90*$C$2</f>
        <v>0</v>
      </c>
      <c r="I90" s="209">
        <f>'PG&amp;E Program Totals'!I90*$C$2</f>
        <v>0.7910702109870777</v>
      </c>
      <c r="J90" s="209">
        <f>'PG&amp;E Program Totals'!J90*$C$2</f>
        <v>0.9493547123354462</v>
      </c>
      <c r="K90" s="209">
        <f>'PG&amp;E Program Totals'!K90*$C$2</f>
        <v>0.7998858975366856</v>
      </c>
      <c r="L90" s="209">
        <f>'PG&amp;E Program Totals'!L90*$C$2</f>
        <v>0.463597884266775</v>
      </c>
      <c r="M90" s="209">
        <f>'PG&amp;E Program Totals'!M90*$C$2</f>
        <v>0.19100930710473538</v>
      </c>
      <c r="N90" s="209">
        <f>'PG&amp;E Program Totals'!N90*$C$2</f>
        <v>0.12668983835465444</v>
      </c>
      <c r="O90" s="209">
        <f>'PG&amp;E Program Totals'!O90*$C$2</f>
        <v>0.12682669617134104</v>
      </c>
      <c r="P90" s="78"/>
      <c r="Q90" s="54"/>
      <c r="R90" s="54"/>
      <c r="S90" s="54"/>
      <c r="T90" s="54"/>
      <c r="U90" s="54"/>
      <c r="V90" s="54"/>
      <c r="W90" s="54"/>
      <c r="X90" s="54"/>
      <c r="Y90" s="54"/>
      <c r="Z90" s="54"/>
      <c r="AA90" s="54"/>
      <c r="AB90" s="54"/>
      <c r="AC90" s="79"/>
      <c r="AD90" s="80"/>
      <c r="AE90" s="80"/>
      <c r="AF90" s="80"/>
      <c r="AG90" s="81">
        <v>65.96514982285466</v>
      </c>
      <c r="AH90" s="81">
        <v>28.122425142406055</v>
      </c>
      <c r="AI90" s="81">
        <v>31.0799257723416</v>
      </c>
      <c r="AJ90" s="81">
        <v>31.900166925888556</v>
      </c>
      <c r="AK90" s="81">
        <v>31.915233884227998</v>
      </c>
      <c r="AL90" s="81">
        <v>31.7458493616704</v>
      </c>
      <c r="AM90" s="81">
        <v>31.716525337215</v>
      </c>
      <c r="AN90" s="81">
        <v>96.8382971397286</v>
      </c>
      <c r="AO90" s="81">
        <v>97.39095364938</v>
      </c>
    </row>
    <row r="91" spans="1:41" ht="26.25">
      <c r="A91" s="270"/>
      <c r="B91" s="272"/>
      <c r="C91" s="88" t="s">
        <v>31</v>
      </c>
      <c r="D91" s="209">
        <f>'PG&amp;E Program Totals'!D91*$C$2</f>
        <v>0</v>
      </c>
      <c r="E91" s="209">
        <f>'PG&amp;E Program Totals'!E91*$C$2</f>
        <v>0</v>
      </c>
      <c r="F91" s="209">
        <f>'PG&amp;E Program Totals'!F91*$C$2</f>
        <v>0</v>
      </c>
      <c r="G91" s="209">
        <f>'PG&amp;E Program Totals'!G91*$C$2</f>
        <v>0</v>
      </c>
      <c r="H91" s="209">
        <f>'PG&amp;E Program Totals'!H91*$C$2</f>
        <v>0.9027694163607608</v>
      </c>
      <c r="I91" s="209">
        <f>'PG&amp;E Program Totals'!I91*$C$2</f>
        <v>0.2599944102384407</v>
      </c>
      <c r="J91" s="209">
        <f>'PG&amp;E Program Totals'!J91*$C$2</f>
        <v>2.137018998285791</v>
      </c>
      <c r="K91" s="209">
        <f>'PG&amp;E Program Totals'!K91*$C$2</f>
        <v>0.6053718861132215</v>
      </c>
      <c r="L91" s="209">
        <f>'PG&amp;E Program Totals'!L91*$C$2</f>
        <v>1.19799797858618</v>
      </c>
      <c r="M91" s="209">
        <f>'PG&amp;E Program Totals'!M91*$C$2</f>
        <v>0.6090333489810626</v>
      </c>
      <c r="N91" s="209">
        <f>'PG&amp;E Program Totals'!N91*$C$2</f>
        <v>0.25322312393029667</v>
      </c>
      <c r="O91" s="209">
        <f>'PG&amp;E Program Totals'!O91*$C$2</f>
        <v>0.25193842544395906</v>
      </c>
      <c r="P91" s="78"/>
      <c r="Q91" s="54"/>
      <c r="R91" s="54"/>
      <c r="S91" s="54"/>
      <c r="T91" s="54"/>
      <c r="U91" s="54"/>
      <c r="V91" s="54"/>
      <c r="W91" s="54"/>
      <c r="X91" s="54"/>
      <c r="Y91" s="54"/>
      <c r="Z91" s="54"/>
      <c r="AA91" s="54"/>
      <c r="AB91" s="54"/>
      <c r="AC91" s="79"/>
      <c r="AD91" s="82"/>
      <c r="AE91" s="82"/>
      <c r="AF91" s="82"/>
      <c r="AG91" s="83"/>
      <c r="AH91" s="83"/>
      <c r="AI91" s="83"/>
      <c r="AJ91" s="83"/>
      <c r="AK91" s="83"/>
      <c r="AL91" s="83"/>
      <c r="AM91" s="83"/>
      <c r="AN91" s="83"/>
      <c r="AO91" s="83"/>
    </row>
    <row r="92" spans="1:41" ht="15">
      <c r="A92" s="270"/>
      <c r="B92" s="272"/>
      <c r="C92" s="88" t="s">
        <v>32</v>
      </c>
      <c r="D92" s="209">
        <f>'PG&amp;E Program Totals'!D92*$C$2</f>
        <v>0</v>
      </c>
      <c r="E92" s="209">
        <f>'PG&amp;E Program Totals'!E92*$C$2</f>
        <v>0</v>
      </c>
      <c r="F92" s="209">
        <f>'PG&amp;E Program Totals'!F92*$C$2</f>
        <v>0</v>
      </c>
      <c r="G92" s="209">
        <f>'PG&amp;E Program Totals'!G92*$C$2</f>
        <v>0</v>
      </c>
      <c r="H92" s="209">
        <f>'PG&amp;E Program Totals'!H92*$C$2</f>
        <v>0</v>
      </c>
      <c r="I92" s="209">
        <f>'PG&amp;E Program Totals'!I92*$C$2</f>
        <v>0</v>
      </c>
      <c r="J92" s="209">
        <f>'PG&amp;E Program Totals'!J92*$C$2</f>
        <v>0</v>
      </c>
      <c r="K92" s="209">
        <f>'PG&amp;E Program Totals'!K92*$C$2</f>
        <v>0</v>
      </c>
      <c r="L92" s="209">
        <f>'PG&amp;E Program Totals'!L92*$C$2</f>
        <v>0</v>
      </c>
      <c r="M92" s="209">
        <f>'PG&amp;E Program Totals'!M92*$C$2</f>
        <v>0</v>
      </c>
      <c r="N92" s="209">
        <f>'PG&amp;E Program Totals'!N92*$C$2</f>
        <v>0</v>
      </c>
      <c r="O92" s="209">
        <f>'PG&amp;E Program Totals'!O92*$C$2</f>
        <v>0</v>
      </c>
      <c r="P92" s="78"/>
      <c r="Q92" s="54"/>
      <c r="R92" s="54"/>
      <c r="S92" s="54"/>
      <c r="T92" s="54"/>
      <c r="U92" s="54"/>
      <c r="V92" s="54"/>
      <c r="W92" s="54"/>
      <c r="X92" s="54"/>
      <c r="Y92" s="54"/>
      <c r="Z92" s="54"/>
      <c r="AA92" s="54"/>
      <c r="AB92" s="54"/>
      <c r="AC92" s="79"/>
      <c r="AD92" s="79"/>
      <c r="AE92" s="79"/>
      <c r="AF92" s="79"/>
      <c r="AG92" s="7"/>
      <c r="AH92" s="7"/>
      <c r="AI92" s="7"/>
      <c r="AJ92" s="7"/>
      <c r="AK92" s="7"/>
      <c r="AL92" s="7"/>
      <c r="AM92" s="7"/>
      <c r="AN92" s="7"/>
      <c r="AO92" s="7"/>
    </row>
    <row r="93" spans="1:41" ht="15">
      <c r="A93" s="270"/>
      <c r="B93" s="272"/>
      <c r="C93" s="88" t="s">
        <v>33</v>
      </c>
      <c r="D93" s="209">
        <f>'PG&amp;E Program Totals'!D93*$C$2</f>
        <v>0</v>
      </c>
      <c r="E93" s="209">
        <f>'PG&amp;E Program Totals'!E93*$C$2</f>
        <v>0</v>
      </c>
      <c r="F93" s="209">
        <f>'PG&amp;E Program Totals'!F93*$C$2</f>
        <v>0</v>
      </c>
      <c r="G93" s="209">
        <f>'PG&amp;E Program Totals'!G93*$C$2</f>
        <v>0</v>
      </c>
      <c r="H93" s="209">
        <f>'PG&amp;E Program Totals'!H93*$C$2</f>
        <v>1.4228814367338647</v>
      </c>
      <c r="I93" s="209">
        <f>'PG&amp;E Program Totals'!I93*$C$2</f>
        <v>0.906828124281278</v>
      </c>
      <c r="J93" s="209">
        <f>'PG&amp;E Program Totals'!J93*$C$2</f>
        <v>2.6331727152511513</v>
      </c>
      <c r="K93" s="209">
        <f>'PG&amp;E Program Totals'!K93*$C$2</f>
        <v>1.876035691408919</v>
      </c>
      <c r="L93" s="209">
        <f>'PG&amp;E Program Totals'!L93*$C$2</f>
        <v>1.2959255827323577</v>
      </c>
      <c r="M93" s="209">
        <f>'PG&amp;E Program Totals'!M93*$C$2</f>
        <v>0.4767179225843765</v>
      </c>
      <c r="N93" s="209">
        <f>'PG&amp;E Program Totals'!N93*$C$2</f>
        <v>0.13857030751868088</v>
      </c>
      <c r="O93" s="209">
        <f>'PG&amp;E Program Totals'!O93*$C$2</f>
        <v>0.13883572756235615</v>
      </c>
      <c r="P93" s="78"/>
      <c r="Q93" s="54"/>
      <c r="R93" s="54"/>
      <c r="S93" s="54"/>
      <c r="T93" s="54"/>
      <c r="U93" s="54"/>
      <c r="V93" s="54"/>
      <c r="W93" s="54"/>
      <c r="X93" s="54"/>
      <c r="Y93" s="54"/>
      <c r="Z93" s="54"/>
      <c r="AA93" s="54"/>
      <c r="AB93" s="54"/>
      <c r="AC93" s="79"/>
      <c r="AD93" s="79"/>
      <c r="AE93" s="79"/>
      <c r="AF93" s="79"/>
      <c r="AG93" s="7"/>
      <c r="AH93" s="7"/>
      <c r="AI93" s="7"/>
      <c r="AJ93" s="7"/>
      <c r="AK93" s="7"/>
      <c r="AL93" s="7"/>
      <c r="AM93" s="7"/>
      <c r="AN93" s="7"/>
      <c r="AO93" s="7"/>
    </row>
    <row r="94" spans="1:41" ht="15">
      <c r="A94" s="270"/>
      <c r="B94" s="272"/>
      <c r="C94" s="88" t="s">
        <v>34</v>
      </c>
      <c r="D94" s="209">
        <f>'PG&amp;E Program Totals'!D94*$C$2</f>
        <v>0</v>
      </c>
      <c r="E94" s="209">
        <f>'PG&amp;E Program Totals'!E94*$C$2</f>
        <v>0</v>
      </c>
      <c r="F94" s="209">
        <f>'PG&amp;E Program Totals'!F94*$C$2</f>
        <v>0</v>
      </c>
      <c r="G94" s="209">
        <f>'PG&amp;E Program Totals'!G94*$C$2</f>
        <v>0</v>
      </c>
      <c r="H94" s="209">
        <f>'PG&amp;E Program Totals'!H94*$C$2</f>
        <v>0</v>
      </c>
      <c r="I94" s="209">
        <f>'PG&amp;E Program Totals'!I94*$C$2</f>
        <v>0</v>
      </c>
      <c r="J94" s="209">
        <f>'PG&amp;E Program Totals'!J94*$C$2</f>
        <v>0</v>
      </c>
      <c r="K94" s="209">
        <f>'PG&amp;E Program Totals'!K94*$C$2</f>
        <v>0</v>
      </c>
      <c r="L94" s="209">
        <f>'PG&amp;E Program Totals'!L94*$C$2</f>
        <v>0</v>
      </c>
      <c r="M94" s="209">
        <f>'PG&amp;E Program Totals'!M94*$C$2</f>
        <v>0</v>
      </c>
      <c r="N94" s="209">
        <f>'PG&amp;E Program Totals'!N94*$C$2</f>
        <v>0</v>
      </c>
      <c r="O94" s="209">
        <f>'PG&amp;E Program Totals'!O94*$C$2</f>
        <v>0</v>
      </c>
      <c r="P94" s="78"/>
      <c r="Q94" s="54"/>
      <c r="R94" s="54"/>
      <c r="S94" s="54"/>
      <c r="T94" s="54"/>
      <c r="U94" s="54"/>
      <c r="V94" s="54"/>
      <c r="W94" s="54"/>
      <c r="X94" s="54"/>
      <c r="Y94" s="54"/>
      <c r="Z94" s="54"/>
      <c r="AA94" s="54"/>
      <c r="AB94" s="54"/>
      <c r="AC94" s="79"/>
      <c r="AD94" s="79"/>
      <c r="AE94" s="79"/>
      <c r="AF94" s="79"/>
      <c r="AG94" s="7"/>
      <c r="AH94" s="7"/>
      <c r="AI94" s="7"/>
      <c r="AJ94" s="7"/>
      <c r="AK94" s="7"/>
      <c r="AL94" s="7"/>
      <c r="AM94" s="7"/>
      <c r="AN94" s="7"/>
      <c r="AO94" s="7"/>
    </row>
    <row r="95" spans="1:41" ht="15">
      <c r="A95" s="270"/>
      <c r="B95" s="272"/>
      <c r="C95" s="88" t="s">
        <v>35</v>
      </c>
      <c r="D95" s="209">
        <f>'PG&amp;E Program Totals'!D95*$C$2</f>
        <v>0</v>
      </c>
      <c r="E95" s="209">
        <f>'PG&amp;E Program Totals'!E95*$C$2</f>
        <v>0</v>
      </c>
      <c r="F95" s="209">
        <f>'PG&amp;E Program Totals'!F95*$C$2</f>
        <v>0</v>
      </c>
      <c r="G95" s="209">
        <f>'PG&amp;E Program Totals'!G95*$C$2</f>
        <v>0</v>
      </c>
      <c r="H95" s="209">
        <f>'PG&amp;E Program Totals'!H95*$C$2</f>
        <v>0.4183203654784356</v>
      </c>
      <c r="I95" s="209">
        <f>'PG&amp;E Program Totals'!I95*$C$2</f>
        <v>0.6530878510804569</v>
      </c>
      <c r="J95" s="209">
        <f>'PG&amp;E Program Totals'!J95*$C$2</f>
        <v>1.6213226045338398</v>
      </c>
      <c r="K95" s="209">
        <f>'PG&amp;E Program Totals'!K95*$C$2</f>
        <v>1.1569195407462822</v>
      </c>
      <c r="L95" s="209">
        <f>'PG&amp;E Program Totals'!L95*$C$2</f>
        <v>1.3267165852563383</v>
      </c>
      <c r="M95" s="209">
        <f>'PG&amp;E Program Totals'!M95*$C$2</f>
        <v>0.36469907053560296</v>
      </c>
      <c r="N95" s="209">
        <f>'PG&amp;E Program Totals'!N95*$C$2</f>
        <v>0.18574551951630272</v>
      </c>
      <c r="O95" s="209">
        <f>'PG&amp;E Program Totals'!O95*$C$2</f>
        <v>0.1864119024610049</v>
      </c>
      <c r="P95" s="78"/>
      <c r="Q95" s="54"/>
      <c r="R95" s="54"/>
      <c r="S95" s="54"/>
      <c r="T95" s="54"/>
      <c r="U95" s="54"/>
      <c r="V95" s="54"/>
      <c r="W95" s="54"/>
      <c r="X95" s="54"/>
      <c r="Y95" s="54"/>
      <c r="Z95" s="54"/>
      <c r="AA95" s="54"/>
      <c r="AB95" s="54"/>
      <c r="AC95" s="79"/>
      <c r="AD95" s="79"/>
      <c r="AE95" s="79"/>
      <c r="AF95" s="79"/>
      <c r="AG95" s="7"/>
      <c r="AH95" s="7"/>
      <c r="AI95" s="7"/>
      <c r="AJ95" s="7"/>
      <c r="AK95" s="7"/>
      <c r="AL95" s="7"/>
      <c r="AM95" s="7"/>
      <c r="AN95" s="7"/>
      <c r="AO95" s="7"/>
    </row>
    <row r="96" spans="1:41" ht="15">
      <c r="A96" s="270"/>
      <c r="B96" s="272"/>
      <c r="C96" s="88" t="s">
        <v>36</v>
      </c>
      <c r="D96" s="209">
        <f>'PG&amp;E Program Totals'!D96*$C$2</f>
        <v>0</v>
      </c>
      <c r="E96" s="209">
        <f>'PG&amp;E Program Totals'!E96*$C$2</f>
        <v>0</v>
      </c>
      <c r="F96" s="209">
        <f>'PG&amp;E Program Totals'!F96*$C$2</f>
        <v>0</v>
      </c>
      <c r="G96" s="209">
        <f>'PG&amp;E Program Totals'!G96*$C$2</f>
        <v>0</v>
      </c>
      <c r="H96" s="209">
        <f>'PG&amp;E Program Totals'!H96*$C$2</f>
        <v>0.46504119244987957</v>
      </c>
      <c r="I96" s="209">
        <f>'PG&amp;E Program Totals'!I96*$C$2</f>
        <v>0.7133617980921804</v>
      </c>
      <c r="J96" s="209">
        <f>'PG&amp;E Program Totals'!J96*$C$2</f>
        <v>1.213155979864315</v>
      </c>
      <c r="K96" s="209">
        <f>'PG&amp;E Program Totals'!K96*$C$2</f>
        <v>0.9648972528381157</v>
      </c>
      <c r="L96" s="209">
        <f>'PG&amp;E Program Totals'!L96*$C$2</f>
        <v>0.8529224980267248</v>
      </c>
      <c r="M96" s="209">
        <f>'PG&amp;E Program Totals'!M96*$C$2</f>
        <v>0.45015863151437513</v>
      </c>
      <c r="N96" s="209">
        <f>'PG&amp;E Program Totals'!N96*$C$2</f>
        <v>0.21897025676642964</v>
      </c>
      <c r="O96" s="209">
        <f>'PG&amp;E Program Totals'!O96*$C$2</f>
        <v>0.21919732379220624</v>
      </c>
      <c r="P96" s="78"/>
      <c r="Q96" s="54"/>
      <c r="R96" s="54"/>
      <c r="S96" s="54"/>
      <c r="T96" s="54"/>
      <c r="U96" s="54"/>
      <c r="V96" s="54"/>
      <c r="W96" s="54"/>
      <c r="X96" s="54"/>
      <c r="Y96" s="54"/>
      <c r="Z96" s="54"/>
      <c r="AA96" s="54"/>
      <c r="AB96" s="54"/>
      <c r="AC96" s="79"/>
      <c r="AD96" s="79"/>
      <c r="AE96" s="79"/>
      <c r="AF96" s="79"/>
      <c r="AG96" s="7"/>
      <c r="AH96" s="7"/>
      <c r="AI96" s="7"/>
      <c r="AJ96" s="7"/>
      <c r="AK96" s="7"/>
      <c r="AL96" s="7"/>
      <c r="AM96" s="7"/>
      <c r="AN96" s="7"/>
      <c r="AO96" s="7"/>
    </row>
    <row r="97" spans="1:41" ht="15">
      <c r="A97" s="270"/>
      <c r="B97" s="272"/>
      <c r="C97" s="89" t="s">
        <v>7</v>
      </c>
      <c r="D97" s="209">
        <f>'PG&amp;E Program Totals'!D97*$C$2</f>
        <v>0</v>
      </c>
      <c r="E97" s="209">
        <f>'PG&amp;E Program Totals'!E97*$C$2</f>
        <v>0</v>
      </c>
      <c r="F97" s="209">
        <f>'PG&amp;E Program Totals'!F97*$C$2</f>
        <v>0</v>
      </c>
      <c r="G97" s="209">
        <f>'PG&amp;E Program Totals'!G97*$C$2</f>
        <v>0</v>
      </c>
      <c r="H97" s="209">
        <f>'PG&amp;E Program Totals'!H97*$C$2</f>
        <v>0.22190247912697095</v>
      </c>
      <c r="I97" s="209">
        <f>'PG&amp;E Program Totals'!I97*$C$2</f>
        <v>0.7149137615038741</v>
      </c>
      <c r="J97" s="209">
        <f>'PG&amp;E Program Totals'!J97*$C$2</f>
        <v>1.5977168029866384</v>
      </c>
      <c r="K97" s="209">
        <f>'PG&amp;E Program Totals'!K97*$C$2</f>
        <v>1.1213284655829723</v>
      </c>
      <c r="L97" s="209">
        <f>'PG&amp;E Program Totals'!L97*$C$2</f>
        <v>0.8355293975282988</v>
      </c>
      <c r="M97" s="209">
        <f>'PG&amp;E Program Totals'!M97*$C$2</f>
        <v>0.47936268870260623</v>
      </c>
      <c r="N97" s="209">
        <f>'PG&amp;E Program Totals'!N97*$C$2</f>
        <v>0.2236289635566826</v>
      </c>
      <c r="O97" s="209">
        <f>'PG&amp;E Program Totals'!O97*$C$2</f>
        <v>0.22160283735611885</v>
      </c>
      <c r="P97" s="78"/>
      <c r="Q97" s="54"/>
      <c r="R97" s="54"/>
      <c r="S97" s="54"/>
      <c r="T97" s="54"/>
      <c r="U97" s="54"/>
      <c r="V97" s="54"/>
      <c r="W97" s="54"/>
      <c r="X97" s="54"/>
      <c r="Y97" s="54"/>
      <c r="Z97" s="54"/>
      <c r="AA97" s="54"/>
      <c r="AB97" s="54"/>
      <c r="AC97" s="79"/>
      <c r="AD97" s="79"/>
      <c r="AE97" s="79"/>
      <c r="AF97" s="79"/>
      <c r="AG97" s="7"/>
      <c r="AH97" s="7"/>
      <c r="AI97" s="7"/>
      <c r="AJ97" s="7"/>
      <c r="AK97" s="7"/>
      <c r="AL97" s="7"/>
      <c r="AM97" s="7"/>
      <c r="AN97" s="7"/>
      <c r="AO97" s="7"/>
    </row>
    <row r="98" spans="1:41" ht="27" thickBot="1">
      <c r="A98" s="271"/>
      <c r="B98" s="273"/>
      <c r="C98" s="93" t="s">
        <v>8</v>
      </c>
      <c r="D98" s="213">
        <f aca="true" t="shared" si="8" ref="D98:O98">SUM(D90:D97)</f>
        <v>0</v>
      </c>
      <c r="E98" s="213">
        <f t="shared" si="8"/>
        <v>0</v>
      </c>
      <c r="F98" s="213">
        <f t="shared" si="8"/>
        <v>0</v>
      </c>
      <c r="G98" s="213">
        <f t="shared" si="8"/>
        <v>0</v>
      </c>
      <c r="H98" s="213">
        <f t="shared" si="8"/>
        <v>3.4309148901499116</v>
      </c>
      <c r="I98" s="213">
        <f t="shared" si="8"/>
        <v>4.039256156183308</v>
      </c>
      <c r="J98" s="213">
        <f t="shared" si="8"/>
        <v>10.151741813257182</v>
      </c>
      <c r="K98" s="213">
        <f t="shared" si="8"/>
        <v>6.524438734226195</v>
      </c>
      <c r="L98" s="213">
        <f t="shared" si="8"/>
        <v>5.972689926396675</v>
      </c>
      <c r="M98" s="213">
        <f t="shared" si="8"/>
        <v>2.570980969422759</v>
      </c>
      <c r="N98" s="213">
        <f t="shared" si="8"/>
        <v>1.146828009643047</v>
      </c>
      <c r="O98" s="213">
        <f t="shared" si="8"/>
        <v>1.1448129127869864</v>
      </c>
      <c r="P98" s="78"/>
      <c r="Q98" s="79"/>
      <c r="R98" s="79"/>
      <c r="S98" s="79"/>
      <c r="T98" s="79"/>
      <c r="U98" s="79"/>
      <c r="V98" s="79"/>
      <c r="W98" s="79"/>
      <c r="X98" s="79"/>
      <c r="Y98" s="79"/>
      <c r="Z98" s="79"/>
      <c r="AA98" s="79"/>
      <c r="AB98" s="79"/>
      <c r="AC98" s="79"/>
      <c r="AD98" s="79"/>
      <c r="AE98" s="79"/>
      <c r="AF98" s="79"/>
      <c r="AG98" s="57"/>
      <c r="AH98" s="57"/>
      <c r="AI98" s="57"/>
      <c r="AJ98" s="57"/>
      <c r="AK98" s="7"/>
      <c r="AL98" s="7"/>
      <c r="AM98" s="7"/>
      <c r="AN98" s="7"/>
      <c r="AO98" s="7"/>
    </row>
    <row r="99" spans="1:36" ht="27" customHeight="1" thickTop="1">
      <c r="A99" s="269" t="s">
        <v>42</v>
      </c>
      <c r="B99" s="269" t="s">
        <v>29</v>
      </c>
      <c r="C99" s="90" t="s">
        <v>30</v>
      </c>
      <c r="D99" s="60">
        <f>'PG&amp;E Program Totals'!D99*$C$2</f>
        <v>0.5387997800181801</v>
      </c>
      <c r="E99" s="60">
        <f>'PG&amp;E Program Totals'!E99*$C$2</f>
        <v>0.570005365969216</v>
      </c>
      <c r="F99" s="60">
        <f>'PG&amp;E Program Totals'!F99*$C$2</f>
        <v>0.5871213235480691</v>
      </c>
      <c r="G99" s="60">
        <f>'PG&amp;E Program Totals'!G99*$C$2</f>
        <v>0.7869379318750197</v>
      </c>
      <c r="H99" s="60">
        <f>'PG&amp;E Program Totals'!H99*$C$2</f>
        <v>0.7931344654584911</v>
      </c>
      <c r="I99" s="60">
        <f>'PG&amp;E Program Totals'!I99*$C$2</f>
        <v>0.9810860639533681</v>
      </c>
      <c r="J99" s="60">
        <f>'PG&amp;E Program Totals'!J99*$C$2</f>
        <v>0.972460274942175</v>
      </c>
      <c r="K99" s="60">
        <f>'PG&amp;E Program Totals'!K99*$C$2</f>
        <v>1.0275498899552733</v>
      </c>
      <c r="L99" s="60">
        <f>'PG&amp;E Program Totals'!L99*$C$2</f>
        <v>1.0088009144774621</v>
      </c>
      <c r="M99" s="60">
        <f>'PG&amp;E Program Totals'!M99*$C$2</f>
        <v>0.9057299115666296</v>
      </c>
      <c r="N99" s="60">
        <f>'PG&amp;E Program Totals'!N99*$C$2</f>
        <v>0.6133902448210766</v>
      </c>
      <c r="O99" s="60">
        <f>'PG&amp;E Program Totals'!O99*$C$2</f>
        <v>0.6633199964627925</v>
      </c>
      <c r="P99" s="78"/>
      <c r="AC99" s="79"/>
      <c r="AD99" s="79"/>
      <c r="AE99" s="79"/>
      <c r="AF99" s="79"/>
      <c r="AG99" s="17"/>
      <c r="AH99" s="17"/>
      <c r="AI99" s="17"/>
      <c r="AJ99" s="17"/>
    </row>
    <row r="100" spans="1:32" ht="26.25">
      <c r="A100" s="270"/>
      <c r="B100" s="272"/>
      <c r="C100" s="90" t="s">
        <v>31</v>
      </c>
      <c r="D100" s="60">
        <f>'PG&amp;E Program Totals'!D100*$C$2</f>
        <v>0.02402518553698462</v>
      </c>
      <c r="E100" s="60">
        <f>'PG&amp;E Program Totals'!E100*$C$2</f>
        <v>0.02640210476188721</v>
      </c>
      <c r="F100" s="60">
        <f>'PG&amp;E Program Totals'!F100*$C$2</f>
        <v>0.02658196342721078</v>
      </c>
      <c r="G100" s="60">
        <f>'PG&amp;E Program Totals'!G100*$C$2</f>
        <v>0.04106832383106881</v>
      </c>
      <c r="H100" s="60">
        <f>'PG&amp;E Program Totals'!H100*$C$2</f>
        <v>0.05314751027190676</v>
      </c>
      <c r="I100" s="60">
        <f>'PG&amp;E Program Totals'!I100*$C$2</f>
        <v>0.05736814034023362</v>
      </c>
      <c r="J100" s="60">
        <f>'PG&amp;E Program Totals'!J100*$C$2</f>
        <v>0.057545987236380734</v>
      </c>
      <c r="K100" s="60">
        <f>'PG&amp;E Program Totals'!K100*$C$2</f>
        <v>0.05997028079619004</v>
      </c>
      <c r="L100" s="60">
        <f>'PG&amp;E Program Totals'!L100*$C$2</f>
        <v>0.07302909396042064</v>
      </c>
      <c r="M100" s="60">
        <f>'PG&amp;E Program Totals'!M100*$C$2</f>
        <v>0.06800640391987832</v>
      </c>
      <c r="N100" s="60">
        <f>'PG&amp;E Program Totals'!N100*$C$2</f>
        <v>0.048221506208208496</v>
      </c>
      <c r="O100" s="60">
        <f>'PG&amp;E Program Totals'!O100*$C$2</f>
        <v>0.0540524267952026</v>
      </c>
      <c r="P100" s="78"/>
      <c r="Q100" s="79"/>
      <c r="R100" s="82"/>
      <c r="S100" s="82"/>
      <c r="T100" s="82"/>
      <c r="U100" s="82"/>
      <c r="V100" s="82"/>
      <c r="W100" s="82"/>
      <c r="X100" s="82"/>
      <c r="Y100" s="82"/>
      <c r="Z100" s="82"/>
      <c r="AA100" s="82"/>
      <c r="AB100" s="82"/>
      <c r="AC100" s="79"/>
      <c r="AD100" s="79"/>
      <c r="AE100" s="79"/>
      <c r="AF100" s="79"/>
    </row>
    <row r="101" spans="1:32" ht="15">
      <c r="A101" s="270"/>
      <c r="B101" s="272"/>
      <c r="C101" s="90" t="s">
        <v>32</v>
      </c>
      <c r="D101" s="60">
        <f>'PG&amp;E Program Totals'!D101*$C$2</f>
        <v>0.001674716198244845</v>
      </c>
      <c r="E101" s="60">
        <f>'PG&amp;E Program Totals'!E101*$C$2</f>
        <v>0.001632886107628697</v>
      </c>
      <c r="F101" s="60">
        <f>'PG&amp;E Program Totals'!F101*$C$2</f>
        <v>0.0019515236006621944</v>
      </c>
      <c r="G101" s="60">
        <f>'PG&amp;E Program Totals'!G101*$C$2</f>
        <v>0.0023225004720207184</v>
      </c>
      <c r="H101" s="60">
        <f>'PG&amp;E Program Totals'!H101*$C$2</f>
        <v>0.0022784100578358527</v>
      </c>
      <c r="I101" s="60">
        <f>'PG&amp;E Program Totals'!I101*$C$2</f>
        <v>0.0024933256218281894</v>
      </c>
      <c r="J101" s="60">
        <f>'PG&amp;E Program Totals'!J101*$C$2</f>
        <v>0.0027974395467760004</v>
      </c>
      <c r="K101" s="60">
        <f>'PG&amp;E Program Totals'!K101*$C$2</f>
        <v>0.003051549686976401</v>
      </c>
      <c r="L101" s="60">
        <f>'PG&amp;E Program Totals'!L101*$C$2</f>
        <v>0.0029476074530139945</v>
      </c>
      <c r="M101" s="60">
        <f>'PG&amp;E Program Totals'!M101*$C$2</f>
        <v>0.002902079530476025</v>
      </c>
      <c r="N101" s="60">
        <f>'PG&amp;E Program Totals'!N101*$C$2</f>
        <v>0.0028614159761809438</v>
      </c>
      <c r="O101" s="60">
        <f>'PG&amp;E Program Totals'!O101*$C$2</f>
        <v>0.0034816776397291844</v>
      </c>
      <c r="P101" s="78"/>
      <c r="Q101" s="79"/>
      <c r="R101" s="79"/>
      <c r="S101" s="79"/>
      <c r="T101" s="79"/>
      <c r="U101" s="79"/>
      <c r="V101" s="79"/>
      <c r="W101" s="79"/>
      <c r="X101" s="79"/>
      <c r="Y101" s="79"/>
      <c r="Z101" s="79"/>
      <c r="AA101" s="79"/>
      <c r="AB101" s="79"/>
      <c r="AC101" s="79"/>
      <c r="AD101" s="79"/>
      <c r="AE101" s="79"/>
      <c r="AF101" s="79"/>
    </row>
    <row r="102" spans="1:32" ht="15">
      <c r="A102" s="270"/>
      <c r="B102" s="272"/>
      <c r="C102" s="90" t="s">
        <v>33</v>
      </c>
      <c r="D102" s="60">
        <f>'PG&amp;E Program Totals'!D102*$C$2</f>
        <v>0.06049678662786071</v>
      </c>
      <c r="E102" s="60">
        <f>'PG&amp;E Program Totals'!E102*$C$2</f>
        <v>0.057231541567850576</v>
      </c>
      <c r="F102" s="60">
        <f>'PG&amp;E Program Totals'!F102*$C$2</f>
        <v>0.053310705297443445</v>
      </c>
      <c r="G102" s="60">
        <f>'PG&amp;E Program Totals'!G102*$C$2</f>
        <v>0.08185009437684507</v>
      </c>
      <c r="H102" s="60">
        <f>'PG&amp;E Program Totals'!H102*$C$2</f>
        <v>0.11867297992118694</v>
      </c>
      <c r="I102" s="60">
        <f>'PG&amp;E Program Totals'!I102*$C$2</f>
        <v>0.11214116492369057</v>
      </c>
      <c r="J102" s="60">
        <f>'PG&amp;E Program Totals'!J102*$C$2</f>
        <v>0.09791735996510179</v>
      </c>
      <c r="K102" s="60">
        <f>'PG&amp;E Program Totals'!K102*$C$2</f>
        <v>0.10135221219607328</v>
      </c>
      <c r="L102" s="60">
        <f>'PG&amp;E Program Totals'!L102*$C$2</f>
        <v>0.1351140759264782</v>
      </c>
      <c r="M102" s="60">
        <f>'PG&amp;E Program Totals'!M102*$C$2</f>
        <v>0.12408573928623796</v>
      </c>
      <c r="N102" s="60">
        <f>'PG&amp;E Program Totals'!N102*$C$2</f>
        <v>0.06603486394824598</v>
      </c>
      <c r="O102" s="60">
        <f>'PG&amp;E Program Totals'!O102*$C$2</f>
        <v>0.05866685330443557</v>
      </c>
      <c r="P102" s="78"/>
      <c r="Q102" s="79"/>
      <c r="R102" s="79"/>
      <c r="S102" s="79"/>
      <c r="T102" s="79"/>
      <c r="U102" s="79"/>
      <c r="V102" s="79"/>
      <c r="W102" s="79"/>
      <c r="X102" s="79"/>
      <c r="Y102" s="79"/>
      <c r="Z102" s="79"/>
      <c r="AA102" s="79"/>
      <c r="AB102" s="79"/>
      <c r="AC102" s="79"/>
      <c r="AD102" s="79"/>
      <c r="AE102" s="79"/>
      <c r="AF102" s="79"/>
    </row>
    <row r="103" spans="1:32" ht="15">
      <c r="A103" s="270"/>
      <c r="B103" s="272"/>
      <c r="C103" s="90" t="s">
        <v>34</v>
      </c>
      <c r="D103" s="60">
        <f>'PG&amp;E Program Totals'!D103*$C$2</f>
        <v>0.029293788886488238</v>
      </c>
      <c r="E103" s="60">
        <f>'PG&amp;E Program Totals'!E103*$C$2</f>
        <v>0.030644853490183015</v>
      </c>
      <c r="F103" s="60">
        <f>'PG&amp;E Program Totals'!F103*$C$2</f>
        <v>0.030712746842398622</v>
      </c>
      <c r="G103" s="60">
        <f>'PG&amp;E Program Totals'!G103*$C$2</f>
        <v>0.045864222049636645</v>
      </c>
      <c r="H103" s="60">
        <f>'PG&amp;E Program Totals'!H103*$C$2</f>
        <v>0.0449331798299082</v>
      </c>
      <c r="I103" s="60">
        <f>'PG&amp;E Program Totals'!I103*$C$2</f>
        <v>0.05015432103807313</v>
      </c>
      <c r="J103" s="60">
        <f>'PG&amp;E Program Totals'!J103*$C$2</f>
        <v>0.04682756215240335</v>
      </c>
      <c r="K103" s="60">
        <f>'PG&amp;E Program Totals'!K103*$C$2</f>
        <v>0.048941551496470954</v>
      </c>
      <c r="L103" s="60">
        <f>'PG&amp;E Program Totals'!L103*$C$2</f>
        <v>0.053794025397328936</v>
      </c>
      <c r="M103" s="60">
        <f>'PG&amp;E Program Totals'!M103*$C$2</f>
        <v>0.0518855241062636</v>
      </c>
      <c r="N103" s="60">
        <f>'PG&amp;E Program Totals'!N103*$C$2</f>
        <v>0.0360706561396259</v>
      </c>
      <c r="O103" s="60">
        <f>'PG&amp;E Program Totals'!O103*$C$2</f>
        <v>0.03991915479737492</v>
      </c>
      <c r="P103" s="78"/>
      <c r="Q103" s="79"/>
      <c r="R103" s="79"/>
      <c r="S103" s="79"/>
      <c r="T103" s="79"/>
      <c r="U103" s="79"/>
      <c r="V103" s="79"/>
      <c r="W103" s="79"/>
      <c r="X103" s="79"/>
      <c r="Y103" s="79"/>
      <c r="Z103" s="79"/>
      <c r="AA103" s="79"/>
      <c r="AB103" s="79"/>
      <c r="AC103" s="79"/>
      <c r="AD103" s="79"/>
      <c r="AE103" s="79"/>
      <c r="AF103" s="79"/>
    </row>
    <row r="104" spans="1:32" ht="15">
      <c r="A104" s="270"/>
      <c r="B104" s="272"/>
      <c r="C104" s="90" t="s">
        <v>35</v>
      </c>
      <c r="D104" s="60">
        <f>'PG&amp;E Program Totals'!D104*$C$2</f>
        <v>0.008714224923994745</v>
      </c>
      <c r="E104" s="60">
        <f>'PG&amp;E Program Totals'!E104*$C$2</f>
        <v>0.009473480633546227</v>
      </c>
      <c r="F104" s="60">
        <f>'PG&amp;E Program Totals'!F104*$C$2</f>
        <v>0.009748656223123249</v>
      </c>
      <c r="G104" s="60">
        <f>'PG&amp;E Program Totals'!G104*$C$2</f>
        <v>0.012727469803893596</v>
      </c>
      <c r="H104" s="60">
        <f>'PG&amp;E Program Totals'!H104*$C$2</f>
        <v>0.015852137692794633</v>
      </c>
      <c r="I104" s="60">
        <f>'PG&amp;E Program Totals'!I104*$C$2</f>
        <v>0.01675353712729853</v>
      </c>
      <c r="J104" s="60">
        <f>'PG&amp;E Program Totals'!J104*$C$2</f>
        <v>0.01660945962440141</v>
      </c>
      <c r="K104" s="60">
        <f>'PG&amp;E Program Totals'!K104*$C$2</f>
        <v>0.01791453401320892</v>
      </c>
      <c r="L104" s="60">
        <f>'PG&amp;E Program Totals'!L104*$C$2</f>
        <v>0.021311714079149984</v>
      </c>
      <c r="M104" s="60">
        <f>'PG&amp;E Program Totals'!M104*$C$2</f>
        <v>0.01895469502944909</v>
      </c>
      <c r="N104" s="60">
        <f>'PG&amp;E Program Totals'!N104*$C$2</f>
        <v>0.014494916757645502</v>
      </c>
      <c r="O104" s="60">
        <f>'PG&amp;E Program Totals'!O104*$C$2</f>
        <v>0.01722110615037761</v>
      </c>
      <c r="P104" s="78"/>
      <c r="Q104" s="79"/>
      <c r="R104" s="79"/>
      <c r="S104" s="79"/>
      <c r="T104" s="79"/>
      <c r="U104" s="79"/>
      <c r="V104" s="79"/>
      <c r="W104" s="79"/>
      <c r="X104" s="79"/>
      <c r="Y104" s="79"/>
      <c r="Z104" s="79"/>
      <c r="AA104" s="79"/>
      <c r="AB104" s="79"/>
      <c r="AC104" s="79"/>
      <c r="AD104" s="79"/>
      <c r="AE104" s="79"/>
      <c r="AF104" s="79"/>
    </row>
    <row r="105" spans="1:32" ht="15">
      <c r="A105" s="270"/>
      <c r="B105" s="272"/>
      <c r="C105" s="90" t="s">
        <v>36</v>
      </c>
      <c r="D105" s="60">
        <f>'PG&amp;E Program Totals'!D105*$C$2</f>
        <v>0.004856646815547885</v>
      </c>
      <c r="E105" s="60">
        <f>'PG&amp;E Program Totals'!E105*$C$2</f>
        <v>0.005446829074111609</v>
      </c>
      <c r="F105" s="60">
        <f>'PG&amp;E Program Totals'!F105*$C$2</f>
        <v>0.005778586464254515</v>
      </c>
      <c r="G105" s="60">
        <f>'PG&amp;E Program Totals'!G105*$C$2</f>
        <v>0.008780878392191601</v>
      </c>
      <c r="H105" s="60">
        <f>'PG&amp;E Program Totals'!H105*$C$2</f>
        <v>0.011276137527898465</v>
      </c>
      <c r="I105" s="60">
        <f>'PG&amp;E Program Totals'!I105*$C$2</f>
        <v>0.012794881001742255</v>
      </c>
      <c r="J105" s="60">
        <f>'PG&amp;E Program Totals'!J105*$C$2</f>
        <v>0.01288302052391831</v>
      </c>
      <c r="K105" s="60">
        <f>'PG&amp;E Program Totals'!K105*$C$2</f>
        <v>0.01413588217196683</v>
      </c>
      <c r="L105" s="60">
        <f>'PG&amp;E Program Totals'!L105*$C$2</f>
        <v>0.01746331724347336</v>
      </c>
      <c r="M105" s="60">
        <f>'PG&amp;E Program Totals'!M105*$C$2</f>
        <v>0.015634752754448644</v>
      </c>
      <c r="N105" s="60">
        <f>'PG&amp;E Program Totals'!N105*$C$2</f>
        <v>0.01137197795411272</v>
      </c>
      <c r="O105" s="60">
        <f>'PG&amp;E Program Totals'!O105*$C$2</f>
        <v>0.013298728997597566</v>
      </c>
      <c r="P105" s="78"/>
      <c r="Q105" s="79"/>
      <c r="R105" s="79"/>
      <c r="S105" s="79"/>
      <c r="T105" s="79"/>
      <c r="U105" s="79"/>
      <c r="V105" s="79"/>
      <c r="W105" s="79"/>
      <c r="X105" s="79"/>
      <c r="Y105" s="79"/>
      <c r="Z105" s="79"/>
      <c r="AA105" s="79"/>
      <c r="AB105" s="79"/>
      <c r="AC105" s="79"/>
      <c r="AD105" s="79"/>
      <c r="AE105" s="79"/>
      <c r="AF105" s="79"/>
    </row>
    <row r="106" spans="1:32" ht="15">
      <c r="A106" s="270"/>
      <c r="B106" s="272"/>
      <c r="C106" s="91" t="s">
        <v>7</v>
      </c>
      <c r="D106" s="60">
        <f>'PG&amp;E Program Totals'!D106*$C$2</f>
        <v>0.08814772380971564</v>
      </c>
      <c r="E106" s="60">
        <f>'PG&amp;E Program Totals'!E106*$C$2</f>
        <v>0.09409118285059828</v>
      </c>
      <c r="F106" s="60">
        <f>'PG&amp;E Program Totals'!F106*$C$2</f>
        <v>0.08319381956276144</v>
      </c>
      <c r="G106" s="60">
        <f>'PG&amp;E Program Totals'!G106*$C$2</f>
        <v>0.10181611735664038</v>
      </c>
      <c r="H106" s="60">
        <f>'PG&amp;E Program Totals'!H106*$C$2</f>
        <v>0.12311132646052751</v>
      </c>
      <c r="I106" s="60">
        <f>'PG&amp;E Program Totals'!I106*$C$2</f>
        <v>0.1223673616759345</v>
      </c>
      <c r="J106" s="60">
        <f>'PG&amp;E Program Totals'!J106*$C$2</f>
        <v>0.13366926796243137</v>
      </c>
      <c r="K106" s="60">
        <f>'PG&amp;E Program Totals'!K106*$C$2</f>
        <v>0.13165454635875087</v>
      </c>
      <c r="L106" s="60">
        <f>'PG&amp;E Program Totals'!L106*$C$2</f>
        <v>0.13506129368703584</v>
      </c>
      <c r="M106" s="60">
        <f>'PG&amp;E Program Totals'!M106*$C$2</f>
        <v>0.13315024718431354</v>
      </c>
      <c r="N106" s="60">
        <f>'PG&amp;E Program Totals'!N106*$C$2</f>
        <v>0.11974404860678652</v>
      </c>
      <c r="O106" s="60">
        <f>'PG&amp;E Program Totals'!O106*$C$2</f>
        <v>0.12076687098346234</v>
      </c>
      <c r="P106" s="78"/>
      <c r="Q106" s="79"/>
      <c r="R106" s="79"/>
      <c r="S106" s="79"/>
      <c r="T106" s="79"/>
      <c r="U106" s="79"/>
      <c r="V106" s="79"/>
      <c r="W106" s="79"/>
      <c r="X106" s="79"/>
      <c r="Y106" s="79"/>
      <c r="Z106" s="79"/>
      <c r="AA106" s="79"/>
      <c r="AB106" s="79"/>
      <c r="AC106" s="79"/>
      <c r="AD106" s="79"/>
      <c r="AE106" s="79"/>
      <c r="AF106" s="79"/>
    </row>
    <row r="107" spans="1:32" ht="27" thickBot="1">
      <c r="A107" s="271"/>
      <c r="B107" s="273"/>
      <c r="C107" s="90" t="s">
        <v>8</v>
      </c>
      <c r="D107" s="214">
        <f aca="true" t="shared" si="9" ref="D107:O107">SUM(D99:D106)</f>
        <v>0.7560088528170168</v>
      </c>
      <c r="E107" s="214">
        <f t="shared" si="9"/>
        <v>0.7949282444550216</v>
      </c>
      <c r="F107" s="214">
        <f t="shared" si="9"/>
        <v>0.7983993249659234</v>
      </c>
      <c r="G107" s="214">
        <f t="shared" si="9"/>
        <v>1.0813675381573167</v>
      </c>
      <c r="H107" s="214">
        <f t="shared" si="9"/>
        <v>1.1624061472205496</v>
      </c>
      <c r="I107" s="214">
        <f t="shared" si="9"/>
        <v>1.3551587956821685</v>
      </c>
      <c r="J107" s="214">
        <f t="shared" si="9"/>
        <v>1.3407103719535878</v>
      </c>
      <c r="K107" s="214">
        <f t="shared" si="9"/>
        <v>1.4045704466749105</v>
      </c>
      <c r="L107" s="214">
        <f t="shared" si="9"/>
        <v>1.4475220422243629</v>
      </c>
      <c r="M107" s="214">
        <f t="shared" si="9"/>
        <v>1.3203493533776969</v>
      </c>
      <c r="N107" s="214">
        <f t="shared" si="9"/>
        <v>0.9121896304118827</v>
      </c>
      <c r="O107" s="214">
        <f t="shared" si="9"/>
        <v>0.9707268151309723</v>
      </c>
      <c r="P107" s="78"/>
      <c r="Q107" s="79"/>
      <c r="R107" s="79"/>
      <c r="S107" s="79"/>
      <c r="T107" s="79"/>
      <c r="U107" s="79"/>
      <c r="V107" s="79"/>
      <c r="W107" s="79"/>
      <c r="X107" s="79"/>
      <c r="Y107" s="79"/>
      <c r="Z107" s="79"/>
      <c r="AA107" s="79"/>
      <c r="AB107" s="79"/>
      <c r="AC107" s="79"/>
      <c r="AD107" s="79"/>
      <c r="AE107" s="79"/>
      <c r="AF107" s="79"/>
    </row>
    <row r="108" spans="1:32" ht="27" customHeight="1" thickTop="1">
      <c r="A108" s="264" t="s">
        <v>43</v>
      </c>
      <c r="B108" s="264" t="s">
        <v>29</v>
      </c>
      <c r="C108" s="88" t="s">
        <v>30</v>
      </c>
      <c r="D108" s="209">
        <f>'PG&amp;E Program Totals'!D108*$C$2</f>
        <v>1.058641224324026</v>
      </c>
      <c r="E108" s="209">
        <f>'PG&amp;E Program Totals'!E108*$C$2</f>
        <v>1.0748543012168121</v>
      </c>
      <c r="F108" s="209">
        <f>'PG&amp;E Program Totals'!F108*$C$2</f>
        <v>1.0844661024932885</v>
      </c>
      <c r="G108" s="209">
        <f>'PG&amp;E Program Totals'!G108*$C$2</f>
        <v>1.558879378271321</v>
      </c>
      <c r="H108" s="209">
        <f>'PG&amp;E Program Totals'!H108*$C$2</f>
        <v>1.4862821654842095</v>
      </c>
      <c r="I108" s="209">
        <f>'PG&amp;E Program Totals'!I108*$C$2</f>
        <v>1.9479772201216656</v>
      </c>
      <c r="J108" s="209">
        <f>'PG&amp;E Program Totals'!J108*$C$2</f>
        <v>1.9082315577939173</v>
      </c>
      <c r="K108" s="209">
        <f>'PG&amp;E Program Totals'!K108*$C$2</f>
        <v>1.9702760183302712</v>
      </c>
      <c r="L108" s="209">
        <f>'PG&amp;E Program Totals'!L108*$C$2</f>
        <v>1.896572760316647</v>
      </c>
      <c r="M108" s="209">
        <f>'PG&amp;E Program Totals'!M108*$C$2</f>
        <v>1.9839377279183086</v>
      </c>
      <c r="N108" s="209">
        <f>'PG&amp;E Program Totals'!N108*$C$2</f>
        <v>1.2350729055125154</v>
      </c>
      <c r="O108" s="209">
        <f>'PG&amp;E Program Totals'!O108*$C$2</f>
        <v>1.3287191011673514</v>
      </c>
      <c r="P108" s="78"/>
      <c r="Q108" s="80"/>
      <c r="R108" s="80"/>
      <c r="S108" s="80"/>
      <c r="T108" s="80"/>
      <c r="U108" s="80"/>
      <c r="V108" s="80"/>
      <c r="W108" s="79"/>
      <c r="X108" s="79"/>
      <c r="Y108" s="79"/>
      <c r="Z108" s="79"/>
      <c r="AA108" s="79"/>
      <c r="AB108" s="79"/>
      <c r="AC108" s="79"/>
      <c r="AD108" s="79"/>
      <c r="AE108" s="79"/>
      <c r="AF108" s="79"/>
    </row>
    <row r="109" spans="1:32" ht="26.25">
      <c r="A109" s="265"/>
      <c r="B109" s="267"/>
      <c r="C109" s="88" t="s">
        <v>31</v>
      </c>
      <c r="D109" s="209">
        <f>'PG&amp;E Program Totals'!D109*$C$2</f>
        <v>0.022297509049417304</v>
      </c>
      <c r="E109" s="209">
        <f>'PG&amp;E Program Totals'!E109*$C$2</f>
        <v>0.023886295300262574</v>
      </c>
      <c r="F109" s="209">
        <f>'PG&amp;E Program Totals'!F109*$C$2</f>
        <v>0.025088733468646218</v>
      </c>
      <c r="G109" s="209">
        <f>'PG&amp;E Program Totals'!G109*$C$2</f>
        <v>0.028753115069549293</v>
      </c>
      <c r="H109" s="209">
        <f>'PG&amp;E Program Totals'!H109*$C$2</f>
        <v>0.03856629511641974</v>
      </c>
      <c r="I109" s="209">
        <f>'PG&amp;E Program Totals'!I109*$C$2</f>
        <v>0.04206991731268227</v>
      </c>
      <c r="J109" s="209">
        <f>'PG&amp;E Program Totals'!J109*$C$2</f>
        <v>0.048478349308778104</v>
      </c>
      <c r="K109" s="209">
        <f>'PG&amp;E Program Totals'!K109*$C$2</f>
        <v>0.04385614986366373</v>
      </c>
      <c r="L109" s="209">
        <f>'PG&amp;E Program Totals'!L109*$C$2</f>
        <v>0.04637619003799089</v>
      </c>
      <c r="M109" s="209">
        <f>'PG&amp;E Program Totals'!M109*$C$2</f>
        <v>0.04279203929344103</v>
      </c>
      <c r="N109" s="209">
        <f>'PG&amp;E Program Totals'!N109*$C$2</f>
        <v>0.0319796593501212</v>
      </c>
      <c r="O109" s="209">
        <f>'PG&amp;E Program Totals'!O109*$C$2</f>
        <v>0.03255336015208293</v>
      </c>
      <c r="P109" s="78"/>
      <c r="Q109" s="82"/>
      <c r="R109" s="82"/>
      <c r="S109" s="82"/>
      <c r="T109" s="82"/>
      <c r="U109" s="82"/>
      <c r="V109" s="82"/>
      <c r="W109" s="79"/>
      <c r="X109" s="79"/>
      <c r="Y109" s="79"/>
      <c r="Z109" s="79"/>
      <c r="AA109" s="79"/>
      <c r="AB109" s="79"/>
      <c r="AC109" s="79"/>
      <c r="AD109" s="79"/>
      <c r="AE109" s="79"/>
      <c r="AF109" s="79"/>
    </row>
    <row r="110" spans="1:32" ht="15">
      <c r="A110" s="265"/>
      <c r="B110" s="267"/>
      <c r="C110" s="88" t="s">
        <v>32</v>
      </c>
      <c r="D110" s="209">
        <f>'PG&amp;E Program Totals'!D110*$C$2</f>
        <v>0.000926514748274318</v>
      </c>
      <c r="E110" s="209">
        <f>'PG&amp;E Program Totals'!E110*$C$2</f>
        <v>0.0008976001844412008</v>
      </c>
      <c r="F110" s="209">
        <f>'PG&amp;E Program Totals'!F110*$C$2</f>
        <v>0.0011962595826523843</v>
      </c>
      <c r="G110" s="209">
        <f>'PG&amp;E Program Totals'!G110*$C$2</f>
        <v>0.0012316489068901013</v>
      </c>
      <c r="H110" s="209">
        <f>'PG&amp;E Program Totals'!H110*$C$2</f>
        <v>0.0012711362886917272</v>
      </c>
      <c r="I110" s="209">
        <f>'PG&amp;E Program Totals'!I110*$C$2</f>
        <v>0.001549886412612296</v>
      </c>
      <c r="J110" s="209">
        <f>'PG&amp;E Program Totals'!J110*$C$2</f>
        <v>0.0012787740462611844</v>
      </c>
      <c r="K110" s="209">
        <f>'PG&amp;E Program Totals'!K110*$C$2</f>
        <v>0.0012366581108768863</v>
      </c>
      <c r="L110" s="209">
        <f>'PG&amp;E Program Totals'!L110*$C$2</f>
        <v>0.0015535726603152665</v>
      </c>
      <c r="M110" s="209">
        <f>'PG&amp;E Program Totals'!M110*$C$2</f>
        <v>0.0016377217833067233</v>
      </c>
      <c r="N110" s="209">
        <f>'PG&amp;E Program Totals'!N110*$C$2</f>
        <v>0.001629684510611838</v>
      </c>
      <c r="O110" s="209">
        <f>'PG&amp;E Program Totals'!O110*$C$2</f>
        <v>0.0017700537028650745</v>
      </c>
      <c r="P110" s="78"/>
      <c r="Q110" s="79"/>
      <c r="R110" s="79"/>
      <c r="S110" s="79"/>
      <c r="T110" s="79"/>
      <c r="U110" s="79"/>
      <c r="V110" s="79"/>
      <c r="W110" s="79"/>
      <c r="X110" s="79"/>
      <c r="Y110" s="79"/>
      <c r="Z110" s="79"/>
      <c r="AA110" s="79"/>
      <c r="AB110" s="79"/>
      <c r="AC110" s="79"/>
      <c r="AD110" s="79"/>
      <c r="AE110" s="79"/>
      <c r="AF110" s="79"/>
    </row>
    <row r="111" spans="1:32" ht="15">
      <c r="A111" s="265"/>
      <c r="B111" s="267"/>
      <c r="C111" s="88" t="s">
        <v>33</v>
      </c>
      <c r="D111" s="209">
        <f>'PG&amp;E Program Totals'!D111*$C$2</f>
        <v>0.010503412378371215</v>
      </c>
      <c r="E111" s="209">
        <f>'PG&amp;E Program Totals'!E111*$C$2</f>
        <v>0.011077548415984075</v>
      </c>
      <c r="F111" s="209">
        <f>'PG&amp;E Program Totals'!F111*$C$2</f>
        <v>0.012444302644067259</v>
      </c>
      <c r="G111" s="209">
        <f>'PG&amp;E Program Totals'!G111*$C$2</f>
        <v>0.015094876817506809</v>
      </c>
      <c r="H111" s="209">
        <f>'PG&amp;E Program Totals'!H111*$C$2</f>
        <v>0.019202855500077602</v>
      </c>
      <c r="I111" s="209">
        <f>'PG&amp;E Program Totals'!I111*$C$2</f>
        <v>0.020062700837727727</v>
      </c>
      <c r="J111" s="209">
        <f>'PG&amp;E Program Totals'!J111*$C$2</f>
        <v>0.02122937222968914</v>
      </c>
      <c r="K111" s="209">
        <f>'PG&amp;E Program Totals'!K111*$C$2</f>
        <v>0.021262794146725165</v>
      </c>
      <c r="L111" s="209">
        <f>'PG&amp;E Program Totals'!L111*$C$2</f>
        <v>0.02012568095941386</v>
      </c>
      <c r="M111" s="209">
        <f>'PG&amp;E Program Totals'!M111*$C$2</f>
        <v>0.021375952168902496</v>
      </c>
      <c r="N111" s="209">
        <f>'PG&amp;E Program Totals'!N111*$C$2</f>
        <v>0.014329519070044029</v>
      </c>
      <c r="O111" s="209">
        <f>'PG&amp;E Program Totals'!O111*$C$2</f>
        <v>0.013979375991658197</v>
      </c>
      <c r="P111" s="78"/>
      <c r="Q111" s="79"/>
      <c r="R111" s="79"/>
      <c r="S111" s="79"/>
      <c r="T111" s="79"/>
      <c r="U111" s="79"/>
      <c r="V111" s="79"/>
      <c r="W111" s="79"/>
      <c r="X111" s="79"/>
      <c r="Y111" s="79"/>
      <c r="Z111" s="79"/>
      <c r="AA111" s="79"/>
      <c r="AB111" s="79"/>
      <c r="AC111" s="79"/>
      <c r="AD111" s="79"/>
      <c r="AE111" s="79"/>
      <c r="AF111" s="79"/>
    </row>
    <row r="112" spans="1:32" ht="15">
      <c r="A112" s="265"/>
      <c r="B112" s="267"/>
      <c r="C112" s="88" t="s">
        <v>34</v>
      </c>
      <c r="D112" s="209">
        <f>'PG&amp;E Program Totals'!D112*$C$2</f>
        <v>0.015766935224939972</v>
      </c>
      <c r="E112" s="209">
        <f>'PG&amp;E Program Totals'!E112*$C$2</f>
        <v>0.01685178430841084</v>
      </c>
      <c r="F112" s="209">
        <f>'PG&amp;E Program Totals'!F112*$C$2</f>
        <v>0.01661160904023589</v>
      </c>
      <c r="G112" s="209">
        <f>'PG&amp;E Program Totals'!G112*$C$2</f>
        <v>0.018654984786050627</v>
      </c>
      <c r="H112" s="209">
        <f>'PG&amp;E Program Totals'!H112*$C$2</f>
        <v>0.02024335248551863</v>
      </c>
      <c r="I112" s="209">
        <f>'PG&amp;E Program Totals'!I112*$C$2</f>
        <v>0.026329221725311765</v>
      </c>
      <c r="J112" s="209">
        <f>'PG&amp;E Program Totals'!J112*$C$2</f>
        <v>0.022790903993558636</v>
      </c>
      <c r="K112" s="209">
        <f>'PG&amp;E Program Totals'!K112*$C$2</f>
        <v>0.023814842108530635</v>
      </c>
      <c r="L112" s="209">
        <f>'PG&amp;E Program Totals'!L112*$C$2</f>
        <v>0.024367172318267565</v>
      </c>
      <c r="M112" s="209">
        <f>'PG&amp;E Program Totals'!M112*$C$2</f>
        <v>0.02647224903535423</v>
      </c>
      <c r="N112" s="209">
        <f>'PG&amp;E Program Totals'!N112*$C$2</f>
        <v>0.019602589215116956</v>
      </c>
      <c r="O112" s="209">
        <f>'PG&amp;E Program Totals'!O112*$C$2</f>
        <v>0.021087513447652233</v>
      </c>
      <c r="P112" s="78"/>
      <c r="Q112" s="79"/>
      <c r="R112" s="79"/>
      <c r="S112" s="79"/>
      <c r="T112" s="79"/>
      <c r="U112" s="79"/>
      <c r="V112" s="79"/>
      <c r="W112" s="79"/>
      <c r="X112" s="79"/>
      <c r="Y112" s="79"/>
      <c r="Z112" s="79"/>
      <c r="AA112" s="79"/>
      <c r="AB112" s="79"/>
      <c r="AC112" s="79"/>
      <c r="AD112" s="79"/>
      <c r="AE112" s="79"/>
      <c r="AF112" s="79"/>
    </row>
    <row r="113" spans="1:32" ht="15">
      <c r="A113" s="265"/>
      <c r="B113" s="267"/>
      <c r="C113" s="88" t="s">
        <v>35</v>
      </c>
      <c r="D113" s="209">
        <f>'PG&amp;E Program Totals'!D113*$C$2</f>
        <v>0.004952939280293063</v>
      </c>
      <c r="E113" s="209">
        <f>'PG&amp;E Program Totals'!E113*$C$2</f>
        <v>0.005364433859814516</v>
      </c>
      <c r="F113" s="209">
        <f>'PG&amp;E Program Totals'!F113*$C$2</f>
        <v>0.005726484902009338</v>
      </c>
      <c r="G113" s="209">
        <f>'PG&amp;E Program Totals'!G113*$C$2</f>
        <v>0.007388584003895021</v>
      </c>
      <c r="H113" s="209">
        <f>'PG&amp;E Program Totals'!H113*$C$2</f>
        <v>0.009675234284837742</v>
      </c>
      <c r="I113" s="209">
        <f>'PG&amp;E Program Totals'!I113*$C$2</f>
        <v>0.010541610025857722</v>
      </c>
      <c r="J113" s="209">
        <f>'PG&amp;E Program Totals'!J113*$C$2</f>
        <v>0.011221211755923353</v>
      </c>
      <c r="K113" s="209">
        <f>'PG&amp;E Program Totals'!K113*$C$2</f>
        <v>0.011302668170712989</v>
      </c>
      <c r="L113" s="209">
        <f>'PG&amp;E Program Totals'!L113*$C$2</f>
        <v>0.012779986458922355</v>
      </c>
      <c r="M113" s="209">
        <f>'PG&amp;E Program Totals'!M113*$C$2</f>
        <v>0.01224991557578794</v>
      </c>
      <c r="N113" s="209">
        <f>'PG&amp;E Program Totals'!N113*$C$2</f>
        <v>0.008607930380850991</v>
      </c>
      <c r="O113" s="209">
        <f>'PG&amp;E Program Totals'!O113*$C$2</f>
        <v>0.009484086249411283</v>
      </c>
      <c r="P113" s="78"/>
      <c r="Q113" s="79"/>
      <c r="R113" s="79"/>
      <c r="S113" s="79"/>
      <c r="T113" s="79"/>
      <c r="U113" s="79"/>
      <c r="V113" s="79"/>
      <c r="W113" s="79"/>
      <c r="X113" s="79"/>
      <c r="Y113" s="79"/>
      <c r="Z113" s="79"/>
      <c r="AA113" s="79"/>
      <c r="AB113" s="79"/>
      <c r="AC113" s="79"/>
      <c r="AD113" s="79"/>
      <c r="AE113" s="79"/>
      <c r="AF113" s="79"/>
    </row>
    <row r="114" spans="1:32" ht="15">
      <c r="A114" s="265"/>
      <c r="B114" s="267"/>
      <c r="C114" s="88" t="s">
        <v>36</v>
      </c>
      <c r="D114" s="209">
        <f>'PG&amp;E Program Totals'!D114*$C$2</f>
        <v>0.01375013452531471</v>
      </c>
      <c r="E114" s="209">
        <f>'PG&amp;E Program Totals'!E114*$C$2</f>
        <v>0.010614707735810556</v>
      </c>
      <c r="F114" s="209">
        <f>'PG&amp;E Program Totals'!F114*$C$2</f>
        <v>0.01567507733747011</v>
      </c>
      <c r="G114" s="209">
        <f>'PG&amp;E Program Totals'!G114*$C$2</f>
        <v>0.039627046601090524</v>
      </c>
      <c r="H114" s="209">
        <f>'PG&amp;E Program Totals'!H114*$C$2</f>
        <v>0.02813649184208695</v>
      </c>
      <c r="I114" s="209">
        <f>'PG&amp;E Program Totals'!I114*$C$2</f>
        <v>0.03594243087208572</v>
      </c>
      <c r="J114" s="209">
        <f>'PG&amp;E Program Totals'!J114*$C$2</f>
        <v>0.04705919311200631</v>
      </c>
      <c r="K114" s="209">
        <f>'PG&amp;E Program Totals'!K114*$C$2</f>
        <v>0.03679590493188667</v>
      </c>
      <c r="L114" s="209">
        <f>'PG&amp;E Program Totals'!L114*$C$2</f>
        <v>0.030029769696087165</v>
      </c>
      <c r="M114" s="209">
        <f>'PG&amp;E Program Totals'!M114*$C$2</f>
        <v>0.03999809554904921</v>
      </c>
      <c r="N114" s="209">
        <f>'PG&amp;E Program Totals'!N114*$C$2</f>
        <v>0.032034407894625236</v>
      </c>
      <c r="O114" s="209">
        <f>'PG&amp;E Program Totals'!O114*$C$2</f>
        <v>0.016285432832298427</v>
      </c>
      <c r="P114" s="78"/>
      <c r="Q114" s="79"/>
      <c r="R114" s="79"/>
      <c r="S114" s="79"/>
      <c r="T114" s="79"/>
      <c r="U114" s="79"/>
      <c r="V114" s="79"/>
      <c r="W114" s="79"/>
      <c r="X114" s="79"/>
      <c r="Y114" s="79"/>
      <c r="Z114" s="79"/>
      <c r="AA114" s="79"/>
      <c r="AB114" s="79"/>
      <c r="AC114" s="79"/>
      <c r="AD114" s="79"/>
      <c r="AE114" s="79"/>
      <c r="AF114" s="79"/>
    </row>
    <row r="115" spans="1:32" ht="15">
      <c r="A115" s="265"/>
      <c r="B115" s="267"/>
      <c r="C115" s="89" t="s">
        <v>7</v>
      </c>
      <c r="D115" s="209">
        <f>'PG&amp;E Program Totals'!D115*$C$2</f>
        <v>0.06097052228208841</v>
      </c>
      <c r="E115" s="209">
        <f>'PG&amp;E Program Totals'!E115*$C$2</f>
        <v>0.062476494484171564</v>
      </c>
      <c r="F115" s="209">
        <f>'PG&amp;E Program Totals'!F115*$C$2</f>
        <v>0.07238253479639269</v>
      </c>
      <c r="G115" s="209">
        <f>'PG&amp;E Program Totals'!G115*$C$2</f>
        <v>0.1456130795668831</v>
      </c>
      <c r="H115" s="209">
        <f>'PG&amp;E Program Totals'!H115*$C$2</f>
        <v>0.09509332684275698</v>
      </c>
      <c r="I115" s="209">
        <f>'PG&amp;E Program Totals'!I115*$C$2</f>
        <v>0.11774662714497564</v>
      </c>
      <c r="J115" s="209">
        <f>'PG&amp;E Program Totals'!J115*$C$2</f>
        <v>0.0840772449667097</v>
      </c>
      <c r="K115" s="209">
        <f>'PG&amp;E Program Totals'!K115*$C$2</f>
        <v>0.07250807079642196</v>
      </c>
      <c r="L115" s="209">
        <f>'PG&amp;E Program Totals'!L115*$C$2</f>
        <v>0.1313365598701724</v>
      </c>
      <c r="M115" s="209">
        <f>'PG&amp;E Program Totals'!M115*$C$2</f>
        <v>0.13137906920911993</v>
      </c>
      <c r="N115" s="209">
        <f>'PG&amp;E Program Totals'!N115*$C$2</f>
        <v>0.1171185258532075</v>
      </c>
      <c r="O115" s="209">
        <f>'PG&amp;E Program Totals'!O115*$C$2</f>
        <v>0.1089106305885626</v>
      </c>
      <c r="P115" s="78"/>
      <c r="Q115" s="79"/>
      <c r="R115" s="79"/>
      <c r="S115" s="79"/>
      <c r="T115" s="79"/>
      <c r="U115" s="79"/>
      <c r="V115" s="79"/>
      <c r="W115" s="79"/>
      <c r="X115" s="79"/>
      <c r="Y115" s="79"/>
      <c r="Z115" s="79"/>
      <c r="AA115" s="79"/>
      <c r="AB115" s="79"/>
      <c r="AC115" s="79"/>
      <c r="AD115" s="79"/>
      <c r="AE115" s="79"/>
      <c r="AF115" s="79"/>
    </row>
    <row r="116" spans="1:32" ht="27" thickBot="1">
      <c r="A116" s="266"/>
      <c r="B116" s="268"/>
      <c r="C116" s="88" t="s">
        <v>8</v>
      </c>
      <c r="D116" s="213">
        <f aca="true" t="shared" si="10" ref="D116:O116">SUM(D108:D115)</f>
        <v>1.187809191812725</v>
      </c>
      <c r="E116" s="213">
        <f t="shared" si="10"/>
        <v>1.2060231655057074</v>
      </c>
      <c r="F116" s="213">
        <f t="shared" si="10"/>
        <v>1.2335911042647625</v>
      </c>
      <c r="G116" s="213">
        <f t="shared" si="10"/>
        <v>1.8152427140231866</v>
      </c>
      <c r="H116" s="213">
        <f t="shared" si="10"/>
        <v>1.698470857844599</v>
      </c>
      <c r="I116" s="213">
        <f t="shared" si="10"/>
        <v>2.202219614452919</v>
      </c>
      <c r="J116" s="213">
        <f t="shared" si="10"/>
        <v>2.144366607206844</v>
      </c>
      <c r="K116" s="213">
        <f t="shared" si="10"/>
        <v>2.18105310645909</v>
      </c>
      <c r="L116" s="213">
        <f t="shared" si="10"/>
        <v>2.1631416923178164</v>
      </c>
      <c r="M116" s="213">
        <f t="shared" si="10"/>
        <v>2.25984277053327</v>
      </c>
      <c r="N116" s="213">
        <f t="shared" si="10"/>
        <v>1.4603752217870933</v>
      </c>
      <c r="O116" s="213">
        <f t="shared" si="10"/>
        <v>1.532789554131882</v>
      </c>
      <c r="P116" s="78"/>
      <c r="Q116" s="79"/>
      <c r="R116" s="79"/>
      <c r="S116" s="79"/>
      <c r="T116" s="79"/>
      <c r="U116" s="79"/>
      <c r="V116" s="79"/>
      <c r="W116" s="79"/>
      <c r="X116" s="79"/>
      <c r="Y116" s="79"/>
      <c r="Z116" s="79"/>
      <c r="AA116" s="79"/>
      <c r="AB116" s="79"/>
      <c r="AC116" s="79"/>
      <c r="AD116" s="79"/>
      <c r="AE116" s="79"/>
      <c r="AF116" s="79"/>
    </row>
    <row r="117" spans="1:32" ht="27" customHeight="1" thickTop="1">
      <c r="A117" s="269" t="s">
        <v>44</v>
      </c>
      <c r="B117" s="269" t="s">
        <v>29</v>
      </c>
      <c r="C117" s="90" t="s">
        <v>30</v>
      </c>
      <c r="D117" s="60">
        <f>'PG&amp;E Program Totals'!D117*$C$2</f>
        <v>2.4646372005883235</v>
      </c>
      <c r="E117" s="60">
        <f>'PG&amp;E Program Totals'!E117*$C$2</f>
        <v>2.525890489221637</v>
      </c>
      <c r="F117" s="60">
        <f>'PG&amp;E Program Totals'!F117*$C$2</f>
        <v>2.5812900722518966</v>
      </c>
      <c r="G117" s="60">
        <f>'PG&amp;E Program Totals'!G117*$C$2</f>
        <v>3.5481937996306048</v>
      </c>
      <c r="H117" s="60">
        <f>'PG&amp;E Program Totals'!H117*$C$2</f>
        <v>3.3954644629341217</v>
      </c>
      <c r="I117" s="60">
        <f>'PG&amp;E Program Totals'!I117*$C$2</f>
        <v>4.128856054159648</v>
      </c>
      <c r="J117" s="60">
        <f>'PG&amp;E Program Totals'!J117*$C$2</f>
        <v>4.076667274707816</v>
      </c>
      <c r="K117" s="60">
        <f>'PG&amp;E Program Totals'!K117*$C$2</f>
        <v>4.193069689942824</v>
      </c>
      <c r="L117" s="60">
        <f>'PG&amp;E Program Totals'!L117*$C$2</f>
        <v>4.052072906940404</v>
      </c>
      <c r="M117" s="60">
        <f>'PG&amp;E Program Totals'!M117*$C$2</f>
        <v>4.208307251407769</v>
      </c>
      <c r="N117" s="60">
        <f>'PG&amp;E Program Totals'!N117*$C$2</f>
        <v>2.972439863890911</v>
      </c>
      <c r="O117" s="60">
        <f>'PG&amp;E Program Totals'!O117*$C$2</f>
        <v>2.959547605465485</v>
      </c>
      <c r="P117" s="78"/>
      <c r="Q117" s="80"/>
      <c r="R117" s="80"/>
      <c r="S117" s="80"/>
      <c r="T117" s="80"/>
      <c r="U117" s="80"/>
      <c r="V117" s="80"/>
      <c r="W117" s="79"/>
      <c r="X117" s="79"/>
      <c r="Y117" s="79"/>
      <c r="Z117" s="79"/>
      <c r="AA117" s="79"/>
      <c r="AB117" s="79"/>
      <c r="AC117" s="79"/>
      <c r="AD117" s="79"/>
      <c r="AE117" s="79"/>
      <c r="AF117" s="79"/>
    </row>
    <row r="118" spans="1:32" ht="26.25">
      <c r="A118" s="270"/>
      <c r="B118" s="272"/>
      <c r="C118" s="90" t="s">
        <v>31</v>
      </c>
      <c r="D118" s="60">
        <f>'PG&amp;E Program Totals'!D118*$C$2</f>
        <v>0.04433402380076853</v>
      </c>
      <c r="E118" s="60">
        <f>'PG&amp;E Program Totals'!E118*$C$2</f>
        <v>0.048938031359730384</v>
      </c>
      <c r="F118" s="60">
        <f>'PG&amp;E Program Totals'!F118*$C$2</f>
        <v>0.05467766450454759</v>
      </c>
      <c r="G118" s="60">
        <f>'PG&amp;E Program Totals'!G118*$C$2</f>
        <v>0.08494147148770685</v>
      </c>
      <c r="H118" s="60">
        <f>'PG&amp;E Program Totals'!H118*$C$2</f>
        <v>0.10297942413892273</v>
      </c>
      <c r="I118" s="60">
        <f>'PG&amp;E Program Totals'!I118*$C$2</f>
        <v>0.1092074499466765</v>
      </c>
      <c r="J118" s="60">
        <f>'PG&amp;E Program Totals'!J118*$C$2</f>
        <v>0.12193090854611502</v>
      </c>
      <c r="K118" s="60">
        <f>'PG&amp;E Program Totals'!K118*$C$2</f>
        <v>0.12418083383220424</v>
      </c>
      <c r="L118" s="60">
        <f>'PG&amp;E Program Totals'!L118*$C$2</f>
        <v>0.13778142107359606</v>
      </c>
      <c r="M118" s="60">
        <f>'PG&amp;E Program Totals'!M118*$C$2</f>
        <v>0.13822722998467185</v>
      </c>
      <c r="N118" s="60">
        <f>'PG&amp;E Program Totals'!N118*$C$2</f>
        <v>0.09584497572515158</v>
      </c>
      <c r="O118" s="60">
        <f>'PG&amp;E Program Totals'!O118*$C$2</f>
        <v>0.09613488066522262</v>
      </c>
      <c r="P118" s="78"/>
      <c r="Q118" s="82"/>
      <c r="R118" s="82"/>
      <c r="S118" s="82"/>
      <c r="T118" s="82"/>
      <c r="U118" s="82"/>
      <c r="V118" s="82"/>
      <c r="W118" s="79"/>
      <c r="X118" s="79"/>
      <c r="Y118" s="79"/>
      <c r="Z118" s="79"/>
      <c r="AA118" s="79"/>
      <c r="AB118" s="79"/>
      <c r="AC118" s="79"/>
      <c r="AD118" s="79"/>
      <c r="AE118" s="79"/>
      <c r="AF118" s="79"/>
    </row>
    <row r="119" spans="1:32" ht="15">
      <c r="A119" s="270"/>
      <c r="B119" s="272"/>
      <c r="C119" s="90" t="s">
        <v>32</v>
      </c>
      <c r="D119" s="60">
        <f>'PG&amp;E Program Totals'!D119*$C$2</f>
        <v>0.0023284487172025186</v>
      </c>
      <c r="E119" s="60">
        <f>'PG&amp;E Program Totals'!E119*$C$2</f>
        <v>0.0024305116010341463</v>
      </c>
      <c r="F119" s="60">
        <f>'PG&amp;E Program Totals'!F119*$C$2</f>
        <v>0.002678800440203924</v>
      </c>
      <c r="G119" s="60">
        <f>'PG&amp;E Program Totals'!G119*$C$2</f>
        <v>0.0030895828783889094</v>
      </c>
      <c r="H119" s="60">
        <f>'PG&amp;E Program Totals'!H119*$C$2</f>
        <v>0.00348557813561848</v>
      </c>
      <c r="I119" s="60">
        <f>'PG&amp;E Program Totals'!I119*$C$2</f>
        <v>0.003856676095799555</v>
      </c>
      <c r="J119" s="60">
        <f>'PG&amp;E Program Totals'!J119*$C$2</f>
        <v>0.004162442364721828</v>
      </c>
      <c r="K119" s="60">
        <f>'PG&amp;E Program Totals'!K119*$C$2</f>
        <v>0.004550897851902223</v>
      </c>
      <c r="L119" s="60">
        <f>'PG&amp;E Program Totals'!L119*$C$2</f>
        <v>0.004422473320804221</v>
      </c>
      <c r="M119" s="60">
        <f>'PG&amp;E Program Totals'!M119*$C$2</f>
        <v>0.004644957365313377</v>
      </c>
      <c r="N119" s="60">
        <f>'PG&amp;E Program Totals'!N119*$C$2</f>
        <v>0.004057718996576981</v>
      </c>
      <c r="O119" s="60">
        <f>'PG&amp;E Program Totals'!O119*$C$2</f>
        <v>0.004131329654800661</v>
      </c>
      <c r="P119" s="78"/>
      <c r="Q119" s="79"/>
      <c r="R119" s="79"/>
      <c r="S119" s="79"/>
      <c r="T119" s="79"/>
      <c r="U119" s="79"/>
      <c r="V119" s="79"/>
      <c r="W119" s="79"/>
      <c r="X119" s="79"/>
      <c r="Y119" s="79"/>
      <c r="Z119" s="79"/>
      <c r="AA119" s="79"/>
      <c r="AB119" s="79"/>
      <c r="AC119" s="79"/>
      <c r="AD119" s="79"/>
      <c r="AE119" s="79"/>
      <c r="AF119" s="79"/>
    </row>
    <row r="120" spans="1:32" ht="15">
      <c r="A120" s="270"/>
      <c r="B120" s="272"/>
      <c r="C120" s="90" t="s">
        <v>33</v>
      </c>
      <c r="D120" s="60">
        <f>'PG&amp;E Program Totals'!D120*$C$2</f>
        <v>0.036847978728035954</v>
      </c>
      <c r="E120" s="60">
        <f>'PG&amp;E Program Totals'!E120*$C$2</f>
        <v>0.04010837719390891</v>
      </c>
      <c r="F120" s="60">
        <f>'PG&amp;E Program Totals'!F120*$C$2</f>
        <v>0.04340827080691519</v>
      </c>
      <c r="G120" s="60">
        <f>'PG&amp;E Program Totals'!G120*$C$2</f>
        <v>0.06452978088559097</v>
      </c>
      <c r="H120" s="60">
        <f>'PG&amp;E Program Totals'!H120*$C$2</f>
        <v>0.07507237623021616</v>
      </c>
      <c r="I120" s="60">
        <f>'PG&amp;E Program Totals'!I120*$C$2</f>
        <v>0.07939297043476987</v>
      </c>
      <c r="J120" s="60">
        <f>'PG&amp;E Program Totals'!J120*$C$2</f>
        <v>0.08598975454967127</v>
      </c>
      <c r="K120" s="60">
        <f>'PG&amp;E Program Totals'!K120*$C$2</f>
        <v>0.08825659955805946</v>
      </c>
      <c r="L120" s="60">
        <f>'PG&amp;E Program Totals'!L120*$C$2</f>
        <v>0.09266867853932315</v>
      </c>
      <c r="M120" s="60">
        <f>'PG&amp;E Program Totals'!M120*$C$2</f>
        <v>0.09447435339626307</v>
      </c>
      <c r="N120" s="60">
        <f>'PG&amp;E Program Totals'!N120*$C$2</f>
        <v>0.06465689860759556</v>
      </c>
      <c r="O120" s="60">
        <f>'PG&amp;E Program Totals'!O120*$C$2</f>
        <v>0.0642396798306139</v>
      </c>
      <c r="P120" s="78"/>
      <c r="Q120" s="79"/>
      <c r="R120" s="79"/>
      <c r="S120" s="79"/>
      <c r="T120" s="79"/>
      <c r="U120" s="79"/>
      <c r="V120" s="79"/>
      <c r="W120" s="79"/>
      <c r="X120" s="79"/>
      <c r="Y120" s="79"/>
      <c r="Z120" s="79"/>
      <c r="AA120" s="79"/>
      <c r="AB120" s="79"/>
      <c r="AC120" s="79"/>
      <c r="AD120" s="79"/>
      <c r="AE120" s="79"/>
      <c r="AF120" s="79"/>
    </row>
    <row r="121" spans="1:32" ht="15">
      <c r="A121" s="270"/>
      <c r="B121" s="272"/>
      <c r="C121" s="90" t="s">
        <v>34</v>
      </c>
      <c r="D121" s="60">
        <f>'PG&amp;E Program Totals'!D121*$C$2</f>
        <v>0.022678147854149643</v>
      </c>
      <c r="E121" s="60">
        <f>'PG&amp;E Program Totals'!E121*$C$2</f>
        <v>0.024811479424267778</v>
      </c>
      <c r="F121" s="60">
        <f>'PG&amp;E Program Totals'!F121*$C$2</f>
        <v>0.026315776088203537</v>
      </c>
      <c r="G121" s="60">
        <f>'PG&amp;E Program Totals'!G121*$C$2</f>
        <v>0.039738681247577866</v>
      </c>
      <c r="H121" s="60">
        <f>'PG&amp;E Program Totals'!H121*$C$2</f>
        <v>0.041939398822973664</v>
      </c>
      <c r="I121" s="60">
        <f>'PG&amp;E Program Totals'!I121*$C$2</f>
        <v>0.050312479149473316</v>
      </c>
      <c r="J121" s="60">
        <f>'PG&amp;E Program Totals'!J121*$C$2</f>
        <v>0.051193256423146836</v>
      </c>
      <c r="K121" s="60">
        <f>'PG&amp;E Program Totals'!K121*$C$2</f>
        <v>0.0572910894520988</v>
      </c>
      <c r="L121" s="60">
        <f>'PG&amp;E Program Totals'!L121*$C$2</f>
        <v>0.056584356098493216</v>
      </c>
      <c r="M121" s="60">
        <f>'PG&amp;E Program Totals'!M121*$C$2</f>
        <v>0.06037946464350338</v>
      </c>
      <c r="N121" s="60">
        <f>'PG&amp;E Program Totals'!N121*$C$2</f>
        <v>0.04159713407190879</v>
      </c>
      <c r="O121" s="60">
        <f>'PG&amp;E Program Totals'!O121*$C$2</f>
        <v>0.04386567597198759</v>
      </c>
      <c r="P121" s="78"/>
      <c r="Q121" s="79"/>
      <c r="R121" s="79"/>
      <c r="S121" s="79"/>
      <c r="T121" s="79"/>
      <c r="U121" s="79"/>
      <c r="V121" s="79"/>
      <c r="W121" s="79"/>
      <c r="X121" s="79"/>
      <c r="Y121" s="79"/>
      <c r="Z121" s="79"/>
      <c r="AA121" s="79"/>
      <c r="AB121" s="79"/>
      <c r="AC121" s="79"/>
      <c r="AD121" s="79"/>
      <c r="AE121" s="79"/>
      <c r="AF121" s="79"/>
    </row>
    <row r="122" spans="1:32" ht="15">
      <c r="A122" s="270"/>
      <c r="B122" s="272"/>
      <c r="C122" s="90" t="s">
        <v>35</v>
      </c>
      <c r="D122" s="60">
        <f>'PG&amp;E Program Totals'!D122*$C$2</f>
        <v>0.018646863228177202</v>
      </c>
      <c r="E122" s="60">
        <f>'PG&amp;E Program Totals'!E122*$C$2</f>
        <v>0.020037969581149433</v>
      </c>
      <c r="F122" s="60">
        <f>'PG&amp;E Program Totals'!F122*$C$2</f>
        <v>0.02114596324350943</v>
      </c>
      <c r="G122" s="60">
        <f>'PG&amp;E Program Totals'!G122*$C$2</f>
        <v>0.03020489730399587</v>
      </c>
      <c r="H122" s="60">
        <f>'PG&amp;E Program Totals'!H122*$C$2</f>
        <v>0.03606516446685455</v>
      </c>
      <c r="I122" s="60">
        <f>'PG&amp;E Program Totals'!I122*$C$2</f>
        <v>0.03791272942006006</v>
      </c>
      <c r="J122" s="60">
        <f>'PG&amp;E Program Totals'!J122*$C$2</f>
        <v>0.041290798135345655</v>
      </c>
      <c r="K122" s="60">
        <f>'PG&amp;E Program Totals'!K122*$C$2</f>
        <v>0.044151355877894725</v>
      </c>
      <c r="L122" s="60">
        <f>'PG&amp;E Program Totals'!L122*$C$2</f>
        <v>0.04714191901082683</v>
      </c>
      <c r="M122" s="60">
        <f>'PG&amp;E Program Totals'!M122*$C$2</f>
        <v>0.045995615339763964</v>
      </c>
      <c r="N122" s="60">
        <f>'PG&amp;E Program Totals'!N122*$C$2</f>
        <v>0.032696986742086556</v>
      </c>
      <c r="O122" s="60">
        <f>'PG&amp;E Program Totals'!O122*$C$2</f>
        <v>0.03394322882419752</v>
      </c>
      <c r="P122" s="78"/>
      <c r="Q122" s="79"/>
      <c r="R122" s="79"/>
      <c r="S122" s="79"/>
      <c r="T122" s="79"/>
      <c r="U122" s="79"/>
      <c r="V122" s="79"/>
      <c r="W122" s="79"/>
      <c r="X122" s="79"/>
      <c r="Y122" s="79"/>
      <c r="Z122" s="79"/>
      <c r="AA122" s="79"/>
      <c r="AB122" s="79"/>
      <c r="AC122" s="79"/>
      <c r="AD122" s="79"/>
      <c r="AE122" s="79"/>
      <c r="AF122" s="79"/>
    </row>
    <row r="123" spans="1:32" ht="15">
      <c r="A123" s="270"/>
      <c r="B123" s="272"/>
      <c r="C123" s="90" t="s">
        <v>36</v>
      </c>
      <c r="D123" s="60">
        <f>'PG&amp;E Program Totals'!D123*$C$2</f>
        <v>0.04272424842234398</v>
      </c>
      <c r="E123" s="60">
        <f>'PG&amp;E Program Totals'!E123*$C$2</f>
        <v>0.03818448326099154</v>
      </c>
      <c r="F123" s="60">
        <f>'PG&amp;E Program Totals'!F123*$C$2</f>
        <v>0.03401632365963493</v>
      </c>
      <c r="G123" s="60">
        <f>'PG&amp;E Program Totals'!G123*$C$2</f>
        <v>0.06401880014279109</v>
      </c>
      <c r="H123" s="60">
        <f>'PG&amp;E Program Totals'!H123*$C$2</f>
        <v>0.07453938007614763</v>
      </c>
      <c r="I123" s="60">
        <f>'PG&amp;E Program Totals'!I123*$C$2</f>
        <v>0.06682344789449976</v>
      </c>
      <c r="J123" s="60">
        <f>'PG&amp;E Program Totals'!J123*$C$2</f>
        <v>0.07730123801945091</v>
      </c>
      <c r="K123" s="60">
        <f>'PG&amp;E Program Totals'!K123*$C$2</f>
        <v>0.09097195896159808</v>
      </c>
      <c r="L123" s="60">
        <f>'PG&amp;E Program Totals'!L123*$C$2</f>
        <v>0.08944436904623934</v>
      </c>
      <c r="M123" s="60">
        <f>'PG&amp;E Program Totals'!M123*$C$2</f>
        <v>0.07531389430214656</v>
      </c>
      <c r="N123" s="60">
        <f>'PG&amp;E Program Totals'!N123*$C$2</f>
        <v>0.04060229077157329</v>
      </c>
      <c r="O123" s="60">
        <f>'PG&amp;E Program Totals'!O123*$C$2</f>
        <v>0.03837702087119133</v>
      </c>
      <c r="P123" s="78"/>
      <c r="Q123" s="79"/>
      <c r="R123" s="79"/>
      <c r="S123" s="79"/>
      <c r="T123" s="79"/>
      <c r="U123" s="79"/>
      <c r="V123" s="79"/>
      <c r="W123" s="79"/>
      <c r="X123" s="79"/>
      <c r="Y123" s="79"/>
      <c r="Z123" s="79"/>
      <c r="AA123" s="79"/>
      <c r="AB123" s="79"/>
      <c r="AC123" s="79"/>
      <c r="AD123" s="79"/>
      <c r="AE123" s="79"/>
      <c r="AF123" s="79"/>
    </row>
    <row r="124" spans="1:32" ht="15">
      <c r="A124" s="270"/>
      <c r="B124" s="272"/>
      <c r="C124" s="91" t="s">
        <v>7</v>
      </c>
      <c r="D124" s="60">
        <f>'PG&amp;E Program Totals'!D124*$C$2</f>
        <v>0.0487528743381129</v>
      </c>
      <c r="E124" s="60">
        <f>'PG&amp;E Program Totals'!E124*$C$2</f>
        <v>0.04698369350776072</v>
      </c>
      <c r="F124" s="60">
        <f>'PG&amp;E Program Totals'!F124*$C$2</f>
        <v>0.041181801520845114</v>
      </c>
      <c r="G124" s="60">
        <f>'PG&amp;E Program Totals'!G124*$C$2</f>
        <v>0.08347501165075753</v>
      </c>
      <c r="H124" s="60">
        <f>'PG&amp;E Program Totals'!H124*$C$2</f>
        <v>0.09739494445363642</v>
      </c>
      <c r="I124" s="60">
        <f>'PG&amp;E Program Totals'!I124*$C$2</f>
        <v>0.0754131878639399</v>
      </c>
      <c r="J124" s="60">
        <f>'PG&amp;E Program Totals'!J124*$C$2</f>
        <v>0.08471031335176468</v>
      </c>
      <c r="K124" s="60">
        <f>'PG&amp;E Program Totals'!K124*$C$2</f>
        <v>0.12284455183642301</v>
      </c>
      <c r="L124" s="60">
        <f>'PG&amp;E Program Totals'!L124*$C$2</f>
        <v>0.12709009637839874</v>
      </c>
      <c r="M124" s="60">
        <f>'PG&amp;E Program Totals'!M124*$C$2</f>
        <v>0.1192694692089911</v>
      </c>
      <c r="N124" s="60">
        <f>'PG&amp;E Program Totals'!N124*$C$2</f>
        <v>0.06370531944315994</v>
      </c>
      <c r="O124" s="60">
        <f>'PG&amp;E Program Totals'!O124*$C$2</f>
        <v>0.05725705283968745</v>
      </c>
      <c r="P124" s="78"/>
      <c r="Q124" s="79"/>
      <c r="R124" s="79"/>
      <c r="S124" s="79"/>
      <c r="T124" s="79"/>
      <c r="U124" s="79"/>
      <c r="V124" s="79"/>
      <c r="W124" s="79"/>
      <c r="X124" s="79"/>
      <c r="Y124" s="79"/>
      <c r="Z124" s="79"/>
      <c r="AA124" s="79"/>
      <c r="AB124" s="79"/>
      <c r="AC124" s="79"/>
      <c r="AD124" s="79"/>
      <c r="AE124" s="79"/>
      <c r="AF124" s="79"/>
    </row>
    <row r="125" spans="1:32" ht="27" thickBot="1">
      <c r="A125" s="271"/>
      <c r="B125" s="273"/>
      <c r="C125" s="90" t="s">
        <v>8</v>
      </c>
      <c r="D125" s="214">
        <f aca="true" t="shared" si="11" ref="D125:O125">SUM(D117:D124)</f>
        <v>2.680949785677114</v>
      </c>
      <c r="E125" s="214">
        <f t="shared" si="11"/>
        <v>2.7473850351504803</v>
      </c>
      <c r="F125" s="214">
        <f t="shared" si="11"/>
        <v>2.804714672515756</v>
      </c>
      <c r="G125" s="214">
        <f t="shared" si="11"/>
        <v>3.918192025227414</v>
      </c>
      <c r="H125" s="214">
        <f t="shared" si="11"/>
        <v>3.8269407292584914</v>
      </c>
      <c r="I125" s="214">
        <f t="shared" si="11"/>
        <v>4.551774994964867</v>
      </c>
      <c r="J125" s="214">
        <f t="shared" si="11"/>
        <v>4.543245986098031</v>
      </c>
      <c r="K125" s="214">
        <f t="shared" si="11"/>
        <v>4.725316977313004</v>
      </c>
      <c r="L125" s="214">
        <f t="shared" si="11"/>
        <v>4.6072062204080835</v>
      </c>
      <c r="M125" s="214">
        <f t="shared" si="11"/>
        <v>4.7466122356484215</v>
      </c>
      <c r="N125" s="214">
        <f t="shared" si="11"/>
        <v>3.315601188248964</v>
      </c>
      <c r="O125" s="214">
        <f t="shared" si="11"/>
        <v>3.2974964741231862</v>
      </c>
      <c r="P125" s="78"/>
      <c r="Q125" s="79"/>
      <c r="R125" s="79"/>
      <c r="S125" s="79"/>
      <c r="T125" s="79"/>
      <c r="U125" s="79"/>
      <c r="V125" s="79"/>
      <c r="W125" s="79"/>
      <c r="X125" s="79"/>
      <c r="Y125" s="79"/>
      <c r="Z125" s="79"/>
      <c r="AA125" s="79"/>
      <c r="AB125" s="79"/>
      <c r="AC125" s="79"/>
      <c r="AD125" s="79"/>
      <c r="AE125" s="79"/>
      <c r="AF125" s="79"/>
    </row>
    <row r="126" spans="1:32" ht="27" customHeight="1" thickTop="1">
      <c r="A126" s="264" t="s">
        <v>45</v>
      </c>
      <c r="B126" s="264" t="s">
        <v>29</v>
      </c>
      <c r="C126" s="88" t="s">
        <v>30</v>
      </c>
      <c r="D126" s="209">
        <f>'PG&amp;E Program Totals'!D126*$C$2</f>
        <v>1.7730651720018502</v>
      </c>
      <c r="E126" s="209">
        <f>'PG&amp;E Program Totals'!E126*$C$2</f>
        <v>1.8229762877986317</v>
      </c>
      <c r="F126" s="209">
        <f>'PG&amp;E Program Totals'!F126*$C$2</f>
        <v>1.8959423028509346</v>
      </c>
      <c r="G126" s="209">
        <f>'PG&amp;E Program Totals'!G126*$C$2</f>
        <v>2.248880870797987</v>
      </c>
      <c r="H126" s="209">
        <f>'PG&amp;E Program Totals'!H126*$C$2</f>
        <v>2.3294801810618293</v>
      </c>
      <c r="I126" s="209">
        <f>'PG&amp;E Program Totals'!I126*$C$2</f>
        <v>2.5379827161271784</v>
      </c>
      <c r="J126" s="209">
        <f>'PG&amp;E Program Totals'!J126*$C$2</f>
        <v>2.364165362142813</v>
      </c>
      <c r="K126" s="209">
        <f>'PG&amp;E Program Totals'!K126*$C$2</f>
        <v>2.4446862020516966</v>
      </c>
      <c r="L126" s="209">
        <f>'PG&amp;E Program Totals'!L126*$C$2</f>
        <v>2.2707379541148844</v>
      </c>
      <c r="M126" s="209">
        <f>'PG&amp;E Program Totals'!M126*$C$2</f>
        <v>2.3065352293807817</v>
      </c>
      <c r="N126" s="209">
        <f>'PG&amp;E Program Totals'!N126*$C$2</f>
        <v>1.7188294364626449</v>
      </c>
      <c r="O126" s="209">
        <f>'PG&amp;E Program Totals'!O126*$C$2</f>
        <v>1.7040670052081492</v>
      </c>
      <c r="P126" s="78"/>
      <c r="Q126" s="80"/>
      <c r="R126" s="80"/>
      <c r="S126" s="80"/>
      <c r="T126" s="80"/>
      <c r="U126" s="80"/>
      <c r="V126" s="80"/>
      <c r="W126" s="79"/>
      <c r="X126" s="79"/>
      <c r="Y126" s="79"/>
      <c r="Z126" s="79"/>
      <c r="AA126" s="79"/>
      <c r="AB126" s="79"/>
      <c r="AC126" s="79"/>
      <c r="AD126" s="79"/>
      <c r="AE126" s="79"/>
      <c r="AF126" s="79"/>
    </row>
    <row r="127" spans="1:32" ht="26.25">
      <c r="A127" s="265"/>
      <c r="B127" s="267"/>
      <c r="C127" s="88" t="s">
        <v>31</v>
      </c>
      <c r="D127" s="209">
        <f>'PG&amp;E Program Totals'!D127*$C$2</f>
        <v>0.6660418356014712</v>
      </c>
      <c r="E127" s="209">
        <f>'PG&amp;E Program Totals'!E127*$C$2</f>
        <v>0.6351575811115788</v>
      </c>
      <c r="F127" s="209">
        <f>'PG&amp;E Program Totals'!F127*$C$2</f>
        <v>0.6325953783382661</v>
      </c>
      <c r="G127" s="209">
        <f>'PG&amp;E Program Totals'!G127*$C$2</f>
        <v>0.9332591095816423</v>
      </c>
      <c r="H127" s="209">
        <f>'PG&amp;E Program Totals'!H127*$C$2</f>
        <v>1.0949159517016789</v>
      </c>
      <c r="I127" s="209">
        <f>'PG&amp;E Program Totals'!I127*$C$2</f>
        <v>1.1404094439450618</v>
      </c>
      <c r="J127" s="209">
        <f>'PG&amp;E Program Totals'!J127*$C$2</f>
        <v>1.1753341814800862</v>
      </c>
      <c r="K127" s="209">
        <f>'PG&amp;E Program Totals'!K127*$C$2</f>
        <v>1.2099952415834745</v>
      </c>
      <c r="L127" s="209">
        <f>'PG&amp;E Program Totals'!L127*$C$2</f>
        <v>1.2694175511314465</v>
      </c>
      <c r="M127" s="209">
        <f>'PG&amp;E Program Totals'!M127*$C$2</f>
        <v>1.5349973995141735</v>
      </c>
      <c r="N127" s="209">
        <f>'PG&amp;E Program Totals'!N127*$C$2</f>
        <v>1.1955170657776608</v>
      </c>
      <c r="O127" s="209">
        <f>'PG&amp;E Program Totals'!O127*$C$2</f>
        <v>1.278627273883849</v>
      </c>
      <c r="P127" s="78"/>
      <c r="Q127" s="82"/>
      <c r="R127" s="82"/>
      <c r="S127" s="82"/>
      <c r="T127" s="82"/>
      <c r="U127" s="82"/>
      <c r="V127" s="82"/>
      <c r="W127" s="79"/>
      <c r="X127" s="79"/>
      <c r="Y127" s="79"/>
      <c r="Z127" s="79"/>
      <c r="AA127" s="79"/>
      <c r="AB127" s="79"/>
      <c r="AC127" s="79"/>
      <c r="AD127" s="79"/>
      <c r="AE127" s="79"/>
      <c r="AF127" s="79"/>
    </row>
    <row r="128" spans="1:32" ht="15">
      <c r="A128" s="265"/>
      <c r="B128" s="267"/>
      <c r="C128" s="88" t="s">
        <v>32</v>
      </c>
      <c r="D128" s="209">
        <f>'PG&amp;E Program Totals'!D128*$C$2</f>
        <v>0.08851539948640556</v>
      </c>
      <c r="E128" s="209">
        <f>'PG&amp;E Program Totals'!E128*$C$2</f>
        <v>0.0793657371995152</v>
      </c>
      <c r="F128" s="209">
        <f>'PG&amp;E Program Totals'!F128*$C$2</f>
        <v>0.0983421020650706</v>
      </c>
      <c r="G128" s="209">
        <f>'PG&amp;E Program Totals'!G128*$C$2</f>
        <v>0.10296453631971639</v>
      </c>
      <c r="H128" s="209">
        <f>'PG&amp;E Program Totals'!H128*$C$2</f>
        <v>0.11960444485021378</v>
      </c>
      <c r="I128" s="209">
        <f>'PG&amp;E Program Totals'!I128*$C$2</f>
        <v>0.12980888049685002</v>
      </c>
      <c r="J128" s="209">
        <f>'PG&amp;E Program Totals'!J128*$C$2</f>
        <v>0.13745604885386112</v>
      </c>
      <c r="K128" s="209">
        <f>'PG&amp;E Program Totals'!K128*$C$2</f>
        <v>0.15050051197607692</v>
      </c>
      <c r="L128" s="209">
        <f>'PG&amp;E Program Totals'!L128*$C$2</f>
        <v>0.1424592404151098</v>
      </c>
      <c r="M128" s="209">
        <f>'PG&amp;E Program Totals'!M128*$C$2</f>
        <v>0.17879009310371877</v>
      </c>
      <c r="N128" s="209">
        <f>'PG&amp;E Program Totals'!N128*$C$2</f>
        <v>0.1603392138048362</v>
      </c>
      <c r="O128" s="209">
        <f>'PG&amp;E Program Totals'!O128*$C$2</f>
        <v>0.1806388733055961</v>
      </c>
      <c r="P128" s="78"/>
      <c r="Q128" s="79"/>
      <c r="R128" s="79"/>
      <c r="S128" s="79"/>
      <c r="T128" s="79"/>
      <c r="U128" s="79"/>
      <c r="V128" s="79"/>
      <c r="W128" s="79"/>
      <c r="X128" s="79"/>
      <c r="Y128" s="79"/>
      <c r="Z128" s="79"/>
      <c r="AA128" s="79"/>
      <c r="AB128" s="79"/>
      <c r="AC128" s="79"/>
      <c r="AD128" s="79"/>
      <c r="AE128" s="79"/>
      <c r="AF128" s="79"/>
    </row>
    <row r="129" spans="1:32" ht="15">
      <c r="A129" s="265"/>
      <c r="B129" s="267"/>
      <c r="C129" s="88" t="s">
        <v>33</v>
      </c>
      <c r="D129" s="209">
        <f>'PG&amp;E Program Totals'!D129*$C$2</f>
        <v>0.8041453584817292</v>
      </c>
      <c r="E129" s="209">
        <f>'PG&amp;E Program Totals'!E129*$C$2</f>
        <v>0.7707843106917711</v>
      </c>
      <c r="F129" s="209">
        <f>'PG&amp;E Program Totals'!F129*$C$2</f>
        <v>0.7874182666927272</v>
      </c>
      <c r="G129" s="209">
        <f>'PG&amp;E Program Totals'!G129*$C$2</f>
        <v>1.1280916079156031</v>
      </c>
      <c r="H129" s="209">
        <f>'PG&amp;E Program Totals'!H129*$C$2</f>
        <v>1.2972752800659078</v>
      </c>
      <c r="I129" s="209">
        <f>'PG&amp;E Program Totals'!I129*$C$2</f>
        <v>1.3684899462083682</v>
      </c>
      <c r="J129" s="209">
        <f>'PG&amp;E Program Totals'!J129*$C$2</f>
        <v>1.3952688396273158</v>
      </c>
      <c r="K129" s="209">
        <f>'PG&amp;E Program Totals'!K129*$C$2</f>
        <v>1.4614544299188021</v>
      </c>
      <c r="L129" s="209">
        <f>'PG&amp;E Program Totals'!L129*$C$2</f>
        <v>1.4996331267511442</v>
      </c>
      <c r="M129" s="209">
        <f>'PG&amp;E Program Totals'!M129*$C$2</f>
        <v>1.9141077562508182</v>
      </c>
      <c r="N129" s="209">
        <f>'PG&amp;E Program Totals'!N129*$C$2</f>
        <v>1.52220694111834</v>
      </c>
      <c r="O129" s="209">
        <f>'PG&amp;E Program Totals'!O129*$C$2</f>
        <v>1.5920681980091962</v>
      </c>
      <c r="P129" s="78"/>
      <c r="Q129" s="79"/>
      <c r="R129" s="79"/>
      <c r="S129" s="79"/>
      <c r="T129" s="79"/>
      <c r="U129" s="79"/>
      <c r="V129" s="79"/>
      <c r="W129" s="79"/>
      <c r="X129" s="79"/>
      <c r="Y129" s="79"/>
      <c r="Z129" s="79"/>
      <c r="AA129" s="79"/>
      <c r="AB129" s="79"/>
      <c r="AC129" s="79"/>
      <c r="AD129" s="79"/>
      <c r="AE129" s="79"/>
      <c r="AF129" s="79"/>
    </row>
    <row r="130" spans="1:32" ht="15">
      <c r="A130" s="265"/>
      <c r="B130" s="267"/>
      <c r="C130" s="88" t="s">
        <v>34</v>
      </c>
      <c r="D130" s="209">
        <f>'PG&amp;E Program Totals'!D130*$C$2</f>
        <v>0.12835731570735529</v>
      </c>
      <c r="E130" s="209">
        <f>'PG&amp;E Program Totals'!E130*$C$2</f>
        <v>0.1440915642120221</v>
      </c>
      <c r="F130" s="209">
        <f>'PG&amp;E Program Totals'!F130*$C$2</f>
        <v>0.14250787215862096</v>
      </c>
      <c r="G130" s="209">
        <f>'PG&amp;E Program Totals'!G130*$C$2</f>
        <v>0.2448033085179311</v>
      </c>
      <c r="H130" s="209">
        <f>'PG&amp;E Program Totals'!H130*$C$2</f>
        <v>0.2812158688208579</v>
      </c>
      <c r="I130" s="209">
        <f>'PG&amp;E Program Totals'!I130*$C$2</f>
        <v>0.3164571594302503</v>
      </c>
      <c r="J130" s="209">
        <f>'PG&amp;E Program Totals'!J130*$C$2</f>
        <v>0.2883645662490074</v>
      </c>
      <c r="K130" s="209">
        <f>'PG&amp;E Program Totals'!K130*$C$2</f>
        <v>0.30802953302292674</v>
      </c>
      <c r="L130" s="209">
        <f>'PG&amp;E Program Totals'!L130*$C$2</f>
        <v>0.3352531365808968</v>
      </c>
      <c r="M130" s="209">
        <f>'PG&amp;E Program Totals'!M130*$C$2</f>
        <v>0.32057044633131004</v>
      </c>
      <c r="N130" s="209">
        <f>'PG&amp;E Program Totals'!N130*$C$2</f>
        <v>0.17865430351246397</v>
      </c>
      <c r="O130" s="209">
        <f>'PG&amp;E Program Totals'!O130*$C$2</f>
        <v>0.1738177650098608</v>
      </c>
      <c r="P130" s="78"/>
      <c r="Q130" s="79"/>
      <c r="R130" s="79"/>
      <c r="S130" s="79"/>
      <c r="T130" s="79"/>
      <c r="U130" s="79"/>
      <c r="V130" s="79"/>
      <c r="W130" s="79"/>
      <c r="X130" s="79"/>
      <c r="Y130" s="79"/>
      <c r="Z130" s="79"/>
      <c r="AA130" s="79"/>
      <c r="AB130" s="79"/>
      <c r="AC130" s="79"/>
      <c r="AD130" s="79"/>
      <c r="AE130" s="79"/>
      <c r="AF130" s="79"/>
    </row>
    <row r="131" spans="1:32" ht="15">
      <c r="A131" s="265"/>
      <c r="B131" s="267"/>
      <c r="C131" s="88" t="s">
        <v>35</v>
      </c>
      <c r="D131" s="209">
        <f>'PG&amp;E Program Totals'!D131*$C$2</f>
        <v>0.27975688156034145</v>
      </c>
      <c r="E131" s="209">
        <f>'PG&amp;E Program Totals'!E131*$C$2</f>
        <v>0.2689302465761193</v>
      </c>
      <c r="F131" s="209">
        <f>'PG&amp;E Program Totals'!F131*$C$2</f>
        <v>0.2750751046074693</v>
      </c>
      <c r="G131" s="209">
        <f>'PG&amp;E Program Totals'!G131*$C$2</f>
        <v>0.3264915458716926</v>
      </c>
      <c r="H131" s="209">
        <f>'PG&amp;E Program Totals'!H131*$C$2</f>
        <v>0.3776825314500296</v>
      </c>
      <c r="I131" s="209">
        <f>'PG&amp;E Program Totals'!I131*$C$2</f>
        <v>0.38776923397156404</v>
      </c>
      <c r="J131" s="209">
        <f>'PG&amp;E Program Totals'!J131*$C$2</f>
        <v>0.39198049209018465</v>
      </c>
      <c r="K131" s="209">
        <f>'PG&amp;E Program Totals'!K131*$C$2</f>
        <v>0.41337361030016845</v>
      </c>
      <c r="L131" s="209">
        <f>'PG&amp;E Program Totals'!L131*$C$2</f>
        <v>0.422063793022165</v>
      </c>
      <c r="M131" s="209">
        <f>'PG&amp;E Program Totals'!M131*$C$2</f>
        <v>0.4977985658506412</v>
      </c>
      <c r="N131" s="209">
        <f>'PG&amp;E Program Totals'!N131*$C$2</f>
        <v>0.4029302935259946</v>
      </c>
      <c r="O131" s="209">
        <f>'PG&amp;E Program Totals'!O131*$C$2</f>
        <v>0.4644318170204711</v>
      </c>
      <c r="P131" s="78"/>
      <c r="Q131" s="79"/>
      <c r="R131" s="79"/>
      <c r="S131" s="79"/>
      <c r="T131" s="79"/>
      <c r="U131" s="79"/>
      <c r="V131" s="79"/>
      <c r="W131" s="79"/>
      <c r="X131" s="79"/>
      <c r="Y131" s="79"/>
      <c r="Z131" s="79"/>
      <c r="AA131" s="79"/>
      <c r="AB131" s="79"/>
      <c r="AC131" s="79"/>
      <c r="AD131" s="79"/>
      <c r="AE131" s="79"/>
      <c r="AF131" s="79"/>
    </row>
    <row r="132" spans="1:32" ht="15">
      <c r="A132" s="265"/>
      <c r="B132" s="267"/>
      <c r="C132" s="88" t="s">
        <v>36</v>
      </c>
      <c r="D132" s="209">
        <f>'PG&amp;E Program Totals'!D132*$C$2</f>
        <v>0.1477603658106224</v>
      </c>
      <c r="E132" s="209">
        <f>'PG&amp;E Program Totals'!E132*$C$2</f>
        <v>0.1433576888423116</v>
      </c>
      <c r="F132" s="209">
        <f>'PG&amp;E Program Totals'!F132*$C$2</f>
        <v>0.1512063273645376</v>
      </c>
      <c r="G132" s="209">
        <f>'PG&amp;E Program Totals'!G132*$C$2</f>
        <v>0.21964968890344178</v>
      </c>
      <c r="H132" s="209">
        <f>'PG&amp;E Program Totals'!H132*$C$2</f>
        <v>0.26018577618541033</v>
      </c>
      <c r="I132" s="209">
        <f>'PG&amp;E Program Totals'!I132*$C$2</f>
        <v>0.2828834942743226</v>
      </c>
      <c r="J132" s="209">
        <f>'PG&amp;E Program Totals'!J132*$C$2</f>
        <v>0.29083489421672126</v>
      </c>
      <c r="K132" s="209">
        <f>'PG&amp;E Program Totals'!K132*$C$2</f>
        <v>0.31414884078570504</v>
      </c>
      <c r="L132" s="209">
        <f>'PG&amp;E Program Totals'!L132*$C$2</f>
        <v>0.33027933276072197</v>
      </c>
      <c r="M132" s="209">
        <f>'PG&amp;E Program Totals'!M132*$C$2</f>
        <v>0.39659681589037377</v>
      </c>
      <c r="N132" s="209">
        <f>'PG&amp;E Program Totals'!N132*$C$2</f>
        <v>0.3122469497880551</v>
      </c>
      <c r="O132" s="209">
        <f>'PG&amp;E Program Totals'!O132*$C$2</f>
        <v>0.35504723293215423</v>
      </c>
      <c r="P132" s="78"/>
      <c r="Q132" s="79"/>
      <c r="R132" s="79"/>
      <c r="S132" s="79"/>
      <c r="T132" s="79"/>
      <c r="U132" s="79"/>
      <c r="V132" s="79"/>
      <c r="W132" s="79"/>
      <c r="X132" s="79"/>
      <c r="Y132" s="79"/>
      <c r="Z132" s="79"/>
      <c r="AA132" s="79"/>
      <c r="AB132" s="79"/>
      <c r="AC132" s="79"/>
      <c r="AD132" s="79"/>
      <c r="AE132" s="79"/>
      <c r="AF132" s="79"/>
    </row>
    <row r="133" spans="1:32" ht="15">
      <c r="A133" s="265"/>
      <c r="B133" s="267"/>
      <c r="C133" s="89" t="s">
        <v>7</v>
      </c>
      <c r="D133" s="209">
        <f>'PG&amp;E Program Totals'!D133*$C$2</f>
        <v>15.267885917727051</v>
      </c>
      <c r="E133" s="209">
        <f>'PG&amp;E Program Totals'!E133*$C$2</f>
        <v>14.817745527916678</v>
      </c>
      <c r="F133" s="209">
        <f>'PG&amp;E Program Totals'!F133*$C$2</f>
        <v>14.449514635382835</v>
      </c>
      <c r="G133" s="209">
        <f>'PG&amp;E Program Totals'!G133*$C$2</f>
        <v>14.885570119910582</v>
      </c>
      <c r="H133" s="209">
        <f>'PG&amp;E Program Totals'!H133*$C$2</f>
        <v>15.2577309105201</v>
      </c>
      <c r="I133" s="209">
        <f>'PG&amp;E Program Totals'!I133*$C$2</f>
        <v>15.189322682127814</v>
      </c>
      <c r="J133" s="209">
        <f>'PG&amp;E Program Totals'!J133*$C$2</f>
        <v>16.542419485094364</v>
      </c>
      <c r="K133" s="209">
        <f>'PG&amp;E Program Totals'!K133*$C$2</f>
        <v>16.62243959784272</v>
      </c>
      <c r="L133" s="209">
        <f>'PG&amp;E Program Totals'!L133*$C$2</f>
        <v>15.613941825230684</v>
      </c>
      <c r="M133" s="209">
        <f>'PG&amp;E Program Totals'!M133*$C$2</f>
        <v>16.489838247346178</v>
      </c>
      <c r="N133" s="209">
        <f>'PG&amp;E Program Totals'!N133*$C$2</f>
        <v>15.933915622414657</v>
      </c>
      <c r="O133" s="209">
        <f>'PG&amp;E Program Totals'!O133*$C$2</f>
        <v>15.994570891856675</v>
      </c>
      <c r="P133" s="78"/>
      <c r="Q133" s="79"/>
      <c r="R133" s="79"/>
      <c r="S133" s="79"/>
      <c r="T133" s="79"/>
      <c r="U133" s="79"/>
      <c r="V133" s="79"/>
      <c r="W133" s="79"/>
      <c r="X133" s="79"/>
      <c r="Y133" s="79"/>
      <c r="Z133" s="79"/>
      <c r="AA133" s="79"/>
      <c r="AB133" s="79"/>
      <c r="AC133" s="79"/>
      <c r="AD133" s="79"/>
      <c r="AE133" s="79"/>
      <c r="AF133" s="79"/>
    </row>
    <row r="134" spans="1:32" ht="27" thickBot="1">
      <c r="A134" s="266"/>
      <c r="B134" s="268"/>
      <c r="C134" s="88" t="s">
        <v>8</v>
      </c>
      <c r="D134" s="213">
        <f aca="true" t="shared" si="12" ref="D134:O134">SUM(D126:D133)</f>
        <v>19.155528246376825</v>
      </c>
      <c r="E134" s="213">
        <f t="shared" si="12"/>
        <v>18.682408944348627</v>
      </c>
      <c r="F134" s="213">
        <f t="shared" si="12"/>
        <v>18.432601989460462</v>
      </c>
      <c r="G134" s="213">
        <f t="shared" si="12"/>
        <v>20.089710787818596</v>
      </c>
      <c r="H134" s="213">
        <f t="shared" si="12"/>
        <v>21.01809094465603</v>
      </c>
      <c r="I134" s="213">
        <f t="shared" si="12"/>
        <v>21.35312355658141</v>
      </c>
      <c r="J134" s="213">
        <f t="shared" si="12"/>
        <v>22.585823869754353</v>
      </c>
      <c r="K134" s="213">
        <f t="shared" si="12"/>
        <v>22.924627967481573</v>
      </c>
      <c r="L134" s="213">
        <f t="shared" si="12"/>
        <v>21.883785960007053</v>
      </c>
      <c r="M134" s="213">
        <f t="shared" si="12"/>
        <v>23.639234553667997</v>
      </c>
      <c r="N134" s="213">
        <f t="shared" si="12"/>
        <v>21.42463982640465</v>
      </c>
      <c r="O134" s="213">
        <f t="shared" si="12"/>
        <v>21.74326905722595</v>
      </c>
      <c r="P134" s="78"/>
      <c r="Q134" s="79"/>
      <c r="R134" s="79"/>
      <c r="S134" s="79"/>
      <c r="T134" s="79"/>
      <c r="U134" s="79"/>
      <c r="V134" s="79"/>
      <c r="W134" s="79"/>
      <c r="X134" s="79"/>
      <c r="Y134" s="79"/>
      <c r="Z134" s="79"/>
      <c r="AA134" s="79"/>
      <c r="AB134" s="79"/>
      <c r="AC134" s="79"/>
      <c r="AD134" s="79"/>
      <c r="AE134" s="79"/>
      <c r="AF134" s="79"/>
    </row>
    <row r="135" spans="1:32" ht="16.5" thickBot="1" thickTop="1">
      <c r="A135" s="29"/>
      <c r="B135" s="29"/>
      <c r="C135" s="87"/>
      <c r="D135" s="215"/>
      <c r="E135" s="215"/>
      <c r="F135" s="215"/>
      <c r="G135" s="215"/>
      <c r="H135" s="215"/>
      <c r="I135" s="215"/>
      <c r="J135" s="215"/>
      <c r="K135" s="215"/>
      <c r="L135" s="215"/>
      <c r="M135" s="215"/>
      <c r="N135" s="215"/>
      <c r="O135" s="215"/>
      <c r="P135" s="78"/>
      <c r="Q135" s="79"/>
      <c r="R135" s="79"/>
      <c r="S135" s="79"/>
      <c r="T135" s="79"/>
      <c r="U135" s="79"/>
      <c r="V135" s="79"/>
      <c r="W135" s="79"/>
      <c r="X135" s="79"/>
      <c r="Y135" s="79"/>
      <c r="Z135" s="79"/>
      <c r="AA135" s="79"/>
      <c r="AB135" s="79"/>
      <c r="AC135" s="79"/>
      <c r="AD135" s="79"/>
      <c r="AE135" s="79"/>
      <c r="AF135" s="79"/>
    </row>
    <row r="136" spans="1:32" ht="15.75" thickBot="1">
      <c r="A136" s="29" t="s">
        <v>46</v>
      </c>
      <c r="B136" s="261" t="s">
        <v>47</v>
      </c>
      <c r="C136" s="94" t="s">
        <v>30</v>
      </c>
      <c r="D136" s="225">
        <f>SUMIF($C$9:$O$134,$C136,D$9:D$134)</f>
        <v>39.47438424481068</v>
      </c>
      <c r="E136" s="225">
        <f aca="true" t="shared" si="13" ref="E136:O136">SUMIF($C$9:$O$134,$C136,E$9:E$134)</f>
        <v>40.153399766217404</v>
      </c>
      <c r="F136" s="225">
        <f t="shared" si="13"/>
        <v>39.3257165488125</v>
      </c>
      <c r="G136" s="225">
        <f t="shared" si="13"/>
        <v>43.55053241697614</v>
      </c>
      <c r="H136" s="225">
        <f t="shared" si="13"/>
        <v>150.87239157225986</v>
      </c>
      <c r="I136" s="225">
        <f t="shared" si="13"/>
        <v>180.62708939086377</v>
      </c>
      <c r="J136" s="225">
        <f t="shared" si="13"/>
        <v>195.99453300858525</v>
      </c>
      <c r="K136" s="225">
        <f t="shared" si="13"/>
        <v>194.6353241927719</v>
      </c>
      <c r="L136" s="225">
        <f t="shared" si="13"/>
        <v>185.9503498630129</v>
      </c>
      <c r="M136" s="225">
        <f t="shared" si="13"/>
        <v>173.51105672757737</v>
      </c>
      <c r="N136" s="225">
        <f t="shared" si="13"/>
        <v>84.6912663073873</v>
      </c>
      <c r="O136" s="225">
        <f t="shared" si="13"/>
        <v>81.31722148452688</v>
      </c>
      <c r="P136" s="78"/>
      <c r="Q136" s="79"/>
      <c r="R136" s="79"/>
      <c r="S136" s="79"/>
      <c r="T136" s="79"/>
      <c r="U136" s="79"/>
      <c r="V136" s="79"/>
      <c r="W136" s="79"/>
      <c r="X136" s="79"/>
      <c r="Y136" s="79"/>
      <c r="Z136" s="79"/>
      <c r="AA136" s="79"/>
      <c r="AB136" s="79"/>
      <c r="AC136" s="79"/>
      <c r="AD136" s="79"/>
      <c r="AE136" s="79"/>
      <c r="AF136" s="79"/>
    </row>
    <row r="137" spans="1:32" ht="27" thickBot="1">
      <c r="A137" s="29"/>
      <c r="B137" s="262"/>
      <c r="C137" s="95" t="s">
        <v>31</v>
      </c>
      <c r="D137" s="225">
        <f aca="true" t="shared" si="14" ref="D137:O144">SUMIF($C$9:$O$134,$C137,D$9:D$134)</f>
        <v>8.28053360695319</v>
      </c>
      <c r="E137" s="225">
        <f t="shared" si="14"/>
        <v>8.58523995092643</v>
      </c>
      <c r="F137" s="225">
        <f t="shared" si="14"/>
        <v>8.291982064564662</v>
      </c>
      <c r="G137" s="225">
        <f t="shared" si="14"/>
        <v>9.740426199084682</v>
      </c>
      <c r="H137" s="225">
        <f t="shared" si="14"/>
        <v>52.834249525747346</v>
      </c>
      <c r="I137" s="225">
        <f t="shared" si="14"/>
        <v>55.01821794914452</v>
      </c>
      <c r="J137" s="225">
        <f t="shared" si="14"/>
        <v>75.37609394762562</v>
      </c>
      <c r="K137" s="225">
        <f t="shared" si="14"/>
        <v>61.22982987356131</v>
      </c>
      <c r="L137" s="225">
        <f t="shared" si="14"/>
        <v>67.11033572099568</v>
      </c>
      <c r="M137" s="225">
        <f t="shared" si="14"/>
        <v>49.346993252337505</v>
      </c>
      <c r="N137" s="225">
        <f t="shared" si="14"/>
        <v>18.9506087270107</v>
      </c>
      <c r="O137" s="225">
        <f t="shared" si="14"/>
        <v>19.565332426924577</v>
      </c>
      <c r="P137" s="78"/>
      <c r="Q137" s="79"/>
      <c r="R137" s="79"/>
      <c r="S137" s="79"/>
      <c r="T137" s="79"/>
      <c r="U137" s="79"/>
      <c r="V137" s="79"/>
      <c r="W137" s="79"/>
      <c r="X137" s="79"/>
      <c r="Y137" s="79"/>
      <c r="Z137" s="79"/>
      <c r="AA137" s="79"/>
      <c r="AB137" s="79"/>
      <c r="AC137" s="79"/>
      <c r="AD137" s="79"/>
      <c r="AE137" s="79"/>
      <c r="AF137" s="79"/>
    </row>
    <row r="138" spans="1:32" ht="15.75" thickBot="1">
      <c r="A138" s="29"/>
      <c r="B138" s="262"/>
      <c r="C138" s="95" t="s">
        <v>32</v>
      </c>
      <c r="D138" s="225">
        <f t="shared" si="14"/>
        <v>4.434663963981532</v>
      </c>
      <c r="E138" s="225">
        <f t="shared" si="14"/>
        <v>4.476809868072317</v>
      </c>
      <c r="F138" s="225">
        <f t="shared" si="14"/>
        <v>4.19795974318055</v>
      </c>
      <c r="G138" s="225">
        <f t="shared" si="14"/>
        <v>4.433073376739913</v>
      </c>
      <c r="H138" s="225">
        <f t="shared" si="14"/>
        <v>4.630039622183227</v>
      </c>
      <c r="I138" s="225">
        <f t="shared" si="14"/>
        <v>4.940197212980356</v>
      </c>
      <c r="J138" s="225">
        <f t="shared" si="14"/>
        <v>5.010329946920589</v>
      </c>
      <c r="K138" s="225">
        <f t="shared" si="14"/>
        <v>4.8846007251442165</v>
      </c>
      <c r="L138" s="225">
        <f t="shared" si="14"/>
        <v>4.934014176675687</v>
      </c>
      <c r="M138" s="225">
        <f t="shared" si="14"/>
        <v>4.997542815635939</v>
      </c>
      <c r="N138" s="225">
        <f t="shared" si="14"/>
        <v>4.488989960212634</v>
      </c>
      <c r="O138" s="225">
        <f t="shared" si="14"/>
        <v>4.5387859123743794</v>
      </c>
      <c r="P138" s="78"/>
      <c r="Q138" s="79"/>
      <c r="R138" s="79"/>
      <c r="S138" s="79"/>
      <c r="T138" s="79"/>
      <c r="U138" s="79"/>
      <c r="V138" s="79"/>
      <c r="W138" s="79"/>
      <c r="X138" s="79"/>
      <c r="Y138" s="79"/>
      <c r="Z138" s="79"/>
      <c r="AA138" s="79"/>
      <c r="AB138" s="79"/>
      <c r="AC138" s="79"/>
      <c r="AD138" s="79"/>
      <c r="AE138" s="79"/>
      <c r="AF138" s="79"/>
    </row>
    <row r="139" spans="1:32" ht="15.75" thickBot="1">
      <c r="A139" s="29"/>
      <c r="B139" s="262"/>
      <c r="C139" s="95" t="s">
        <v>33</v>
      </c>
      <c r="D139" s="225">
        <f t="shared" si="14"/>
        <v>16.67962190470584</v>
      </c>
      <c r="E139" s="225">
        <f t="shared" si="14"/>
        <v>17.17230274335398</v>
      </c>
      <c r="F139" s="225">
        <f t="shared" si="14"/>
        <v>17.51246669134982</v>
      </c>
      <c r="G139" s="225">
        <f t="shared" si="14"/>
        <v>17.602625108495168</v>
      </c>
      <c r="H139" s="225">
        <f t="shared" si="14"/>
        <v>40.32198162394218</v>
      </c>
      <c r="I139" s="225">
        <f t="shared" si="14"/>
        <v>38.377379469149425</v>
      </c>
      <c r="J139" s="225">
        <f t="shared" si="14"/>
        <v>41.0787956333465</v>
      </c>
      <c r="K139" s="225">
        <f t="shared" si="14"/>
        <v>39.91043353006603</v>
      </c>
      <c r="L139" s="225">
        <f t="shared" si="14"/>
        <v>40.135836927177415</v>
      </c>
      <c r="M139" s="225">
        <f t="shared" si="14"/>
        <v>37.935070662904735</v>
      </c>
      <c r="N139" s="225">
        <f t="shared" si="14"/>
        <v>24.174476873809866</v>
      </c>
      <c r="O139" s="225">
        <f t="shared" si="14"/>
        <v>24.60286731152852</v>
      </c>
      <c r="P139" s="78"/>
      <c r="Q139" s="79"/>
      <c r="R139" s="79"/>
      <c r="S139" s="79"/>
      <c r="T139" s="79"/>
      <c r="U139" s="79"/>
      <c r="V139" s="79"/>
      <c r="W139" s="79"/>
      <c r="X139" s="79"/>
      <c r="Y139" s="79"/>
      <c r="Z139" s="79"/>
      <c r="AA139" s="79"/>
      <c r="AB139" s="79"/>
      <c r="AC139" s="79"/>
      <c r="AD139" s="79"/>
      <c r="AE139" s="79"/>
      <c r="AF139" s="79"/>
    </row>
    <row r="140" spans="1:32" ht="15.75" thickBot="1">
      <c r="A140" s="29"/>
      <c r="B140" s="262"/>
      <c r="C140" s="95" t="s">
        <v>34</v>
      </c>
      <c r="D140" s="225">
        <f t="shared" si="14"/>
        <v>10.59892090188068</v>
      </c>
      <c r="E140" s="225">
        <f t="shared" si="14"/>
        <v>11.09677779830696</v>
      </c>
      <c r="F140" s="225">
        <f t="shared" si="14"/>
        <v>10.178315626398149</v>
      </c>
      <c r="G140" s="225">
        <f t="shared" si="14"/>
        <v>12.505985827382311</v>
      </c>
      <c r="H140" s="225">
        <f t="shared" si="14"/>
        <v>20.00613340803486</v>
      </c>
      <c r="I140" s="225">
        <f t="shared" si="14"/>
        <v>23.888892395721285</v>
      </c>
      <c r="J140" s="225">
        <f t="shared" si="14"/>
        <v>26.034842849820464</v>
      </c>
      <c r="K140" s="225">
        <f t="shared" si="14"/>
        <v>25.217049959162892</v>
      </c>
      <c r="L140" s="225">
        <f t="shared" si="14"/>
        <v>24.209526256231705</v>
      </c>
      <c r="M140" s="225">
        <f t="shared" si="14"/>
        <v>22.759305310355373</v>
      </c>
      <c r="N140" s="225">
        <f t="shared" si="14"/>
        <v>20.322110654989697</v>
      </c>
      <c r="O140" s="225">
        <f t="shared" si="14"/>
        <v>20.045945558665338</v>
      </c>
      <c r="P140" s="78"/>
      <c r="Q140" s="79"/>
      <c r="R140" s="79"/>
      <c r="S140" s="79"/>
      <c r="T140" s="79"/>
      <c r="U140" s="79"/>
      <c r="V140" s="79"/>
      <c r="W140" s="79"/>
      <c r="X140" s="79"/>
      <c r="Y140" s="79"/>
      <c r="Z140" s="79"/>
      <c r="AA140" s="79"/>
      <c r="AB140" s="79"/>
      <c r="AC140" s="79"/>
      <c r="AD140" s="79"/>
      <c r="AE140" s="79"/>
      <c r="AF140" s="79"/>
    </row>
    <row r="141" spans="1:32" ht="15.75" thickBot="1">
      <c r="A141" s="29"/>
      <c r="B141" s="262"/>
      <c r="C141" s="95" t="s">
        <v>35</v>
      </c>
      <c r="D141" s="225">
        <f t="shared" si="14"/>
        <v>1.3121354759074115</v>
      </c>
      <c r="E141" s="225">
        <f t="shared" si="14"/>
        <v>1.3541607988190991</v>
      </c>
      <c r="F141" s="225">
        <f t="shared" si="14"/>
        <v>1.3215618189155152</v>
      </c>
      <c r="G141" s="225">
        <f t="shared" si="14"/>
        <v>1.7068295585592823</v>
      </c>
      <c r="H141" s="225">
        <f t="shared" si="14"/>
        <v>15.364705371766291</v>
      </c>
      <c r="I141" s="225">
        <f t="shared" si="14"/>
        <v>18.859345004086386</v>
      </c>
      <c r="J141" s="225">
        <f t="shared" si="14"/>
        <v>28.07543219505791</v>
      </c>
      <c r="K141" s="225">
        <f t="shared" si="14"/>
        <v>24.37175051189026</v>
      </c>
      <c r="L141" s="225">
        <f t="shared" si="14"/>
        <v>23.424954221929692</v>
      </c>
      <c r="M141" s="225">
        <f t="shared" si="14"/>
        <v>11.70235127487195</v>
      </c>
      <c r="N141" s="225">
        <f t="shared" si="14"/>
        <v>2.6246561544683438</v>
      </c>
      <c r="O141" s="225">
        <f t="shared" si="14"/>
        <v>2.7035874387263537</v>
      </c>
      <c r="P141" s="78"/>
      <c r="Q141" s="79"/>
      <c r="R141" s="79"/>
      <c r="S141" s="79"/>
      <c r="T141" s="79"/>
      <c r="U141" s="79"/>
      <c r="V141" s="79"/>
      <c r="W141" s="79"/>
      <c r="X141" s="79"/>
      <c r="Y141" s="79"/>
      <c r="Z141" s="79"/>
      <c r="AA141" s="79"/>
      <c r="AB141" s="79"/>
      <c r="AC141" s="79"/>
      <c r="AD141" s="79"/>
      <c r="AE141" s="79"/>
      <c r="AF141" s="79"/>
    </row>
    <row r="142" spans="1:32" ht="15.75" thickBot="1">
      <c r="A142" s="29"/>
      <c r="B142" s="262"/>
      <c r="C142" s="95" t="s">
        <v>36</v>
      </c>
      <c r="D142" s="225">
        <f t="shared" si="14"/>
        <v>2.123518029231743</v>
      </c>
      <c r="E142" s="225">
        <f t="shared" si="14"/>
        <v>2.294240069263353</v>
      </c>
      <c r="F142" s="225">
        <f t="shared" si="14"/>
        <v>2.141388824359723</v>
      </c>
      <c r="G142" s="225">
        <f t="shared" si="14"/>
        <v>3.0509070398376545</v>
      </c>
      <c r="H142" s="225">
        <f t="shared" si="14"/>
        <v>12.933187837916057</v>
      </c>
      <c r="I142" s="225">
        <f t="shared" si="14"/>
        <v>16.362682718883313</v>
      </c>
      <c r="J142" s="225">
        <f t="shared" si="14"/>
        <v>23.10509227611322</v>
      </c>
      <c r="K142" s="225">
        <f t="shared" si="14"/>
        <v>20.825195609688436</v>
      </c>
      <c r="L142" s="225">
        <f t="shared" si="14"/>
        <v>19.751813560405694</v>
      </c>
      <c r="M142" s="225">
        <f t="shared" si="14"/>
        <v>11.973702966968427</v>
      </c>
      <c r="N142" s="225">
        <f t="shared" si="14"/>
        <v>6.305122769462172</v>
      </c>
      <c r="O142" s="225">
        <f t="shared" si="14"/>
        <v>6.432028937931093</v>
      </c>
      <c r="P142" s="78"/>
      <c r="Q142" s="79"/>
      <c r="R142" s="79"/>
      <c r="S142" s="79"/>
      <c r="T142" s="79"/>
      <c r="U142" s="79"/>
      <c r="V142" s="79"/>
      <c r="W142" s="79"/>
      <c r="X142" s="79"/>
      <c r="Y142" s="79"/>
      <c r="Z142" s="79"/>
      <c r="AA142" s="79"/>
      <c r="AB142" s="79"/>
      <c r="AC142" s="79"/>
      <c r="AD142" s="79"/>
      <c r="AE142" s="79"/>
      <c r="AF142" s="79"/>
    </row>
    <row r="143" spans="1:32" ht="15.75" thickBot="1">
      <c r="A143" s="29"/>
      <c r="B143" s="262"/>
      <c r="C143" s="96" t="s">
        <v>7</v>
      </c>
      <c r="D143" s="225">
        <f t="shared" si="14"/>
        <v>174.24282735698642</v>
      </c>
      <c r="E143" s="225">
        <f t="shared" si="14"/>
        <v>184.3416657400906</v>
      </c>
      <c r="F143" s="225">
        <f t="shared" si="14"/>
        <v>191.5958617548672</v>
      </c>
      <c r="G143" s="225">
        <f t="shared" si="14"/>
        <v>205.66388531392175</v>
      </c>
      <c r="H143" s="225">
        <f t="shared" si="14"/>
        <v>257.18746499887453</v>
      </c>
      <c r="I143" s="225">
        <f t="shared" si="14"/>
        <v>271.8457175215154</v>
      </c>
      <c r="J143" s="225">
        <f t="shared" si="14"/>
        <v>287.2239655463653</v>
      </c>
      <c r="K143" s="225">
        <f t="shared" si="14"/>
        <v>275.68920126288583</v>
      </c>
      <c r="L143" s="225">
        <f t="shared" si="14"/>
        <v>272.1338796882591</v>
      </c>
      <c r="M143" s="225">
        <f t="shared" si="14"/>
        <v>292.2231893636056</v>
      </c>
      <c r="N143" s="225">
        <f t="shared" si="14"/>
        <v>235.2196164390813</v>
      </c>
      <c r="O143" s="225">
        <f t="shared" si="14"/>
        <v>204.7825730427511</v>
      </c>
      <c r="P143" s="78"/>
      <c r="Q143" s="79"/>
      <c r="R143" s="79"/>
      <c r="S143" s="79"/>
      <c r="T143" s="79"/>
      <c r="U143" s="79"/>
      <c r="V143" s="79"/>
      <c r="W143" s="79"/>
      <c r="X143" s="79"/>
      <c r="Y143" s="79"/>
      <c r="Z143" s="79"/>
      <c r="AA143" s="79"/>
      <c r="AB143" s="79"/>
      <c r="AC143" s="79"/>
      <c r="AD143" s="79"/>
      <c r="AE143" s="79"/>
      <c r="AF143" s="79"/>
    </row>
    <row r="144" spans="1:32" ht="27" thickBot="1">
      <c r="A144" s="29"/>
      <c r="B144" s="263"/>
      <c r="C144" s="97" t="s">
        <v>8</v>
      </c>
      <c r="D144" s="225">
        <f>SUMIF($C$9:$O$134,$C144,D$9:D$134)</f>
        <v>257.1466054844575</v>
      </c>
      <c r="E144" s="225">
        <f t="shared" si="14"/>
        <v>269.4745967350501</v>
      </c>
      <c r="F144" s="225">
        <f t="shared" si="14"/>
        <v>274.5652530724482</v>
      </c>
      <c r="G144" s="225">
        <f t="shared" si="14"/>
        <v>298.254264840997</v>
      </c>
      <c r="H144" s="225">
        <f t="shared" si="14"/>
        <v>554.1501539607243</v>
      </c>
      <c r="I144" s="225">
        <f t="shared" si="14"/>
        <v>609.9195216623446</v>
      </c>
      <c r="J144" s="225">
        <f t="shared" si="14"/>
        <v>681.8990854038349</v>
      </c>
      <c r="K144" s="225">
        <f t="shared" si="14"/>
        <v>646.763385665171</v>
      </c>
      <c r="L144" s="225">
        <f t="shared" si="14"/>
        <v>637.6507104146879</v>
      </c>
      <c r="M144" s="225">
        <f t="shared" si="14"/>
        <v>604.4492123742567</v>
      </c>
      <c r="N144" s="225">
        <f t="shared" si="14"/>
        <v>396.7768478864221</v>
      </c>
      <c r="O144" s="225">
        <f t="shared" si="14"/>
        <v>363.98834211342825</v>
      </c>
      <c r="P144" s="78"/>
      <c r="Q144" s="79"/>
      <c r="R144" s="79"/>
      <c r="S144" s="79"/>
      <c r="T144" s="79"/>
      <c r="U144" s="79"/>
      <c r="V144" s="79"/>
      <c r="W144" s="79"/>
      <c r="X144" s="79"/>
      <c r="Y144" s="79"/>
      <c r="Z144" s="79"/>
      <c r="AA144" s="79"/>
      <c r="AB144" s="79"/>
      <c r="AC144" s="79"/>
      <c r="AD144" s="79"/>
      <c r="AE144" s="79"/>
      <c r="AF144" s="79"/>
    </row>
    <row r="145" spans="1:31" ht="15">
      <c r="A145" s="29"/>
      <c r="B145" s="21"/>
      <c r="D145" s="19"/>
      <c r="E145" s="19"/>
      <c r="F145" s="19"/>
      <c r="G145" s="19"/>
      <c r="H145" s="19"/>
      <c r="I145" s="19"/>
      <c r="J145" s="19"/>
      <c r="K145" s="19"/>
      <c r="L145" s="19"/>
      <c r="M145" s="19"/>
      <c r="N145" s="19"/>
      <c r="O145" s="84"/>
      <c r="P145" s="78"/>
      <c r="Q145" s="79"/>
      <c r="R145" s="79"/>
      <c r="S145" s="79"/>
      <c r="T145" s="79"/>
      <c r="U145" s="79"/>
      <c r="V145" s="79"/>
      <c r="W145" s="79"/>
      <c r="X145" s="79"/>
      <c r="Y145" s="79"/>
      <c r="Z145" s="79"/>
      <c r="AA145" s="79"/>
      <c r="AB145" s="79"/>
      <c r="AC145" s="79"/>
      <c r="AD145" s="79"/>
      <c r="AE145" s="79"/>
    </row>
    <row r="146" spans="4:15" ht="15">
      <c r="D146" s="19"/>
      <c r="E146" s="19"/>
      <c r="F146" s="19"/>
      <c r="G146" s="19"/>
      <c r="H146" s="19"/>
      <c r="I146" s="19"/>
      <c r="J146" s="19"/>
      <c r="K146" s="19"/>
      <c r="L146" s="19"/>
      <c r="M146" s="19"/>
      <c r="N146" s="19"/>
      <c r="O146" s="19"/>
    </row>
    <row r="147" spans="4:15" ht="15">
      <c r="D147" s="19"/>
      <c r="E147" s="19"/>
      <c r="F147" s="19"/>
      <c r="G147" s="19"/>
      <c r="H147" s="19"/>
      <c r="I147" s="19"/>
      <c r="J147" s="19"/>
      <c r="K147" s="19"/>
      <c r="L147" s="19"/>
      <c r="M147" s="19"/>
      <c r="N147" s="19"/>
      <c r="O147" s="19"/>
    </row>
    <row r="148" spans="1:15" ht="15">
      <c r="A148" s="98" t="s">
        <v>18</v>
      </c>
      <c r="D148" s="19"/>
      <c r="E148" s="19"/>
      <c r="F148" s="19"/>
      <c r="G148" s="19"/>
      <c r="H148" s="19"/>
      <c r="I148" s="19"/>
      <c r="J148" s="19"/>
      <c r="K148" s="19"/>
      <c r="L148" s="19"/>
      <c r="M148" s="19"/>
      <c r="N148" s="19"/>
      <c r="O148" s="19"/>
    </row>
    <row r="149" spans="1:15" ht="15">
      <c r="A149" s="85" t="s">
        <v>25</v>
      </c>
      <c r="D149" s="19"/>
      <c r="E149" s="19"/>
      <c r="F149" s="19"/>
      <c r="G149" s="19"/>
      <c r="H149" s="19"/>
      <c r="I149" s="19"/>
      <c r="J149" s="19"/>
      <c r="K149" s="19"/>
      <c r="L149" s="19"/>
      <c r="M149" s="19"/>
      <c r="N149" s="19"/>
      <c r="O149" s="19"/>
    </row>
    <row r="150" spans="1:3" ht="15">
      <c r="A150" s="227" t="s">
        <v>82</v>
      </c>
      <c r="C150" s="86"/>
    </row>
  </sheetData>
  <sheetProtection/>
  <mergeCells count="34">
    <mergeCell ref="C4:O4"/>
    <mergeCell ref="C5:O5"/>
    <mergeCell ref="D6:O6"/>
    <mergeCell ref="D7:O7"/>
    <mergeCell ref="A18:A26"/>
    <mergeCell ref="B18:B26"/>
    <mergeCell ref="A27:A35"/>
    <mergeCell ref="B27:B35"/>
    <mergeCell ref="A36:A44"/>
    <mergeCell ref="B36:B44"/>
    <mergeCell ref="A45:A53"/>
    <mergeCell ref="B45:B53"/>
    <mergeCell ref="A54:A62"/>
    <mergeCell ref="B54:B62"/>
    <mergeCell ref="A63:A71"/>
    <mergeCell ref="B63:B71"/>
    <mergeCell ref="A72:A80"/>
    <mergeCell ref="B72:B80"/>
    <mergeCell ref="A81:A89"/>
    <mergeCell ref="B81:B89"/>
    <mergeCell ref="A90:A98"/>
    <mergeCell ref="B90:B98"/>
    <mergeCell ref="A99:A107"/>
    <mergeCell ref="B99:B107"/>
    <mergeCell ref="B136:B144"/>
    <mergeCell ref="B1:O1"/>
    <mergeCell ref="A108:A116"/>
    <mergeCell ref="B108:B116"/>
    <mergeCell ref="A117:A125"/>
    <mergeCell ref="B117:B125"/>
    <mergeCell ref="A126:A134"/>
    <mergeCell ref="B126:B134"/>
    <mergeCell ref="A9:A17"/>
    <mergeCell ref="B9:B17"/>
  </mergeCells>
  <printOptions/>
  <pageMargins left="0.7" right="0.7" top="0.75" bottom="0.75" header="0.3" footer="0.3"/>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dimension ref="A4:O119"/>
  <sheetViews>
    <sheetView zoomScale="85" zoomScaleNormal="85" zoomScalePageLayoutView="0" workbookViewId="0" topLeftCell="C1">
      <selection activeCell="D16" sqref="D16"/>
    </sheetView>
  </sheetViews>
  <sheetFormatPr defaultColWidth="9.140625" defaultRowHeight="15"/>
  <cols>
    <col min="1" max="1" width="24.140625" style="99" customWidth="1"/>
    <col min="2" max="2" width="14.140625" style="99" customWidth="1"/>
    <col min="3" max="3" width="24.421875" style="99" customWidth="1"/>
    <col min="4" max="4" width="9.28125" style="99" customWidth="1"/>
    <col min="5" max="5" width="8.8515625" style="99" customWidth="1"/>
    <col min="6" max="6" width="9.28125" style="99" customWidth="1"/>
    <col min="7" max="7" width="9.00390625" style="99" customWidth="1"/>
    <col min="8" max="8" width="8.7109375" style="99" customWidth="1"/>
    <col min="9" max="9" width="9.421875" style="99" customWidth="1"/>
    <col min="10" max="10" width="10.140625" style="99" customWidth="1"/>
    <col min="11" max="12" width="9.28125" style="99" customWidth="1"/>
    <col min="13" max="14" width="9.00390625" style="99" customWidth="1"/>
    <col min="15" max="15" width="8.7109375" style="99" customWidth="1"/>
    <col min="16" max="252" width="9.140625" style="99" customWidth="1"/>
    <col min="253" max="253" width="24.140625" style="99" customWidth="1"/>
    <col min="254" max="254" width="13.140625" style="99" customWidth="1"/>
    <col min="255" max="16384" width="9.140625" style="99" customWidth="1"/>
  </cols>
  <sheetData>
    <row r="4" spans="3:15" ht="20.25">
      <c r="C4" s="254" t="s">
        <v>87</v>
      </c>
      <c r="D4" s="254"/>
      <c r="E4" s="254"/>
      <c r="F4" s="254"/>
      <c r="G4" s="254"/>
      <c r="H4" s="254"/>
      <c r="I4" s="254"/>
      <c r="J4" s="254"/>
      <c r="K4" s="254"/>
      <c r="L4" s="254"/>
      <c r="M4" s="254"/>
      <c r="N4" s="254"/>
      <c r="O4" s="254"/>
    </row>
    <row r="5" spans="3:15" ht="19.5" thickBot="1">
      <c r="C5" s="255" t="s">
        <v>84</v>
      </c>
      <c r="D5" s="235"/>
      <c r="E5" s="235"/>
      <c r="F5" s="235"/>
      <c r="G5" s="235"/>
      <c r="H5" s="235"/>
      <c r="I5" s="235"/>
      <c r="J5" s="235"/>
      <c r="K5" s="235"/>
      <c r="L5" s="235"/>
      <c r="M5" s="235"/>
      <c r="N5" s="235"/>
      <c r="O5" s="235"/>
    </row>
    <row r="6" spans="1:15" ht="16.5" thickBot="1">
      <c r="A6" s="128" t="s">
        <v>0</v>
      </c>
      <c r="B6" s="101"/>
      <c r="C6" s="101"/>
      <c r="D6" s="256" t="s">
        <v>1</v>
      </c>
      <c r="E6" s="256"/>
      <c r="F6" s="256"/>
      <c r="G6" s="256"/>
      <c r="H6" s="256"/>
      <c r="I6" s="256"/>
      <c r="J6" s="256"/>
      <c r="K6" s="256"/>
      <c r="L6" s="256"/>
      <c r="M6" s="256"/>
      <c r="N6" s="256"/>
      <c r="O6" s="256"/>
    </row>
    <row r="7" spans="1:15" s="101" customFormat="1" ht="17.25" thickBot="1" thickTop="1">
      <c r="A7" s="121"/>
      <c r="B7" s="121"/>
      <c r="C7" s="121"/>
      <c r="D7" s="257" t="s">
        <v>28</v>
      </c>
      <c r="E7" s="258"/>
      <c r="F7" s="258"/>
      <c r="G7" s="258"/>
      <c r="H7" s="258"/>
      <c r="I7" s="258"/>
      <c r="J7" s="258"/>
      <c r="K7" s="258"/>
      <c r="L7" s="258"/>
      <c r="M7" s="258"/>
      <c r="N7" s="258"/>
      <c r="O7" s="259"/>
    </row>
    <row r="8" spans="1:15" ht="14.25" thickBot="1" thickTop="1">
      <c r="A8" s="3" t="s">
        <v>2</v>
      </c>
      <c r="B8" s="3" t="s">
        <v>3</v>
      </c>
      <c r="C8" s="4" t="s">
        <v>4</v>
      </c>
      <c r="D8" s="5">
        <v>40909</v>
      </c>
      <c r="E8" s="5">
        <v>40940</v>
      </c>
      <c r="F8" s="5">
        <v>40969</v>
      </c>
      <c r="G8" s="5">
        <v>41000</v>
      </c>
      <c r="H8" s="5">
        <v>41030</v>
      </c>
      <c r="I8" s="5">
        <v>41061</v>
      </c>
      <c r="J8" s="5">
        <v>41091</v>
      </c>
      <c r="K8" s="5">
        <v>41122</v>
      </c>
      <c r="L8" s="5">
        <v>41153</v>
      </c>
      <c r="M8" s="5">
        <v>41183</v>
      </c>
      <c r="N8" s="5">
        <v>41214</v>
      </c>
      <c r="O8" s="5">
        <v>41244</v>
      </c>
    </row>
    <row r="9" spans="1:15" s="121" customFormat="1" ht="15" customHeight="1">
      <c r="A9" s="297" t="s">
        <v>11</v>
      </c>
      <c r="B9" s="300">
        <v>1</v>
      </c>
      <c r="C9" s="14" t="s">
        <v>5</v>
      </c>
      <c r="D9" s="158">
        <v>5.835238397737163</v>
      </c>
      <c r="E9" s="159">
        <v>6.014892754447872</v>
      </c>
      <c r="F9" s="159">
        <v>6.602550843598353</v>
      </c>
      <c r="G9" s="159">
        <v>8.44232854114778</v>
      </c>
      <c r="H9" s="159">
        <v>9.13036015483498</v>
      </c>
      <c r="I9" s="159">
        <v>7.723065668202954</v>
      </c>
      <c r="J9" s="159">
        <v>6.97102459824105</v>
      </c>
      <c r="K9" s="159">
        <v>7.259158968531288</v>
      </c>
      <c r="L9" s="159">
        <v>6.813246704961981</v>
      </c>
      <c r="M9" s="159">
        <v>11.545290766659907</v>
      </c>
      <c r="N9" s="159">
        <v>11.425706347904063</v>
      </c>
      <c r="O9" s="160">
        <v>6.3488208459069035</v>
      </c>
    </row>
    <row r="10" spans="1:15" s="121" customFormat="1" ht="15">
      <c r="A10" s="298"/>
      <c r="B10" s="301"/>
      <c r="C10" s="6" t="s">
        <v>6</v>
      </c>
      <c r="D10" s="161">
        <v>14.206817884726043</v>
      </c>
      <c r="E10" s="162">
        <v>14.935417000703977</v>
      </c>
      <c r="F10" s="162">
        <v>18.83353796912901</v>
      </c>
      <c r="G10" s="162">
        <v>29.09904068850946</v>
      </c>
      <c r="H10" s="162">
        <v>31.30463136292591</v>
      </c>
      <c r="I10" s="162">
        <v>31.660853358927053</v>
      </c>
      <c r="J10" s="162">
        <v>31.219926146217393</v>
      </c>
      <c r="K10" s="162">
        <v>30.942872244533213</v>
      </c>
      <c r="L10" s="162">
        <v>29.238464836507575</v>
      </c>
      <c r="M10" s="162">
        <v>26.67872060245831</v>
      </c>
      <c r="N10" s="162">
        <v>19.62922223608874</v>
      </c>
      <c r="O10" s="163">
        <v>15.251437433137921</v>
      </c>
    </row>
    <row r="11" spans="1:15" s="121" customFormat="1" ht="15.75" thickBot="1">
      <c r="A11" s="298"/>
      <c r="B11" s="301"/>
      <c r="C11" s="6" t="s">
        <v>7</v>
      </c>
      <c r="D11" s="164">
        <v>0.5495940071371126</v>
      </c>
      <c r="E11" s="165">
        <v>0.7309172385524286</v>
      </c>
      <c r="F11" s="165">
        <v>1.5847205462026692</v>
      </c>
      <c r="G11" s="165">
        <v>2.809919534614962</v>
      </c>
      <c r="H11" s="165">
        <v>2.3672113501960874</v>
      </c>
      <c r="I11" s="165">
        <v>1.8756863994687234</v>
      </c>
      <c r="J11" s="165">
        <v>1.4707455563397867</v>
      </c>
      <c r="K11" s="165">
        <v>1.5796936692595378</v>
      </c>
      <c r="L11" s="165">
        <v>1.6603139563206888</v>
      </c>
      <c r="M11" s="165">
        <v>1.3581032203421226</v>
      </c>
      <c r="N11" s="165">
        <v>0.9988869075218245</v>
      </c>
      <c r="O11" s="166">
        <v>0.5078349174317853</v>
      </c>
    </row>
    <row r="12" spans="1:15" s="121" customFormat="1" ht="15.75" thickBot="1">
      <c r="A12" s="299"/>
      <c r="B12" s="302"/>
      <c r="C12" s="14" t="s">
        <v>8</v>
      </c>
      <c r="D12" s="167">
        <f aca="true" t="shared" si="0" ref="D12:L12">SUM(D9:D11)</f>
        <v>20.59165028960032</v>
      </c>
      <c r="E12" s="167">
        <f t="shared" si="0"/>
        <v>21.68122699370428</v>
      </c>
      <c r="F12" s="167">
        <f t="shared" si="0"/>
        <v>27.02080935893003</v>
      </c>
      <c r="G12" s="167">
        <f t="shared" si="0"/>
        <v>40.351288764272205</v>
      </c>
      <c r="H12" s="167">
        <f t="shared" si="0"/>
        <v>42.80220286795698</v>
      </c>
      <c r="I12" s="167">
        <f t="shared" si="0"/>
        <v>41.25960542659873</v>
      </c>
      <c r="J12" s="167">
        <f>SUM(J9:J11)</f>
        <v>39.661696300798226</v>
      </c>
      <c r="K12" s="167">
        <f t="shared" si="0"/>
        <v>39.78172488232404</v>
      </c>
      <c r="L12" s="167">
        <f t="shared" si="0"/>
        <v>37.71202549779025</v>
      </c>
      <c r="M12" s="167">
        <f>SUM(M9:M11)</f>
        <v>39.58211458946034</v>
      </c>
      <c r="N12" s="167">
        <f>SUM(N9:N11)</f>
        <v>32.05381549151463</v>
      </c>
      <c r="O12" s="167">
        <f>SUM(O9:O11)</f>
        <v>22.10809319647661</v>
      </c>
    </row>
    <row r="13" spans="1:15" s="143" customFormat="1" ht="15" customHeight="1">
      <c r="A13" s="304" t="s">
        <v>76</v>
      </c>
      <c r="B13" s="291">
        <v>1</v>
      </c>
      <c r="C13" s="9" t="s">
        <v>5</v>
      </c>
      <c r="D13" s="168">
        <v>373.0958715690323</v>
      </c>
      <c r="E13" s="168">
        <v>388.94615441290324</v>
      </c>
      <c r="F13" s="168">
        <v>366.1089102890322</v>
      </c>
      <c r="G13" s="168">
        <v>403.06811506838716</v>
      </c>
      <c r="H13" s="168">
        <v>434.2079148025807</v>
      </c>
      <c r="I13" s="168">
        <v>402.0982754812904</v>
      </c>
      <c r="J13" s="168">
        <v>397.7165662683871</v>
      </c>
      <c r="K13" s="168">
        <v>399.53334589161295</v>
      </c>
      <c r="L13" s="168">
        <v>397.0298975793549</v>
      </c>
      <c r="M13" s="168">
        <v>420.09003889806456</v>
      </c>
      <c r="N13" s="168">
        <v>383.23875974967734</v>
      </c>
      <c r="O13" s="168">
        <v>331.27104584516127</v>
      </c>
    </row>
    <row r="14" spans="1:15" s="143" customFormat="1" ht="15">
      <c r="A14" s="305"/>
      <c r="B14" s="292"/>
      <c r="C14" s="9" t="s">
        <v>6</v>
      </c>
      <c r="D14" s="168">
        <v>72.90376735354839</v>
      </c>
      <c r="E14" s="168">
        <v>70.7285407072811</v>
      </c>
      <c r="F14" s="168">
        <v>70.72490171447005</v>
      </c>
      <c r="G14" s="168">
        <v>80.4591233635023</v>
      </c>
      <c r="H14" s="168">
        <v>85.45591536718894</v>
      </c>
      <c r="I14" s="168">
        <v>81.16109380036866</v>
      </c>
      <c r="J14" s="168">
        <v>84.63133455096774</v>
      </c>
      <c r="K14" s="168">
        <v>86.67099002156684</v>
      </c>
      <c r="L14" s="168">
        <v>88.47136457917048</v>
      </c>
      <c r="M14" s="168">
        <v>85.8408712689401</v>
      </c>
      <c r="N14" s="168">
        <v>82.43450605824884</v>
      </c>
      <c r="O14" s="168">
        <v>77.08969953788018</v>
      </c>
    </row>
    <row r="15" spans="1:15" s="143" customFormat="1" ht="15.75" thickBot="1">
      <c r="A15" s="305"/>
      <c r="B15" s="292"/>
      <c r="C15" s="9" t="s">
        <v>7</v>
      </c>
      <c r="D15" s="169">
        <v>54.57848884940093</v>
      </c>
      <c r="E15" s="169">
        <v>66.90836993769585</v>
      </c>
      <c r="F15" s="169">
        <v>59.20355593732718</v>
      </c>
      <c r="G15" s="169">
        <v>70.49326896368665</v>
      </c>
      <c r="H15" s="169">
        <v>65.4960423948387</v>
      </c>
      <c r="I15" s="169">
        <v>69.97883704921658</v>
      </c>
      <c r="J15" s="169">
        <v>60.32635369142857</v>
      </c>
      <c r="K15" s="169">
        <v>56.31983783815667</v>
      </c>
      <c r="L15" s="169">
        <v>62.70576711373272</v>
      </c>
      <c r="M15" s="169">
        <v>73.64418947981567</v>
      </c>
      <c r="N15" s="169">
        <v>66.35323013751153</v>
      </c>
      <c r="O15" s="169">
        <v>48.015300836866366</v>
      </c>
    </row>
    <row r="16" spans="1:15" s="143" customFormat="1" ht="15.75" thickBot="1">
      <c r="A16" s="306"/>
      <c r="B16" s="293"/>
      <c r="C16" s="13" t="s">
        <v>8</v>
      </c>
      <c r="D16" s="170">
        <f aca="true" t="shared" si="1" ref="D16:O16">SUM(D13:D15)</f>
        <v>500.5781277719816</v>
      </c>
      <c r="E16" s="170">
        <f t="shared" si="1"/>
        <v>526.5830650578802</v>
      </c>
      <c r="F16" s="170">
        <f t="shared" si="1"/>
        <v>496.0373679408294</v>
      </c>
      <c r="G16" s="170">
        <f t="shared" si="1"/>
        <v>554.0205073955761</v>
      </c>
      <c r="H16" s="170">
        <f t="shared" si="1"/>
        <v>585.1598725646083</v>
      </c>
      <c r="I16" s="170">
        <f t="shared" si="1"/>
        <v>553.2382063308756</v>
      </c>
      <c r="J16" s="170">
        <f t="shared" si="1"/>
        <v>542.6742545107834</v>
      </c>
      <c r="K16" s="171">
        <f t="shared" si="1"/>
        <v>542.5241737513364</v>
      </c>
      <c r="L16" s="170">
        <f t="shared" si="1"/>
        <v>548.2070292722581</v>
      </c>
      <c r="M16" s="170">
        <f t="shared" si="1"/>
        <v>579.5750996468203</v>
      </c>
      <c r="N16" s="170">
        <f t="shared" si="1"/>
        <v>532.0264959454378</v>
      </c>
      <c r="O16" s="170">
        <f t="shared" si="1"/>
        <v>456.3760462199078</v>
      </c>
    </row>
    <row r="17" spans="1:15" s="143" customFormat="1" ht="15" customHeight="1">
      <c r="A17" s="297" t="s">
        <v>71</v>
      </c>
      <c r="B17" s="308">
        <v>1</v>
      </c>
      <c r="C17" s="114" t="s">
        <v>5</v>
      </c>
      <c r="D17" s="172"/>
      <c r="E17" s="173"/>
      <c r="F17" s="173"/>
      <c r="G17" s="173"/>
      <c r="H17" s="173"/>
      <c r="I17" s="174">
        <v>20.0497670287376</v>
      </c>
      <c r="J17" s="174">
        <v>32.277184046772</v>
      </c>
      <c r="K17" s="174">
        <v>43.793685033261596</v>
      </c>
      <c r="L17" s="174">
        <v>37.62578815299158</v>
      </c>
      <c r="M17" s="173"/>
      <c r="N17" s="173"/>
      <c r="O17" s="175"/>
    </row>
    <row r="18" spans="1:15" s="143" customFormat="1" ht="15">
      <c r="A18" s="298"/>
      <c r="B18" s="309"/>
      <c r="C18" s="114" t="s">
        <v>6</v>
      </c>
      <c r="D18" s="176"/>
      <c r="E18" s="177"/>
      <c r="F18" s="177"/>
      <c r="G18" s="177"/>
      <c r="H18" s="177"/>
      <c r="I18" s="162">
        <v>11.0503690115728</v>
      </c>
      <c r="J18" s="162">
        <v>13.709441772278002</v>
      </c>
      <c r="K18" s="162">
        <v>14.811746871063997</v>
      </c>
      <c r="L18" s="162">
        <v>12.479214272226</v>
      </c>
      <c r="M18" s="177"/>
      <c r="N18" s="177"/>
      <c r="O18" s="177"/>
    </row>
    <row r="19" spans="1:15" s="143" customFormat="1" ht="15.75" thickBot="1">
      <c r="A19" s="298"/>
      <c r="B19" s="309"/>
      <c r="C19" s="114" t="s">
        <v>7</v>
      </c>
      <c r="D19" s="178"/>
      <c r="E19" s="179"/>
      <c r="F19" s="179"/>
      <c r="G19" s="179"/>
      <c r="H19" s="179"/>
      <c r="I19" s="180">
        <v>2.5177060740279207</v>
      </c>
      <c r="J19" s="180">
        <v>2.3109001875057507</v>
      </c>
      <c r="K19" s="180">
        <v>3.8197292934247207</v>
      </c>
      <c r="L19" s="180">
        <v>3.59831512146595</v>
      </c>
      <c r="M19" s="179"/>
      <c r="N19" s="179"/>
      <c r="O19" s="181"/>
    </row>
    <row r="20" spans="1:15" s="143" customFormat="1" ht="15.75" thickBot="1">
      <c r="A20" s="299"/>
      <c r="B20" s="310"/>
      <c r="C20" s="14" t="s">
        <v>8</v>
      </c>
      <c r="D20" s="182">
        <f aca="true" t="shared" si="2" ref="D20:O20">SUM(D17:D19)</f>
        <v>0</v>
      </c>
      <c r="E20" s="182">
        <f t="shared" si="2"/>
        <v>0</v>
      </c>
      <c r="F20" s="182">
        <f t="shared" si="2"/>
        <v>0</v>
      </c>
      <c r="G20" s="182">
        <f t="shared" si="2"/>
        <v>0</v>
      </c>
      <c r="H20" s="182">
        <f t="shared" si="2"/>
        <v>0</v>
      </c>
      <c r="I20" s="182">
        <f t="shared" si="2"/>
        <v>33.61784211433832</v>
      </c>
      <c r="J20" s="182">
        <f t="shared" si="2"/>
        <v>48.297526006555756</v>
      </c>
      <c r="K20" s="182">
        <f t="shared" si="2"/>
        <v>62.42516119775031</v>
      </c>
      <c r="L20" s="182">
        <f t="shared" si="2"/>
        <v>53.703317546683536</v>
      </c>
      <c r="M20" s="182">
        <f t="shared" si="2"/>
        <v>0</v>
      </c>
      <c r="N20" s="182">
        <f t="shared" si="2"/>
        <v>0</v>
      </c>
      <c r="O20" s="182">
        <f t="shared" si="2"/>
        <v>0</v>
      </c>
    </row>
    <row r="21" spans="1:15" ht="15" customHeight="1">
      <c r="A21" s="304" t="s">
        <v>77</v>
      </c>
      <c r="B21" s="311">
        <v>1</v>
      </c>
      <c r="C21" s="9" t="s">
        <v>5</v>
      </c>
      <c r="D21" s="183"/>
      <c r="E21" s="184"/>
      <c r="F21" s="184"/>
      <c r="G21" s="184"/>
      <c r="H21" s="184"/>
      <c r="I21" s="185">
        <v>378.65010209206736</v>
      </c>
      <c r="J21" s="185">
        <v>440.130417039279</v>
      </c>
      <c r="K21" s="185">
        <v>402.1117174777908</v>
      </c>
      <c r="L21" s="185">
        <v>425.1545329987237</v>
      </c>
      <c r="M21" s="184"/>
      <c r="N21" s="184"/>
      <c r="O21" s="186"/>
    </row>
    <row r="22" spans="1:15" ht="15">
      <c r="A22" s="305"/>
      <c r="B22" s="312"/>
      <c r="C22" s="9" t="s">
        <v>6</v>
      </c>
      <c r="D22" s="187"/>
      <c r="E22" s="188"/>
      <c r="F22" s="188"/>
      <c r="G22" s="188"/>
      <c r="H22" s="188"/>
      <c r="I22" s="168">
        <v>44.31901629351987</v>
      </c>
      <c r="J22" s="168">
        <v>54.35968951863995</v>
      </c>
      <c r="K22" s="168">
        <v>50.17283088309591</v>
      </c>
      <c r="L22" s="168">
        <v>48.30109669611741</v>
      </c>
      <c r="M22" s="188"/>
      <c r="N22" s="188"/>
      <c r="O22" s="188"/>
    </row>
    <row r="23" spans="1:15" ht="15.75" thickBot="1">
      <c r="A23" s="305"/>
      <c r="B23" s="312"/>
      <c r="C23" s="9" t="s">
        <v>7</v>
      </c>
      <c r="D23" s="189"/>
      <c r="E23" s="190"/>
      <c r="F23" s="190"/>
      <c r="G23" s="190"/>
      <c r="H23" s="190"/>
      <c r="I23" s="191">
        <v>39.18046202377997</v>
      </c>
      <c r="J23" s="191">
        <v>51.33074601827267</v>
      </c>
      <c r="K23" s="191">
        <v>47.71401637377641</v>
      </c>
      <c r="L23" s="191">
        <v>46.0752430761958</v>
      </c>
      <c r="M23" s="190"/>
      <c r="N23" s="190"/>
      <c r="O23" s="192"/>
    </row>
    <row r="24" spans="1:15" ht="15.75" thickBot="1">
      <c r="A24" s="306"/>
      <c r="B24" s="313"/>
      <c r="C24" s="13" t="s">
        <v>8</v>
      </c>
      <c r="D24" s="193">
        <f aca="true" t="shared" si="3" ref="D24:O24">SUM(D21:D23)</f>
        <v>0</v>
      </c>
      <c r="E24" s="193">
        <f t="shared" si="3"/>
        <v>0</v>
      </c>
      <c r="F24" s="193">
        <f t="shared" si="3"/>
        <v>0</v>
      </c>
      <c r="G24" s="193">
        <f t="shared" si="3"/>
        <v>0</v>
      </c>
      <c r="H24" s="193">
        <f t="shared" si="3"/>
        <v>0</v>
      </c>
      <c r="I24" s="193">
        <f t="shared" si="3"/>
        <v>462.1495804093672</v>
      </c>
      <c r="J24" s="193">
        <f t="shared" si="3"/>
        <v>545.8208525761916</v>
      </c>
      <c r="K24" s="193">
        <f t="shared" si="3"/>
        <v>499.99856473466315</v>
      </c>
      <c r="L24" s="194">
        <f t="shared" si="3"/>
        <v>519.5308727710369</v>
      </c>
      <c r="M24" s="193">
        <f t="shared" si="3"/>
        <v>0</v>
      </c>
      <c r="N24" s="193">
        <f t="shared" si="3"/>
        <v>0</v>
      </c>
      <c r="O24" s="193">
        <f t="shared" si="3"/>
        <v>0</v>
      </c>
    </row>
    <row r="25" spans="1:15" ht="15" customHeight="1">
      <c r="A25" s="297" t="s">
        <v>12</v>
      </c>
      <c r="B25" s="300">
        <v>1</v>
      </c>
      <c r="C25" s="14" t="s">
        <v>5</v>
      </c>
      <c r="D25" s="161">
        <v>7.2489548</v>
      </c>
      <c r="E25" s="162">
        <v>7.526158</v>
      </c>
      <c r="F25" s="162">
        <v>7.5634087999999995</v>
      </c>
      <c r="G25" s="162">
        <v>9.1184512</v>
      </c>
      <c r="H25" s="162">
        <v>9.645117</v>
      </c>
      <c r="I25" s="162">
        <v>9.01417</v>
      </c>
      <c r="J25" s="162">
        <v>9.322278399999998</v>
      </c>
      <c r="K25" s="162">
        <v>9.6665886</v>
      </c>
      <c r="L25" s="162">
        <v>9.672338400000001</v>
      </c>
      <c r="M25" s="162">
        <v>10.103965200000001</v>
      </c>
      <c r="N25" s="162">
        <v>8.1552456</v>
      </c>
      <c r="O25" s="162">
        <v>7.063744399999999</v>
      </c>
    </row>
    <row r="26" spans="1:15" ht="15">
      <c r="A26" s="298"/>
      <c r="B26" s="301"/>
      <c r="C26" s="114" t="s">
        <v>6</v>
      </c>
      <c r="D26" s="195">
        <v>0.3345923</v>
      </c>
      <c r="E26" s="196">
        <v>0.32501146</v>
      </c>
      <c r="F26" s="196">
        <v>0.34372674000000003</v>
      </c>
      <c r="G26" s="196">
        <v>0.38153612</v>
      </c>
      <c r="H26" s="196">
        <v>0.39062772</v>
      </c>
      <c r="I26" s="196">
        <v>0.36401444</v>
      </c>
      <c r="J26" s="196">
        <v>0.37425736</v>
      </c>
      <c r="K26" s="196">
        <v>0.3852757</v>
      </c>
      <c r="L26" s="196">
        <v>0.38470741999999997</v>
      </c>
      <c r="M26" s="196">
        <v>0.40044208000000003</v>
      </c>
      <c r="N26" s="196">
        <v>0.33617130000000006</v>
      </c>
      <c r="O26" s="162">
        <v>0.32293782</v>
      </c>
    </row>
    <row r="27" spans="1:15" ht="15.75" thickBot="1">
      <c r="A27" s="298"/>
      <c r="B27" s="301"/>
      <c r="C27" s="115" t="s">
        <v>7</v>
      </c>
      <c r="D27" s="164">
        <v>1.62308084</v>
      </c>
      <c r="E27" s="165">
        <v>1.40089598</v>
      </c>
      <c r="F27" s="165">
        <v>1.55344378</v>
      </c>
      <c r="G27" s="165">
        <v>1.76912794</v>
      </c>
      <c r="H27" s="165">
        <v>1.92109538</v>
      </c>
      <c r="I27" s="165">
        <v>2.11136282</v>
      </c>
      <c r="J27" s="165">
        <v>2.357494</v>
      </c>
      <c r="K27" s="165">
        <v>2.337274</v>
      </c>
      <c r="L27" s="165">
        <v>2.18122354</v>
      </c>
      <c r="M27" s="165">
        <v>1.7620728200000002</v>
      </c>
      <c r="N27" s="165">
        <v>1.62115342</v>
      </c>
      <c r="O27" s="165">
        <v>1.73277714</v>
      </c>
    </row>
    <row r="28" spans="1:15" ht="15.75" thickBot="1">
      <c r="A28" s="299"/>
      <c r="B28" s="302"/>
      <c r="C28" s="14" t="s">
        <v>8</v>
      </c>
      <c r="D28" s="182">
        <f aca="true" t="shared" si="4" ref="D28:O28">SUM(D25:D27)</f>
        <v>9.20662794</v>
      </c>
      <c r="E28" s="182">
        <f t="shared" si="4"/>
        <v>9.252065439999999</v>
      </c>
      <c r="F28" s="182">
        <f t="shared" si="4"/>
        <v>9.460579319999999</v>
      </c>
      <c r="G28" s="182">
        <f t="shared" si="4"/>
        <v>11.269115260000001</v>
      </c>
      <c r="H28" s="182">
        <f t="shared" si="4"/>
        <v>11.9568401</v>
      </c>
      <c r="I28" s="182">
        <f t="shared" si="4"/>
        <v>11.48954726</v>
      </c>
      <c r="J28" s="182">
        <f t="shared" si="4"/>
        <v>12.054029759999999</v>
      </c>
      <c r="K28" s="182">
        <f t="shared" si="4"/>
        <v>12.389138299999999</v>
      </c>
      <c r="L28" s="182">
        <f t="shared" si="4"/>
        <v>12.23826936</v>
      </c>
      <c r="M28" s="182">
        <f t="shared" si="4"/>
        <v>12.2664801</v>
      </c>
      <c r="N28" s="182">
        <f t="shared" si="4"/>
        <v>10.112570320000001</v>
      </c>
      <c r="O28" s="182">
        <f t="shared" si="4"/>
        <v>9.119459359999999</v>
      </c>
    </row>
    <row r="29" spans="1:15" ht="15" customHeight="1">
      <c r="A29" s="304" t="s">
        <v>14</v>
      </c>
      <c r="B29" s="291">
        <v>1</v>
      </c>
      <c r="C29" s="9" t="s">
        <v>5</v>
      </c>
      <c r="D29" s="197"/>
      <c r="E29" s="168"/>
      <c r="F29" s="168"/>
      <c r="G29" s="168"/>
      <c r="H29" s="168">
        <v>0.87022659125</v>
      </c>
      <c r="I29" s="168">
        <v>0.8993674475</v>
      </c>
      <c r="J29" s="168">
        <v>0.9297262975</v>
      </c>
      <c r="K29" s="168">
        <v>0.98150191375</v>
      </c>
      <c r="L29" s="168">
        <v>0.9416927374999999</v>
      </c>
      <c r="M29" s="168">
        <v>0.9090601650000001</v>
      </c>
      <c r="N29" s="168"/>
      <c r="O29" s="168"/>
    </row>
    <row r="30" spans="1:15" ht="15">
      <c r="A30" s="305"/>
      <c r="B30" s="292"/>
      <c r="C30" s="9" t="s">
        <v>6</v>
      </c>
      <c r="D30" s="198"/>
      <c r="E30" s="199"/>
      <c r="F30" s="199"/>
      <c r="G30" s="199"/>
      <c r="H30" s="199">
        <v>0.20023544125</v>
      </c>
      <c r="I30" s="199">
        <v>0.19842781375</v>
      </c>
      <c r="J30" s="199">
        <v>0.20759823</v>
      </c>
      <c r="K30" s="199">
        <v>0.190060155</v>
      </c>
      <c r="L30" s="199">
        <v>0.19447351</v>
      </c>
      <c r="M30" s="199">
        <v>0.1983583825</v>
      </c>
      <c r="N30" s="199"/>
      <c r="O30" s="199"/>
    </row>
    <row r="31" spans="1:15" ht="15.75" thickBot="1">
      <c r="A31" s="305"/>
      <c r="B31" s="292"/>
      <c r="C31" s="9" t="s">
        <v>7</v>
      </c>
      <c r="D31" s="200"/>
      <c r="E31" s="169"/>
      <c r="F31" s="169"/>
      <c r="G31" s="169"/>
      <c r="H31" s="169">
        <v>0.08409748749999998</v>
      </c>
      <c r="I31" s="169">
        <v>0.09641377187500001</v>
      </c>
      <c r="J31" s="169">
        <v>0.10150757325</v>
      </c>
      <c r="K31" s="169">
        <v>0.09995493525000002</v>
      </c>
      <c r="L31" s="169">
        <v>0.09420104825</v>
      </c>
      <c r="M31" s="169">
        <v>0.07419505024999999</v>
      </c>
      <c r="N31" s="169"/>
      <c r="O31" s="169"/>
    </row>
    <row r="32" spans="1:15" ht="15.75" thickBot="1">
      <c r="A32" s="306"/>
      <c r="B32" s="293"/>
      <c r="C32" s="13" t="s">
        <v>8</v>
      </c>
      <c r="D32" s="193">
        <f aca="true" t="shared" si="5" ref="D32:O32">SUM(D29:D31)</f>
        <v>0</v>
      </c>
      <c r="E32" s="193">
        <f t="shared" si="5"/>
        <v>0</v>
      </c>
      <c r="F32" s="193">
        <f t="shared" si="5"/>
        <v>0</v>
      </c>
      <c r="G32" s="193">
        <f t="shared" si="5"/>
        <v>0</v>
      </c>
      <c r="H32" s="193">
        <f t="shared" si="5"/>
        <v>1.15455952</v>
      </c>
      <c r="I32" s="193">
        <f t="shared" si="5"/>
        <v>1.194209033125</v>
      </c>
      <c r="J32" s="193">
        <f t="shared" si="5"/>
        <v>1.23883210075</v>
      </c>
      <c r="K32" s="193">
        <f t="shared" si="5"/>
        <v>1.271517004</v>
      </c>
      <c r="L32" s="193">
        <f t="shared" si="5"/>
        <v>1.2303672957499998</v>
      </c>
      <c r="M32" s="193">
        <f t="shared" si="5"/>
        <v>1.18161359775</v>
      </c>
      <c r="N32" s="193">
        <f t="shared" si="5"/>
        <v>0</v>
      </c>
      <c r="O32" s="193">
        <f t="shared" si="5"/>
        <v>0</v>
      </c>
    </row>
    <row r="33" spans="1:15" ht="15" customHeight="1">
      <c r="A33" s="297" t="s">
        <v>13</v>
      </c>
      <c r="B33" s="300">
        <v>1</v>
      </c>
      <c r="C33" s="114" t="s">
        <v>5</v>
      </c>
      <c r="D33" s="161"/>
      <c r="E33" s="162"/>
      <c r="F33" s="162"/>
      <c r="G33" s="162"/>
      <c r="H33" s="162">
        <v>12.964780752427185</v>
      </c>
      <c r="I33" s="162">
        <v>13.338071893203887</v>
      </c>
      <c r="J33" s="162">
        <v>13.795118475728156</v>
      </c>
      <c r="K33" s="162">
        <v>14.25676877184466</v>
      </c>
      <c r="L33" s="162">
        <v>14.159939242718446</v>
      </c>
      <c r="M33" s="162">
        <v>13.377020917475727</v>
      </c>
      <c r="N33" s="162"/>
      <c r="O33" s="162"/>
    </row>
    <row r="34" spans="1:15" ht="15">
      <c r="A34" s="298"/>
      <c r="B34" s="301"/>
      <c r="C34" s="114" t="s">
        <v>6</v>
      </c>
      <c r="D34" s="195"/>
      <c r="E34" s="196"/>
      <c r="F34" s="196"/>
      <c r="G34" s="196"/>
      <c r="H34" s="196">
        <v>2.5868411330097087</v>
      </c>
      <c r="I34" s="196">
        <v>2.6987802567961166</v>
      </c>
      <c r="J34" s="196">
        <v>2.8398632985436896</v>
      </c>
      <c r="K34" s="196">
        <v>2.8030521883495143</v>
      </c>
      <c r="L34" s="196">
        <v>2.816940708252427</v>
      </c>
      <c r="M34" s="196">
        <v>2.5664973111650484</v>
      </c>
      <c r="N34" s="196"/>
      <c r="O34" s="196"/>
    </row>
    <row r="35" spans="1:15" ht="15.75" thickBot="1">
      <c r="A35" s="298"/>
      <c r="B35" s="301"/>
      <c r="C35" s="114" t="s">
        <v>7</v>
      </c>
      <c r="D35" s="164"/>
      <c r="E35" s="165"/>
      <c r="F35" s="165"/>
      <c r="G35" s="165"/>
      <c r="H35" s="165">
        <v>1.4139685199029124</v>
      </c>
      <c r="I35" s="165">
        <v>1.5253039946601943</v>
      </c>
      <c r="J35" s="165">
        <v>1.578591118446602</v>
      </c>
      <c r="K35" s="165">
        <v>1.5716194199029125</v>
      </c>
      <c r="L35" s="165">
        <v>1.5170131771844662</v>
      </c>
      <c r="M35" s="165">
        <v>1.3094240393203884</v>
      </c>
      <c r="N35" s="165"/>
      <c r="O35" s="165"/>
    </row>
    <row r="36" spans="1:15" ht="15.75" thickBot="1">
      <c r="A36" s="299"/>
      <c r="B36" s="302"/>
      <c r="C36" s="14" t="s">
        <v>8</v>
      </c>
      <c r="D36" s="167">
        <f aca="true" t="shared" si="6" ref="D36:O36">SUM(D33:D35)</f>
        <v>0</v>
      </c>
      <c r="E36" s="167">
        <f t="shared" si="6"/>
        <v>0</v>
      </c>
      <c r="F36" s="167">
        <f t="shared" si="6"/>
        <v>0</v>
      </c>
      <c r="G36" s="167">
        <f t="shared" si="6"/>
        <v>0</v>
      </c>
      <c r="H36" s="167">
        <f t="shared" si="6"/>
        <v>16.965590405339807</v>
      </c>
      <c r="I36" s="167">
        <f t="shared" si="6"/>
        <v>17.5621561446602</v>
      </c>
      <c r="J36" s="167">
        <f t="shared" si="6"/>
        <v>18.21357289271845</v>
      </c>
      <c r="K36" s="167">
        <f t="shared" si="6"/>
        <v>18.631440380097086</v>
      </c>
      <c r="L36" s="167">
        <f t="shared" si="6"/>
        <v>18.49389312815534</v>
      </c>
      <c r="M36" s="167">
        <f t="shared" si="6"/>
        <v>17.252942267961163</v>
      </c>
      <c r="N36" s="167">
        <f t="shared" si="6"/>
        <v>0</v>
      </c>
      <c r="O36" s="167">
        <f t="shared" si="6"/>
        <v>0</v>
      </c>
    </row>
    <row r="37" spans="1:15" ht="15" customHeight="1">
      <c r="A37" s="304" t="s">
        <v>9</v>
      </c>
      <c r="B37" s="291">
        <v>1</v>
      </c>
      <c r="C37" s="13" t="s">
        <v>5</v>
      </c>
      <c r="D37" s="197"/>
      <c r="E37" s="168"/>
      <c r="F37" s="168"/>
      <c r="G37" s="168"/>
      <c r="H37" s="168">
        <v>21.248820259740263</v>
      </c>
      <c r="I37" s="168">
        <v>21.64646163636364</v>
      </c>
      <c r="J37" s="168">
        <v>22.547287662337666</v>
      </c>
      <c r="K37" s="168">
        <v>22.876667714285716</v>
      </c>
      <c r="L37" s="168">
        <v>21.901245714285718</v>
      </c>
      <c r="M37" s="168">
        <v>21.766415792207795</v>
      </c>
      <c r="N37" s="168"/>
      <c r="O37" s="168"/>
    </row>
    <row r="38" spans="1:15" ht="15">
      <c r="A38" s="305"/>
      <c r="B38" s="292"/>
      <c r="C38" s="9" t="s">
        <v>6</v>
      </c>
      <c r="D38" s="198"/>
      <c r="E38" s="199"/>
      <c r="F38" s="199"/>
      <c r="G38" s="199"/>
      <c r="H38" s="199">
        <v>1.222197355844156</v>
      </c>
      <c r="I38" s="199">
        <v>1.2970058831168834</v>
      </c>
      <c r="J38" s="199">
        <v>1.3420595220779221</v>
      </c>
      <c r="K38" s="199">
        <v>1.3323017636363637</v>
      </c>
      <c r="L38" s="199">
        <v>1.3189171766233767</v>
      </c>
      <c r="M38" s="199">
        <v>1.2786077636363637</v>
      </c>
      <c r="N38" s="199"/>
      <c r="O38" s="168"/>
    </row>
    <row r="39" spans="1:15" ht="15.75" thickBot="1">
      <c r="A39" s="305"/>
      <c r="B39" s="292"/>
      <c r="C39" s="9" t="s">
        <v>7</v>
      </c>
      <c r="D39" s="200"/>
      <c r="E39" s="169"/>
      <c r="F39" s="169"/>
      <c r="G39" s="169"/>
      <c r="H39" s="169">
        <v>0.4719375454545455</v>
      </c>
      <c r="I39" s="169">
        <v>0.5311566961038962</v>
      </c>
      <c r="J39" s="169">
        <v>0.5447308883116884</v>
      </c>
      <c r="K39" s="169">
        <v>0.543272625974026</v>
      </c>
      <c r="L39" s="169">
        <v>0.5338410753246753</v>
      </c>
      <c r="M39" s="169">
        <v>0.4364448051948052</v>
      </c>
      <c r="N39" s="169"/>
      <c r="O39" s="169"/>
    </row>
    <row r="40" spans="1:15" ht="15.75" thickBot="1">
      <c r="A40" s="306"/>
      <c r="B40" s="293"/>
      <c r="C40" s="13" t="s">
        <v>8</v>
      </c>
      <c r="D40" s="193">
        <f>SUM(D37:D39)</f>
        <v>0</v>
      </c>
      <c r="E40" s="193">
        <f>SUM(E37:E39)</f>
        <v>0</v>
      </c>
      <c r="F40" s="193">
        <f>SUM(F37:F39)</f>
        <v>0</v>
      </c>
      <c r="G40" s="193">
        <f>SUM(G37:G39)</f>
        <v>0</v>
      </c>
      <c r="H40" s="193">
        <f aca="true" t="shared" si="7" ref="H40:N40">SUM(H37:H39)</f>
        <v>22.942955161038963</v>
      </c>
      <c r="I40" s="193">
        <f t="shared" si="7"/>
        <v>23.47462421558442</v>
      </c>
      <c r="J40" s="193">
        <f t="shared" si="7"/>
        <v>24.434078072727274</v>
      </c>
      <c r="K40" s="193">
        <f t="shared" si="7"/>
        <v>24.752242103896105</v>
      </c>
      <c r="L40" s="193">
        <f t="shared" si="7"/>
        <v>23.75400396623377</v>
      </c>
      <c r="M40" s="193">
        <f t="shared" si="7"/>
        <v>23.481468361038964</v>
      </c>
      <c r="N40" s="193">
        <f t="shared" si="7"/>
        <v>0</v>
      </c>
      <c r="O40" s="193">
        <f>SUM(O37:O39)</f>
        <v>0</v>
      </c>
    </row>
    <row r="41" spans="1:15" ht="15" customHeight="1">
      <c r="A41" s="297" t="s">
        <v>10</v>
      </c>
      <c r="B41" s="300">
        <v>1</v>
      </c>
      <c r="C41" s="14" t="s">
        <v>5</v>
      </c>
      <c r="D41" s="161"/>
      <c r="E41" s="162"/>
      <c r="F41" s="162"/>
      <c r="G41" s="162"/>
      <c r="H41" s="162">
        <v>63.5184581087866</v>
      </c>
      <c r="I41" s="162">
        <v>63.87587856066945</v>
      </c>
      <c r="J41" s="162">
        <v>65.75190535006972</v>
      </c>
      <c r="K41" s="162">
        <v>67.43904918270572</v>
      </c>
      <c r="L41" s="162">
        <v>66.82441275313808</v>
      </c>
      <c r="M41" s="162">
        <v>64.44066212552302</v>
      </c>
      <c r="N41" s="162"/>
      <c r="O41" s="162"/>
    </row>
    <row r="42" spans="1:15" ht="15">
      <c r="A42" s="298"/>
      <c r="B42" s="301"/>
      <c r="C42" s="114" t="s">
        <v>6</v>
      </c>
      <c r="D42" s="195"/>
      <c r="E42" s="196"/>
      <c r="F42" s="196"/>
      <c r="G42" s="196"/>
      <c r="H42" s="196">
        <v>8.176524664993025</v>
      </c>
      <c r="I42" s="196">
        <v>7.262411950906555</v>
      </c>
      <c r="J42" s="196">
        <v>7.494852117154811</v>
      </c>
      <c r="K42" s="196">
        <v>7.797094440167364</v>
      </c>
      <c r="L42" s="196">
        <v>8.502683960948396</v>
      </c>
      <c r="M42" s="196">
        <v>8.401286156764295</v>
      </c>
      <c r="N42" s="196"/>
      <c r="O42" s="162"/>
    </row>
    <row r="43" spans="1:15" ht="15.75" thickBot="1">
      <c r="A43" s="298"/>
      <c r="B43" s="301"/>
      <c r="C43" s="114" t="s">
        <v>7</v>
      </c>
      <c r="D43" s="164"/>
      <c r="E43" s="165"/>
      <c r="F43" s="165"/>
      <c r="G43" s="165"/>
      <c r="H43" s="165">
        <v>4.088128419525802</v>
      </c>
      <c r="I43" s="165">
        <v>4.535481198326359</v>
      </c>
      <c r="J43" s="165">
        <v>4.831723289260809</v>
      </c>
      <c r="K43" s="165">
        <v>4.750782998047419</v>
      </c>
      <c r="L43" s="165">
        <v>4.479715381868899</v>
      </c>
      <c r="M43" s="165">
        <v>3.892598192468619</v>
      </c>
      <c r="N43" s="165"/>
      <c r="O43" s="165"/>
    </row>
    <row r="44" spans="1:15" ht="15.75" thickBot="1">
      <c r="A44" s="299"/>
      <c r="B44" s="302"/>
      <c r="C44" s="14" t="s">
        <v>8</v>
      </c>
      <c r="D44" s="182">
        <f aca="true" t="shared" si="8" ref="D44:O44">SUM(D41:D43)</f>
        <v>0</v>
      </c>
      <c r="E44" s="182">
        <f t="shared" si="8"/>
        <v>0</v>
      </c>
      <c r="F44" s="182">
        <f t="shared" si="8"/>
        <v>0</v>
      </c>
      <c r="G44" s="182">
        <f t="shared" si="8"/>
        <v>0</v>
      </c>
      <c r="H44" s="182">
        <f t="shared" si="8"/>
        <v>75.78311119330543</v>
      </c>
      <c r="I44" s="182">
        <f t="shared" si="8"/>
        <v>75.67377170990235</v>
      </c>
      <c r="J44" s="182">
        <f t="shared" si="8"/>
        <v>78.07848075648533</v>
      </c>
      <c r="K44" s="182">
        <f t="shared" si="8"/>
        <v>79.9869266209205</v>
      </c>
      <c r="L44" s="182">
        <f t="shared" si="8"/>
        <v>79.80681209595538</v>
      </c>
      <c r="M44" s="182">
        <f t="shared" si="8"/>
        <v>76.73454647475594</v>
      </c>
      <c r="N44" s="182">
        <f t="shared" si="8"/>
        <v>0</v>
      </c>
      <c r="O44" s="182">
        <f t="shared" si="8"/>
        <v>0</v>
      </c>
    </row>
    <row r="45" spans="1:15" ht="15" customHeight="1">
      <c r="A45" s="304" t="s">
        <v>78</v>
      </c>
      <c r="B45" s="291">
        <v>0</v>
      </c>
      <c r="C45" s="9" t="s">
        <v>5</v>
      </c>
      <c r="D45" s="197">
        <v>87.70617037377629</v>
      </c>
      <c r="E45" s="168">
        <v>75.23158545313451</v>
      </c>
      <c r="F45" s="168">
        <v>77.5117218106075</v>
      </c>
      <c r="G45" s="168">
        <v>146.95382385634153</v>
      </c>
      <c r="H45" s="168">
        <v>151.57514619498144</v>
      </c>
      <c r="I45" s="168">
        <v>169.80449674251645</v>
      </c>
      <c r="J45" s="168">
        <v>209.77254488751393</v>
      </c>
      <c r="K45" s="168">
        <v>216.94654654654656</v>
      </c>
      <c r="L45" s="168">
        <v>194.46955102737786</v>
      </c>
      <c r="M45" s="168">
        <v>165.3512285877814</v>
      </c>
      <c r="N45" s="168">
        <v>82.75662244840777</v>
      </c>
      <c r="O45" s="168">
        <v>94.8239862527609</v>
      </c>
    </row>
    <row r="46" spans="1:15" ht="15">
      <c r="A46" s="305"/>
      <c r="B46" s="292"/>
      <c r="C46" s="9" t="s">
        <v>6</v>
      </c>
      <c r="D46" s="198">
        <v>13.220415387223632</v>
      </c>
      <c r="E46" s="199">
        <v>11.34005516021513</v>
      </c>
      <c r="F46" s="199">
        <v>11.68375218468716</v>
      </c>
      <c r="G46" s="199">
        <v>22.151127860698537</v>
      </c>
      <c r="H46" s="199">
        <v>22.847724242625883</v>
      </c>
      <c r="I46" s="199">
        <v>25.595530758982257</v>
      </c>
      <c r="J46" s="199">
        <v>31.620126251426736</v>
      </c>
      <c r="K46" s="199">
        <v>32.701501501501504</v>
      </c>
      <c r="L46" s="199">
        <v>29.313424971038575</v>
      </c>
      <c r="M46" s="199">
        <v>24.92426607389352</v>
      </c>
      <c r="N46" s="199">
        <v>12.474343824943817</v>
      </c>
      <c r="O46" s="199">
        <v>14.293321457217637</v>
      </c>
    </row>
    <row r="47" spans="1:15" ht="15.75" thickBot="1">
      <c r="A47" s="305"/>
      <c r="B47" s="292"/>
      <c r="C47" s="9" t="s">
        <v>7</v>
      </c>
      <c r="D47" s="200">
        <v>6.448983115718845</v>
      </c>
      <c r="E47" s="169">
        <v>5.531734224495185</v>
      </c>
      <c r="F47" s="169">
        <v>5.6993913096034925</v>
      </c>
      <c r="G47" s="169">
        <v>10.805428224730996</v>
      </c>
      <c r="H47" s="169">
        <v>11.145231337866283</v>
      </c>
      <c r="I47" s="169">
        <v>12.48562476047915</v>
      </c>
      <c r="J47" s="169">
        <v>15.424451829964259</v>
      </c>
      <c r="K47" s="169">
        <v>15.951951951951953</v>
      </c>
      <c r="L47" s="169">
        <v>14.29923169318955</v>
      </c>
      <c r="M47" s="169">
        <v>12.158178572630987</v>
      </c>
      <c r="N47" s="169">
        <v>6.085045768265277</v>
      </c>
      <c r="O47" s="169">
        <v>6.972351930350065</v>
      </c>
    </row>
    <row r="48" spans="1:15" ht="15.75" thickBot="1">
      <c r="A48" s="306"/>
      <c r="B48" s="293"/>
      <c r="C48" s="122" t="s">
        <v>8</v>
      </c>
      <c r="D48" s="170">
        <f aca="true" t="shared" si="9" ref="D48:O48">SUM(D45:D47)</f>
        <v>107.37556887671877</v>
      </c>
      <c r="E48" s="170">
        <f t="shared" si="9"/>
        <v>92.10337483784483</v>
      </c>
      <c r="F48" s="170">
        <f t="shared" si="9"/>
        <v>94.89486530489816</v>
      </c>
      <c r="G48" s="170">
        <f t="shared" si="9"/>
        <v>179.91037994177108</v>
      </c>
      <c r="H48" s="170">
        <f t="shared" si="9"/>
        <v>185.5681017754736</v>
      </c>
      <c r="I48" s="170">
        <f t="shared" si="9"/>
        <v>207.88565226197784</v>
      </c>
      <c r="J48" s="170">
        <f t="shared" si="9"/>
        <v>256.8171229689049</v>
      </c>
      <c r="K48" s="170">
        <f t="shared" si="9"/>
        <v>265.6</v>
      </c>
      <c r="L48" s="170">
        <f t="shared" si="9"/>
        <v>238.082207691606</v>
      </c>
      <c r="M48" s="170">
        <f t="shared" si="9"/>
        <v>202.43367323430593</v>
      </c>
      <c r="N48" s="170">
        <f t="shared" si="9"/>
        <v>101.31601204161686</v>
      </c>
      <c r="O48" s="170">
        <f t="shared" si="9"/>
        <v>116.08965964032862</v>
      </c>
    </row>
    <row r="49" spans="1:15" ht="15" customHeight="1">
      <c r="A49" s="294" t="s">
        <v>72</v>
      </c>
      <c r="B49" s="288">
        <v>0</v>
      </c>
      <c r="C49" s="6" t="s">
        <v>5</v>
      </c>
      <c r="D49" s="201">
        <v>8.352066659999997</v>
      </c>
      <c r="E49" s="202">
        <v>10.164233159999998</v>
      </c>
      <c r="F49" s="202">
        <v>9.427453639999987</v>
      </c>
      <c r="G49" s="202">
        <v>19.784210159999976</v>
      </c>
      <c r="H49" s="202">
        <v>16.744229580000013</v>
      </c>
      <c r="I49" s="202">
        <v>18.68151503999999</v>
      </c>
      <c r="J49" s="202">
        <v>18.62317320000002</v>
      </c>
      <c r="K49" s="202">
        <v>17.171201360000055</v>
      </c>
      <c r="L49" s="202">
        <v>16.529428680000024</v>
      </c>
      <c r="M49" s="202">
        <v>16.595559140000024</v>
      </c>
      <c r="N49" s="202">
        <v>10.340501289999999</v>
      </c>
      <c r="O49" s="202">
        <v>9.92434239</v>
      </c>
    </row>
    <row r="50" spans="1:15" ht="15">
      <c r="A50" s="295"/>
      <c r="B50" s="289"/>
      <c r="C50" s="6" t="s">
        <v>6</v>
      </c>
      <c r="D50" s="203">
        <v>1.22196396</v>
      </c>
      <c r="E50" s="204">
        <v>1.4188830000000003</v>
      </c>
      <c r="F50" s="204">
        <v>1.8121323499999997</v>
      </c>
      <c r="G50" s="204">
        <v>2.908315380000002</v>
      </c>
      <c r="H50" s="204">
        <v>2.545915800000003</v>
      </c>
      <c r="I50" s="204">
        <v>2.4603742799999995</v>
      </c>
      <c r="J50" s="204">
        <v>2.3715219599999955</v>
      </c>
      <c r="K50" s="204">
        <v>1.9671258200000012</v>
      </c>
      <c r="L50" s="204">
        <v>1.4565715600000033</v>
      </c>
      <c r="M50" s="204">
        <v>1.7593855600000041</v>
      </c>
      <c r="N50" s="204">
        <v>1.4891186999999997</v>
      </c>
      <c r="O50" s="204">
        <v>1.75493952</v>
      </c>
    </row>
    <row r="51" spans="1:15" ht="15.75" thickBot="1">
      <c r="A51" s="295"/>
      <c r="B51" s="289"/>
      <c r="C51" s="6" t="s">
        <v>7</v>
      </c>
      <c r="D51" s="205">
        <v>0.8283799600000002</v>
      </c>
      <c r="E51" s="206">
        <v>0.6227512199999996</v>
      </c>
      <c r="F51" s="206">
        <v>0.6138954799999994</v>
      </c>
      <c r="G51" s="206">
        <v>0.8402788800000004</v>
      </c>
      <c r="H51" s="206">
        <v>0.791977820000001</v>
      </c>
      <c r="I51" s="206">
        <v>0.8058839800000002</v>
      </c>
      <c r="J51" s="206">
        <v>0.6947746800000019</v>
      </c>
      <c r="K51" s="206">
        <v>0.6267537799999986</v>
      </c>
      <c r="L51" s="206">
        <v>0.6429971199999998</v>
      </c>
      <c r="M51" s="206">
        <v>0.9588025400000006</v>
      </c>
      <c r="N51" s="206">
        <v>0.3695511600000003</v>
      </c>
      <c r="O51" s="206">
        <v>0.4596354999999992</v>
      </c>
    </row>
    <row r="52" spans="1:15" ht="15.75" thickBot="1">
      <c r="A52" s="296"/>
      <c r="B52" s="290"/>
      <c r="C52" s="123" t="s">
        <v>8</v>
      </c>
      <c r="D52" s="167">
        <f aca="true" t="shared" si="10" ref="D52:O52">SUM(D49:D51)</f>
        <v>10.402410579999996</v>
      </c>
      <c r="E52" s="167">
        <f t="shared" si="10"/>
        <v>12.205867379999999</v>
      </c>
      <c r="F52" s="167">
        <f t="shared" si="10"/>
        <v>11.853481469999988</v>
      </c>
      <c r="G52" s="167">
        <f t="shared" si="10"/>
        <v>23.532804419999977</v>
      </c>
      <c r="H52" s="167">
        <f t="shared" si="10"/>
        <v>20.082123200000016</v>
      </c>
      <c r="I52" s="167">
        <f t="shared" si="10"/>
        <v>21.94777329999999</v>
      </c>
      <c r="J52" s="167">
        <f t="shared" si="10"/>
        <v>21.68946984000002</v>
      </c>
      <c r="K52" s="167">
        <f t="shared" si="10"/>
        <v>19.765080960000052</v>
      </c>
      <c r="L52" s="167">
        <f t="shared" si="10"/>
        <v>18.628997360000028</v>
      </c>
      <c r="M52" s="167">
        <f t="shared" si="10"/>
        <v>19.31374724000003</v>
      </c>
      <c r="N52" s="167">
        <f t="shared" si="10"/>
        <v>12.199171149999998</v>
      </c>
      <c r="O52" s="167">
        <f t="shared" si="10"/>
        <v>12.13891741</v>
      </c>
    </row>
    <row r="53" spans="1:15" s="144" customFormat="1" ht="15" customHeight="1">
      <c r="A53" s="304" t="s">
        <v>73</v>
      </c>
      <c r="B53" s="291">
        <v>0</v>
      </c>
      <c r="C53" s="9" t="s">
        <v>5</v>
      </c>
      <c r="D53" s="197">
        <v>12.687238611858717</v>
      </c>
      <c r="E53" s="168">
        <v>11.622191962975633</v>
      </c>
      <c r="F53" s="168">
        <v>13.13428658194551</v>
      </c>
      <c r="G53" s="168">
        <v>24.89572615732035</v>
      </c>
      <c r="H53" s="168">
        <v>26.209092794754714</v>
      </c>
      <c r="I53" s="168">
        <v>27.736719794502143</v>
      </c>
      <c r="J53" s="168">
        <v>29.549106245306888</v>
      </c>
      <c r="K53" s="168">
        <v>30.400000000000002</v>
      </c>
      <c r="L53" s="168">
        <v>29.081096812031742</v>
      </c>
      <c r="M53" s="168">
        <v>27.249099370958817</v>
      </c>
      <c r="N53" s="168">
        <v>12.604422122452837</v>
      </c>
      <c r="O53" s="168">
        <v>12.596022776495523</v>
      </c>
    </row>
    <row r="54" spans="1:15" s="144" customFormat="1" ht="15">
      <c r="A54" s="305"/>
      <c r="B54" s="292"/>
      <c r="C54" s="9" t="s">
        <v>6</v>
      </c>
      <c r="D54" s="198">
        <v>2.003248201872429</v>
      </c>
      <c r="E54" s="199">
        <v>1.835082941522468</v>
      </c>
      <c r="F54" s="199">
        <v>2.073834723465081</v>
      </c>
      <c r="G54" s="199">
        <v>3.9309041301032135</v>
      </c>
      <c r="H54" s="199">
        <v>4.1382778096981125</v>
      </c>
      <c r="I54" s="199">
        <v>4.379482072816127</v>
      </c>
      <c r="J54" s="199">
        <v>4.6656483545221406</v>
      </c>
      <c r="K54" s="199">
        <v>4.8</v>
      </c>
      <c r="L54" s="199">
        <v>4.591752128215538</v>
      </c>
      <c r="M54" s="199">
        <v>4.302489374361918</v>
      </c>
      <c r="N54" s="199">
        <v>1.9901719140715006</v>
      </c>
      <c r="O54" s="199">
        <v>1.9888457015519247</v>
      </c>
    </row>
    <row r="55" spans="1:15" s="144" customFormat="1" ht="15.75" thickBot="1">
      <c r="A55" s="305"/>
      <c r="B55" s="292"/>
      <c r="C55" s="9" t="s">
        <v>7</v>
      </c>
      <c r="D55" s="200">
        <v>1.0016241009362146</v>
      </c>
      <c r="E55" s="169">
        <v>0.917541470761234</v>
      </c>
      <c r="F55" s="169">
        <v>1.0369173617325405</v>
      </c>
      <c r="G55" s="169">
        <v>1.9654520650516067</v>
      </c>
      <c r="H55" s="169">
        <v>2.0691389048490563</v>
      </c>
      <c r="I55" s="169">
        <v>2.1897410364080634</v>
      </c>
      <c r="J55" s="169">
        <v>2.3328241772610703</v>
      </c>
      <c r="K55" s="169">
        <v>2.4</v>
      </c>
      <c r="L55" s="169">
        <v>2.295876064107769</v>
      </c>
      <c r="M55" s="169">
        <v>2.151244687180959</v>
      </c>
      <c r="N55" s="169">
        <v>0.9950859570357503</v>
      </c>
      <c r="O55" s="169">
        <v>0.9944228507759624</v>
      </c>
    </row>
    <row r="56" spans="1:15" s="144" customFormat="1" ht="15.75" thickBot="1">
      <c r="A56" s="306"/>
      <c r="B56" s="293"/>
      <c r="C56" s="122" t="s">
        <v>8</v>
      </c>
      <c r="D56" s="170">
        <f aca="true" t="shared" si="11" ref="D56:O56">SUM(D53:D55)</f>
        <v>15.69211091466736</v>
      </c>
      <c r="E56" s="170">
        <f t="shared" si="11"/>
        <v>14.374816375259336</v>
      </c>
      <c r="F56" s="170">
        <f t="shared" si="11"/>
        <v>16.24503866714313</v>
      </c>
      <c r="G56" s="170">
        <f t="shared" si="11"/>
        <v>30.79208235247517</v>
      </c>
      <c r="H56" s="170">
        <f t="shared" si="11"/>
        <v>32.41650950930188</v>
      </c>
      <c r="I56" s="170">
        <f t="shared" si="11"/>
        <v>34.30594290372633</v>
      </c>
      <c r="J56" s="170">
        <f t="shared" si="11"/>
        <v>36.547578777090095</v>
      </c>
      <c r="K56" s="170">
        <f t="shared" si="11"/>
        <v>37.6</v>
      </c>
      <c r="L56" s="170">
        <f t="shared" si="11"/>
        <v>35.96872500435504</v>
      </c>
      <c r="M56" s="170">
        <f t="shared" si="11"/>
        <v>33.70283343250169</v>
      </c>
      <c r="N56" s="170">
        <f t="shared" si="11"/>
        <v>15.589679993560088</v>
      </c>
      <c r="O56" s="170">
        <f t="shared" si="11"/>
        <v>15.57929132882341</v>
      </c>
    </row>
    <row r="57" spans="1:15" ht="15" customHeight="1">
      <c r="A57" s="294" t="s">
        <v>74</v>
      </c>
      <c r="B57" s="288">
        <v>0</v>
      </c>
      <c r="C57" s="6" t="s">
        <v>5</v>
      </c>
      <c r="D57" s="201">
        <v>3.871977337459663</v>
      </c>
      <c r="E57" s="202">
        <v>3.472433845896486</v>
      </c>
      <c r="F57" s="202">
        <v>3.8222795486861614</v>
      </c>
      <c r="G57" s="202">
        <v>7.275953847305189</v>
      </c>
      <c r="H57" s="202">
        <v>7.519895755836221</v>
      </c>
      <c r="I57" s="202">
        <v>8.039187529439728</v>
      </c>
      <c r="J57" s="202">
        <v>8.702434858403148</v>
      </c>
      <c r="K57" s="202">
        <v>8.8</v>
      </c>
      <c r="L57" s="202">
        <v>8.23793994514855</v>
      </c>
      <c r="M57" s="202">
        <v>7.737775742981786</v>
      </c>
      <c r="N57" s="202">
        <v>3.680207695931044</v>
      </c>
      <c r="O57" s="202">
        <v>3.832506746375886</v>
      </c>
    </row>
    <row r="58" spans="1:15" ht="15">
      <c r="A58" s="295"/>
      <c r="B58" s="289"/>
      <c r="C58" s="6" t="s">
        <v>6</v>
      </c>
      <c r="D58" s="203">
        <v>0.7039958795381205</v>
      </c>
      <c r="E58" s="204">
        <v>0.6313516083448157</v>
      </c>
      <c r="F58" s="204">
        <v>0.6949599179429384</v>
      </c>
      <c r="G58" s="204">
        <v>1.3229006995100345</v>
      </c>
      <c r="H58" s="204">
        <v>1.3672537737884038</v>
      </c>
      <c r="I58" s="204">
        <v>1.4616704598981325</v>
      </c>
      <c r="J58" s="204">
        <v>1.5822608833460268</v>
      </c>
      <c r="K58" s="204">
        <v>1.6</v>
      </c>
      <c r="L58" s="204">
        <v>1.497807262754282</v>
      </c>
      <c r="M58" s="204">
        <v>1.4068683169057794</v>
      </c>
      <c r="N58" s="204">
        <v>0.6691286719874626</v>
      </c>
      <c r="O58" s="204">
        <v>0.6968194084319792</v>
      </c>
    </row>
    <row r="59" spans="1:15" ht="15.75" thickBot="1">
      <c r="A59" s="295"/>
      <c r="B59" s="289"/>
      <c r="C59" s="6" t="s">
        <v>7</v>
      </c>
      <c r="D59" s="205">
        <v>0.35199793976906024</v>
      </c>
      <c r="E59" s="206">
        <v>0.31567580417240787</v>
      </c>
      <c r="F59" s="206">
        <v>0.3474799589714692</v>
      </c>
      <c r="G59" s="206">
        <v>0.6614503497550173</v>
      </c>
      <c r="H59" s="206">
        <v>0.6836268868942019</v>
      </c>
      <c r="I59" s="206">
        <v>0.7308352299490662</v>
      </c>
      <c r="J59" s="206">
        <v>0.7911304416730134</v>
      </c>
      <c r="K59" s="206">
        <v>0.8</v>
      </c>
      <c r="L59" s="206">
        <v>0.748903631377141</v>
      </c>
      <c r="M59" s="206">
        <v>0.7034341584528897</v>
      </c>
      <c r="N59" s="206">
        <v>0.3345643359937313</v>
      </c>
      <c r="O59" s="206">
        <v>0.3484097042159896</v>
      </c>
    </row>
    <row r="60" spans="1:15" ht="15.75" thickBot="1">
      <c r="A60" s="296"/>
      <c r="B60" s="290"/>
      <c r="C60" s="123" t="s">
        <v>8</v>
      </c>
      <c r="D60" s="167">
        <f aca="true" t="shared" si="12" ref="D60:O60">SUM(D57:D59)</f>
        <v>4.927971156766844</v>
      </c>
      <c r="E60" s="167">
        <f t="shared" si="12"/>
        <v>4.419461258413709</v>
      </c>
      <c r="F60" s="167">
        <f t="shared" si="12"/>
        <v>4.864719425600569</v>
      </c>
      <c r="G60" s="167">
        <f t="shared" si="12"/>
        <v>9.26030489657024</v>
      </c>
      <c r="H60" s="167">
        <f t="shared" si="12"/>
        <v>9.570776416518829</v>
      </c>
      <c r="I60" s="167">
        <f t="shared" si="12"/>
        <v>10.231693219286926</v>
      </c>
      <c r="J60" s="167">
        <f t="shared" si="12"/>
        <v>11.075826183422189</v>
      </c>
      <c r="K60" s="167">
        <f t="shared" si="12"/>
        <v>11.200000000000001</v>
      </c>
      <c r="L60" s="167">
        <f t="shared" si="12"/>
        <v>10.484650839279974</v>
      </c>
      <c r="M60" s="167">
        <f t="shared" si="12"/>
        <v>9.848078218340456</v>
      </c>
      <c r="N60" s="167">
        <f t="shared" si="12"/>
        <v>4.683900703912237</v>
      </c>
      <c r="O60" s="167">
        <f t="shared" si="12"/>
        <v>4.877735859023855</v>
      </c>
    </row>
    <row r="61" spans="1:15" ht="15.75" thickBot="1">
      <c r="A61" s="145"/>
      <c r="B61" s="146"/>
      <c r="C61" s="124"/>
      <c r="D61" s="207"/>
      <c r="E61" s="207"/>
      <c r="F61" s="207"/>
      <c r="G61" s="207"/>
      <c r="H61" s="207"/>
      <c r="I61" s="207"/>
      <c r="J61" s="207"/>
      <c r="K61" s="207"/>
      <c r="L61" s="207"/>
      <c r="M61" s="207"/>
      <c r="N61" s="207"/>
      <c r="O61" s="207"/>
    </row>
    <row r="62" spans="1:15" ht="15" customHeight="1" thickBot="1">
      <c r="A62" s="243" t="s">
        <v>15</v>
      </c>
      <c r="B62" s="303"/>
      <c r="C62" s="39" t="s">
        <v>5</v>
      </c>
      <c r="D62" s="223">
        <f>SUMIF($C$9:$O$44,$C62,D$9:D$44)</f>
        <v>386.1800647667694</v>
      </c>
      <c r="E62" s="223">
        <f aca="true" t="shared" si="13" ref="E62:O62">SUMIF($C$9:$O$44,$C62,E$9:E$44)</f>
        <v>402.48720516735114</v>
      </c>
      <c r="F62" s="223">
        <f t="shared" si="13"/>
        <v>380.27486993263057</v>
      </c>
      <c r="G62" s="223">
        <f t="shared" si="13"/>
        <v>420.6288948095349</v>
      </c>
      <c r="H62" s="223">
        <f t="shared" si="13"/>
        <v>551.5856776696198</v>
      </c>
      <c r="I62" s="223">
        <f t="shared" si="13"/>
        <v>917.2951598080352</v>
      </c>
      <c r="J62" s="223">
        <f t="shared" si="13"/>
        <v>989.4415081383147</v>
      </c>
      <c r="K62" s="223">
        <f t="shared" si="13"/>
        <v>967.9184835537827</v>
      </c>
      <c r="L62" s="223">
        <f t="shared" si="13"/>
        <v>980.1230942836743</v>
      </c>
      <c r="M62" s="223">
        <f t="shared" si="13"/>
        <v>542.232453864931</v>
      </c>
      <c r="N62" s="223">
        <f t="shared" si="13"/>
        <v>402.8197116975814</v>
      </c>
      <c r="O62" s="223">
        <f t="shared" si="13"/>
        <v>344.6836110910682</v>
      </c>
    </row>
    <row r="63" spans="1:15" ht="15.75" thickBot="1">
      <c r="A63" s="303"/>
      <c r="B63" s="303"/>
      <c r="C63" s="40" t="s">
        <v>6</v>
      </c>
      <c r="D63" s="223">
        <f aca="true" t="shared" si="14" ref="D63:O65">SUMIF($C$9:$O$44,$C63,D$9:D$44)</f>
        <v>87.44517753827444</v>
      </c>
      <c r="E63" s="223">
        <f t="shared" si="14"/>
        <v>85.98896916798508</v>
      </c>
      <c r="F63" s="223">
        <f t="shared" si="14"/>
        <v>89.90216642359906</v>
      </c>
      <c r="G63" s="223">
        <f t="shared" si="14"/>
        <v>109.93970017201177</v>
      </c>
      <c r="H63" s="223">
        <f t="shared" si="14"/>
        <v>129.33697304521172</v>
      </c>
      <c r="I63" s="223">
        <f t="shared" si="14"/>
        <v>180.01197280895795</v>
      </c>
      <c r="J63" s="223">
        <f t="shared" si="14"/>
        <v>196.17902251587952</v>
      </c>
      <c r="K63" s="223">
        <f t="shared" si="14"/>
        <v>195.1062242674132</v>
      </c>
      <c r="L63" s="223">
        <f t="shared" si="14"/>
        <v>191.70786315984566</v>
      </c>
      <c r="M63" s="223">
        <f t="shared" si="14"/>
        <v>125.36478356546414</v>
      </c>
      <c r="N63" s="223">
        <f t="shared" si="14"/>
        <v>102.39989959433758</v>
      </c>
      <c r="O63" s="223">
        <f t="shared" si="14"/>
        <v>92.66407479101811</v>
      </c>
    </row>
    <row r="64" spans="1:15" ht="15.75" thickBot="1">
      <c r="A64" s="303"/>
      <c r="B64" s="303"/>
      <c r="C64" s="41" t="s">
        <v>7</v>
      </c>
      <c r="D64" s="223">
        <f t="shared" si="14"/>
        <v>56.751163696538036</v>
      </c>
      <c r="E64" s="223">
        <f t="shared" si="14"/>
        <v>69.04018315624828</v>
      </c>
      <c r="F64" s="223">
        <f t="shared" si="14"/>
        <v>62.34172026352985</v>
      </c>
      <c r="G64" s="223">
        <f t="shared" si="14"/>
        <v>75.07231643830161</v>
      </c>
      <c r="H64" s="223">
        <f t="shared" si="14"/>
        <v>75.84248109741804</v>
      </c>
      <c r="I64" s="223">
        <f t="shared" si="14"/>
        <v>122.35241002745863</v>
      </c>
      <c r="J64" s="223">
        <f t="shared" si="14"/>
        <v>124.85279232281587</v>
      </c>
      <c r="K64" s="223">
        <f t="shared" si="14"/>
        <v>118.73618115379169</v>
      </c>
      <c r="L64" s="223">
        <f t="shared" si="14"/>
        <v>122.8456334903432</v>
      </c>
      <c r="M64" s="223">
        <f t="shared" si="14"/>
        <v>82.4770276073916</v>
      </c>
      <c r="N64" s="223">
        <f t="shared" si="14"/>
        <v>68.97327046503335</v>
      </c>
      <c r="O64" s="223">
        <f t="shared" si="14"/>
        <v>50.255912894298156</v>
      </c>
    </row>
    <row r="65" spans="1:15" ht="13.5" customHeight="1" thickBot="1">
      <c r="A65" s="303"/>
      <c r="B65" s="303"/>
      <c r="C65" s="42" t="s">
        <v>8</v>
      </c>
      <c r="D65" s="223">
        <f t="shared" si="14"/>
        <v>530.3764060015819</v>
      </c>
      <c r="E65" s="223">
        <f t="shared" si="14"/>
        <v>557.5163574915845</v>
      </c>
      <c r="F65" s="223">
        <f t="shared" si="14"/>
        <v>532.5187566197594</v>
      </c>
      <c r="G65" s="223">
        <f t="shared" si="14"/>
        <v>605.6409114198484</v>
      </c>
      <c r="H65" s="223">
        <f t="shared" si="14"/>
        <v>756.7651318122496</v>
      </c>
      <c r="I65" s="223">
        <f t="shared" si="14"/>
        <v>1219.659542644452</v>
      </c>
      <c r="J65" s="223">
        <f t="shared" si="14"/>
        <v>1310.47332297701</v>
      </c>
      <c r="K65" s="223">
        <f t="shared" si="14"/>
        <v>1281.7608889749877</v>
      </c>
      <c r="L65" s="223">
        <f t="shared" si="14"/>
        <v>1294.6765909338633</v>
      </c>
      <c r="M65" s="223">
        <f t="shared" si="14"/>
        <v>750.0742650377867</v>
      </c>
      <c r="N65" s="223">
        <f t="shared" si="14"/>
        <v>574.1928817569524</v>
      </c>
      <c r="O65" s="223">
        <f t="shared" si="14"/>
        <v>487.6035987763844</v>
      </c>
    </row>
    <row r="66" spans="1:15" ht="12.75" customHeight="1" thickBot="1">
      <c r="A66" s="231" t="s">
        <v>16</v>
      </c>
      <c r="B66" s="287"/>
      <c r="C66" s="43" t="s">
        <v>5</v>
      </c>
      <c r="D66" s="223">
        <f>SUMIF($C$45:$O$60,$C66,D$45:D$60)</f>
        <v>112.61745298309467</v>
      </c>
      <c r="E66" s="223">
        <f aca="true" t="shared" si="15" ref="E66:O66">SUMIF($C$45:$O$60,$C66,E$45:E$60)</f>
        <v>100.49044442200663</v>
      </c>
      <c r="F66" s="223">
        <f t="shared" si="15"/>
        <v>103.89574158123915</v>
      </c>
      <c r="G66" s="223">
        <f t="shared" si="15"/>
        <v>198.90971402096704</v>
      </c>
      <c r="H66" s="223">
        <f t="shared" si="15"/>
        <v>202.0483643255724</v>
      </c>
      <c r="I66" s="223">
        <f t="shared" si="15"/>
        <v>224.2619191064583</v>
      </c>
      <c r="J66" s="223">
        <f t="shared" si="15"/>
        <v>266.647259191224</v>
      </c>
      <c r="K66" s="223">
        <f t="shared" si="15"/>
        <v>273.31774790654663</v>
      </c>
      <c r="L66" s="223">
        <f t="shared" si="15"/>
        <v>248.31801646455818</v>
      </c>
      <c r="M66" s="223">
        <f t="shared" si="15"/>
        <v>216.93366284172205</v>
      </c>
      <c r="N66" s="223">
        <f t="shared" si="15"/>
        <v>109.38175355679164</v>
      </c>
      <c r="O66" s="223">
        <f t="shared" si="15"/>
        <v>121.1768581656323</v>
      </c>
    </row>
    <row r="67" spans="1:15" ht="12.75" customHeight="1" thickBot="1">
      <c r="A67" s="287"/>
      <c r="B67" s="287"/>
      <c r="C67" s="40" t="s">
        <v>6</v>
      </c>
      <c r="D67" s="223">
        <f aca="true" t="shared" si="16" ref="D67:O69">SUMIF($C$45:$O$60,$C67,D$45:D$60)</f>
        <v>17.14962342863418</v>
      </c>
      <c r="E67" s="223">
        <f t="shared" si="16"/>
        <v>15.225372710082414</v>
      </c>
      <c r="F67" s="223">
        <f t="shared" si="16"/>
        <v>16.26467917609518</v>
      </c>
      <c r="G67" s="223">
        <f t="shared" si="16"/>
        <v>30.313248070311786</v>
      </c>
      <c r="H67" s="223">
        <f t="shared" si="16"/>
        <v>30.899171626112405</v>
      </c>
      <c r="I67" s="223">
        <f t="shared" si="16"/>
        <v>33.897057571696514</v>
      </c>
      <c r="J67" s="223">
        <f t="shared" si="16"/>
        <v>40.2395574492949</v>
      </c>
      <c r="K67" s="223">
        <f t="shared" si="16"/>
        <v>41.0686273215015</v>
      </c>
      <c r="L67" s="223">
        <f t="shared" si="16"/>
        <v>36.8595559220084</v>
      </c>
      <c r="M67" s="223">
        <f t="shared" si="16"/>
        <v>32.39300932516122</v>
      </c>
      <c r="N67" s="223">
        <f t="shared" si="16"/>
        <v>16.622763111002783</v>
      </c>
      <c r="O67" s="223">
        <f t="shared" si="16"/>
        <v>18.73392608720154</v>
      </c>
    </row>
    <row r="68" spans="1:15" ht="13.5" customHeight="1" thickBot="1">
      <c r="A68" s="287"/>
      <c r="B68" s="287"/>
      <c r="C68" s="40" t="s">
        <v>7</v>
      </c>
      <c r="D68" s="223">
        <f t="shared" si="16"/>
        <v>8.630985116424121</v>
      </c>
      <c r="E68" s="223">
        <f t="shared" si="16"/>
        <v>7.387702719428827</v>
      </c>
      <c r="F68" s="223">
        <f t="shared" si="16"/>
        <v>7.6976841103075015</v>
      </c>
      <c r="G68" s="223">
        <f t="shared" si="16"/>
        <v>14.272609519537621</v>
      </c>
      <c r="H68" s="223">
        <f t="shared" si="16"/>
        <v>14.689974949609542</v>
      </c>
      <c r="I68" s="223">
        <f t="shared" si="16"/>
        <v>16.21208500683628</v>
      </c>
      <c r="J68" s="223">
        <f t="shared" si="16"/>
        <v>19.243181128898343</v>
      </c>
      <c r="K68" s="223">
        <f t="shared" si="16"/>
        <v>19.778705731951952</v>
      </c>
      <c r="L68" s="223">
        <f t="shared" si="16"/>
        <v>17.987008508674457</v>
      </c>
      <c r="M68" s="223">
        <f t="shared" si="16"/>
        <v>15.971659958264837</v>
      </c>
      <c r="N68" s="223">
        <f t="shared" si="16"/>
        <v>7.784247221294759</v>
      </c>
      <c r="O68" s="223">
        <f t="shared" si="16"/>
        <v>8.774819985342015</v>
      </c>
    </row>
    <row r="69" spans="1:15" ht="13.5" customHeight="1" thickBot="1">
      <c r="A69" s="287"/>
      <c r="B69" s="287"/>
      <c r="C69" s="42" t="s">
        <v>8</v>
      </c>
      <c r="D69" s="223">
        <f>SUMIF($C$45:$O$60,$C69,D$45:D$60)</f>
        <v>138.398061528153</v>
      </c>
      <c r="E69" s="223">
        <f t="shared" si="16"/>
        <v>123.10351985151787</v>
      </c>
      <c r="F69" s="223">
        <f t="shared" si="16"/>
        <v>127.85810486764186</v>
      </c>
      <c r="G69" s="223">
        <f t="shared" si="16"/>
        <v>243.49557161081646</v>
      </c>
      <c r="H69" s="223">
        <f t="shared" si="16"/>
        <v>247.63751090129432</v>
      </c>
      <c r="I69" s="223">
        <f t="shared" si="16"/>
        <v>274.37106168499105</v>
      </c>
      <c r="J69" s="223">
        <f t="shared" si="16"/>
        <v>326.12999776941723</v>
      </c>
      <c r="K69" s="223">
        <f t="shared" si="16"/>
        <v>334.16508096000007</v>
      </c>
      <c r="L69" s="223">
        <f t="shared" si="16"/>
        <v>303.1645808952411</v>
      </c>
      <c r="M69" s="223">
        <f t="shared" si="16"/>
        <v>265.2983321251481</v>
      </c>
      <c r="N69" s="223">
        <f t="shared" si="16"/>
        <v>133.78876388908918</v>
      </c>
      <c r="O69" s="223">
        <f t="shared" si="16"/>
        <v>148.6856042381759</v>
      </c>
    </row>
    <row r="70" spans="1:15" ht="12.75" customHeight="1" thickBot="1">
      <c r="A70" s="231" t="s">
        <v>17</v>
      </c>
      <c r="B70" s="287"/>
      <c r="C70" s="43" t="s">
        <v>5</v>
      </c>
      <c r="D70" s="223">
        <f>D62+D66</f>
        <v>498.7975177498641</v>
      </c>
      <c r="E70" s="223">
        <f aca="true" t="shared" si="17" ref="E70:O70">E62+E66</f>
        <v>502.9776495893578</v>
      </c>
      <c r="F70" s="223">
        <f t="shared" si="17"/>
        <v>484.17061151386974</v>
      </c>
      <c r="G70" s="223">
        <f t="shared" si="17"/>
        <v>619.538608830502</v>
      </c>
      <c r="H70" s="223">
        <f t="shared" si="17"/>
        <v>753.6340419951922</v>
      </c>
      <c r="I70" s="223">
        <f t="shared" si="17"/>
        <v>1141.5570789144936</v>
      </c>
      <c r="J70" s="223">
        <f t="shared" si="17"/>
        <v>1256.0887673295388</v>
      </c>
      <c r="K70" s="223">
        <f t="shared" si="17"/>
        <v>1241.2362314603292</v>
      </c>
      <c r="L70" s="223">
        <f t="shared" si="17"/>
        <v>1228.4411107482324</v>
      </c>
      <c r="M70" s="223">
        <f t="shared" si="17"/>
        <v>759.166116706653</v>
      </c>
      <c r="N70" s="223">
        <f t="shared" si="17"/>
        <v>512.201465254373</v>
      </c>
      <c r="O70" s="223">
        <f t="shared" si="17"/>
        <v>465.8604692567005</v>
      </c>
    </row>
    <row r="71" spans="1:15" ht="12.75" customHeight="1" thickBot="1">
      <c r="A71" s="287"/>
      <c r="B71" s="287"/>
      <c r="C71" s="40" t="s">
        <v>6</v>
      </c>
      <c r="D71" s="223">
        <f>D63+D67</f>
        <v>104.59480096690862</v>
      </c>
      <c r="E71" s="223">
        <f aca="true" t="shared" si="18" ref="E71:O73">E63+E67</f>
        <v>101.21434187806749</v>
      </c>
      <c r="F71" s="223">
        <f t="shared" si="18"/>
        <v>106.16684559969423</v>
      </c>
      <c r="G71" s="223">
        <f t="shared" si="18"/>
        <v>140.25294824232355</v>
      </c>
      <c r="H71" s="223">
        <f t="shared" si="18"/>
        <v>160.23614467132413</v>
      </c>
      <c r="I71" s="223">
        <f t="shared" si="18"/>
        <v>213.90903038065446</v>
      </c>
      <c r="J71" s="223">
        <f t="shared" si="18"/>
        <v>236.41857996517442</v>
      </c>
      <c r="K71" s="223">
        <f t="shared" si="18"/>
        <v>236.17485158891472</v>
      </c>
      <c r="L71" s="223">
        <f t="shared" si="18"/>
        <v>228.56741908185404</v>
      </c>
      <c r="M71" s="223">
        <f t="shared" si="18"/>
        <v>157.75779289062535</v>
      </c>
      <c r="N71" s="223">
        <f t="shared" si="18"/>
        <v>119.02266270534037</v>
      </c>
      <c r="O71" s="223">
        <f t="shared" si="18"/>
        <v>111.39800087821965</v>
      </c>
    </row>
    <row r="72" spans="1:15" ht="12.75" customHeight="1" thickBot="1">
      <c r="A72" s="287"/>
      <c r="B72" s="287"/>
      <c r="C72" s="40" t="s">
        <v>7</v>
      </c>
      <c r="D72" s="223">
        <f>D64+D68</f>
        <v>65.38214881296216</v>
      </c>
      <c r="E72" s="223">
        <f t="shared" si="18"/>
        <v>76.4278858756771</v>
      </c>
      <c r="F72" s="223">
        <f t="shared" si="18"/>
        <v>70.03940437383736</v>
      </c>
      <c r="G72" s="223">
        <f t="shared" si="18"/>
        <v>89.34492595783924</v>
      </c>
      <c r="H72" s="223">
        <f t="shared" si="18"/>
        <v>90.53245604702758</v>
      </c>
      <c r="I72" s="223">
        <f t="shared" si="18"/>
        <v>138.5644950342949</v>
      </c>
      <c r="J72" s="223">
        <f t="shared" si="18"/>
        <v>144.0959734517142</v>
      </c>
      <c r="K72" s="223">
        <f t="shared" si="18"/>
        <v>138.51488688574364</v>
      </c>
      <c r="L72" s="223">
        <f t="shared" si="18"/>
        <v>140.83264199901765</v>
      </c>
      <c r="M72" s="223">
        <f t="shared" si="18"/>
        <v>98.44868756565644</v>
      </c>
      <c r="N72" s="223">
        <f t="shared" si="18"/>
        <v>76.75751768632811</v>
      </c>
      <c r="O72" s="223">
        <f t="shared" si="18"/>
        <v>59.03073287964017</v>
      </c>
    </row>
    <row r="73" spans="1:15" ht="13.5" customHeight="1" thickBot="1">
      <c r="A73" s="307"/>
      <c r="B73" s="287"/>
      <c r="C73" s="42" t="s">
        <v>8</v>
      </c>
      <c r="D73" s="223">
        <f>D65+D69</f>
        <v>668.7744675297349</v>
      </c>
      <c r="E73" s="223">
        <f t="shared" si="18"/>
        <v>680.6198773431023</v>
      </c>
      <c r="F73" s="223">
        <f t="shared" si="18"/>
        <v>660.3768614874012</v>
      </c>
      <c r="G73" s="223">
        <f t="shared" si="18"/>
        <v>849.1364830306649</v>
      </c>
      <c r="H73" s="223">
        <f t="shared" si="18"/>
        <v>1004.4026427135439</v>
      </c>
      <c r="I73" s="223">
        <f t="shared" si="18"/>
        <v>1494.030604329443</v>
      </c>
      <c r="J73" s="223">
        <f t="shared" si="18"/>
        <v>1636.6033207464272</v>
      </c>
      <c r="K73" s="223">
        <f>K65+K69</f>
        <v>1615.9259699349877</v>
      </c>
      <c r="L73" s="223">
        <f t="shared" si="18"/>
        <v>1597.8411718291045</v>
      </c>
      <c r="M73" s="223">
        <f t="shared" si="18"/>
        <v>1015.3725971629349</v>
      </c>
      <c r="N73" s="223">
        <f t="shared" si="18"/>
        <v>707.9816456460416</v>
      </c>
      <c r="O73" s="223">
        <f t="shared" si="18"/>
        <v>636.2892030145603</v>
      </c>
    </row>
    <row r="74" spans="1:15" ht="15">
      <c r="A74" s="147" t="s">
        <v>18</v>
      </c>
      <c r="B74" s="18"/>
      <c r="D74" s="148"/>
      <c r="E74" s="148"/>
      <c r="F74" s="148"/>
      <c r="G74" s="148"/>
      <c r="H74" s="148"/>
      <c r="I74" s="148"/>
      <c r="J74" s="148"/>
      <c r="K74" s="148"/>
      <c r="L74" s="148"/>
      <c r="M74" s="148"/>
      <c r="N74" s="148"/>
      <c r="O74" s="148"/>
    </row>
    <row r="75" spans="1:15" s="141" customFormat="1" ht="12.75">
      <c r="A75" s="137" t="s">
        <v>25</v>
      </c>
      <c r="C75" s="125"/>
      <c r="D75" s="149"/>
      <c r="E75" s="149"/>
      <c r="F75" s="149"/>
      <c r="G75" s="149"/>
      <c r="H75" s="149"/>
      <c r="I75" s="149"/>
      <c r="J75" s="149"/>
      <c r="K75" s="149"/>
      <c r="L75" s="149"/>
      <c r="M75" s="149"/>
      <c r="N75" s="149"/>
      <c r="O75" s="150"/>
    </row>
    <row r="76" spans="2:15" ht="12.75">
      <c r="B76" s="18"/>
      <c r="D76" s="151"/>
      <c r="E76" s="151"/>
      <c r="F76" s="151"/>
      <c r="G76" s="151"/>
      <c r="H76" s="151"/>
      <c r="I76" s="151"/>
      <c r="J76" s="151"/>
      <c r="K76" s="151"/>
      <c r="L76" s="151"/>
      <c r="M76" s="151"/>
      <c r="N76" s="151"/>
      <c r="O76" s="151"/>
    </row>
    <row r="77" spans="2:15" ht="12.75">
      <c r="B77" s="18"/>
      <c r="D77" s="151"/>
      <c r="E77" s="151"/>
      <c r="F77" s="151"/>
      <c r="G77" s="151"/>
      <c r="H77" s="151"/>
      <c r="I77" s="151"/>
      <c r="J77" s="151"/>
      <c r="K77" s="151"/>
      <c r="L77" s="151"/>
      <c r="M77" s="151"/>
      <c r="N77" s="151"/>
      <c r="O77" s="151"/>
    </row>
    <row r="78" spans="2:15" ht="12.75">
      <c r="B78" s="18"/>
      <c r="D78" s="151"/>
      <c r="E78" s="151"/>
      <c r="F78" s="151"/>
      <c r="G78" s="151"/>
      <c r="H78" s="151"/>
      <c r="I78" s="151"/>
      <c r="J78" s="151"/>
      <c r="K78" s="151"/>
      <c r="L78" s="151"/>
      <c r="M78" s="151"/>
      <c r="N78" s="151"/>
      <c r="O78" s="151"/>
    </row>
    <row r="79" spans="2:15" ht="12.75">
      <c r="B79" s="18"/>
      <c r="D79" s="151"/>
      <c r="E79" s="151"/>
      <c r="F79" s="151"/>
      <c r="G79" s="151"/>
      <c r="H79" s="151"/>
      <c r="I79" s="151"/>
      <c r="J79" s="151"/>
      <c r="K79" s="151"/>
      <c r="L79" s="151"/>
      <c r="M79" s="151"/>
      <c r="N79" s="151"/>
      <c r="O79" s="151"/>
    </row>
    <row r="80" spans="2:15" ht="15">
      <c r="B80" s="152"/>
      <c r="D80" s="151"/>
      <c r="E80" s="151"/>
      <c r="F80" s="151"/>
      <c r="G80" s="151"/>
      <c r="H80" s="151"/>
      <c r="I80" s="151"/>
      <c r="J80" s="151"/>
      <c r="K80" s="151"/>
      <c r="L80" s="151"/>
      <c r="M80" s="151"/>
      <c r="N80" s="151"/>
      <c r="O80" s="151"/>
    </row>
    <row r="81" spans="2:15" ht="15">
      <c r="B81" s="152"/>
      <c r="D81" s="151"/>
      <c r="E81" s="151"/>
      <c r="F81" s="151"/>
      <c r="G81" s="151"/>
      <c r="H81" s="151"/>
      <c r="I81" s="151"/>
      <c r="J81" s="151"/>
      <c r="K81" s="151"/>
      <c r="L81" s="151"/>
      <c r="M81" s="151"/>
      <c r="N81" s="151"/>
      <c r="O81" s="151"/>
    </row>
    <row r="82" spans="2:15" ht="15">
      <c r="B82" s="101"/>
      <c r="D82" s="151"/>
      <c r="E82" s="151"/>
      <c r="F82" s="151"/>
      <c r="G82" s="151"/>
      <c r="H82" s="151"/>
      <c r="I82" s="151"/>
      <c r="J82" s="151"/>
      <c r="K82" s="151"/>
      <c r="L82" s="151"/>
      <c r="M82" s="151"/>
      <c r="N82" s="151"/>
      <c r="O82" s="151"/>
    </row>
    <row r="83" spans="4:15" ht="12.75">
      <c r="D83" s="151"/>
      <c r="E83" s="151"/>
      <c r="F83" s="151"/>
      <c r="G83" s="151"/>
      <c r="H83" s="151"/>
      <c r="I83" s="151"/>
      <c r="J83" s="151"/>
      <c r="K83" s="151"/>
      <c r="L83" s="151"/>
      <c r="M83" s="151"/>
      <c r="N83" s="151"/>
      <c r="O83" s="151"/>
    </row>
    <row r="84" spans="4:15" ht="12.75">
      <c r="D84" s="151"/>
      <c r="E84" s="151"/>
      <c r="F84" s="151"/>
      <c r="G84" s="151"/>
      <c r="H84" s="151"/>
      <c r="I84" s="151"/>
      <c r="J84" s="151"/>
      <c r="K84" s="151"/>
      <c r="L84" s="151"/>
      <c r="M84" s="151"/>
      <c r="N84" s="151"/>
      <c r="O84" s="151"/>
    </row>
    <row r="85" spans="4:15" ht="12.75">
      <c r="D85" s="151"/>
      <c r="E85" s="151"/>
      <c r="F85" s="151"/>
      <c r="G85" s="151"/>
      <c r="H85" s="151"/>
      <c r="I85" s="151"/>
      <c r="J85" s="151"/>
      <c r="K85" s="151"/>
      <c r="L85" s="151"/>
      <c r="M85" s="151"/>
      <c r="N85" s="151"/>
      <c r="O85" s="151"/>
    </row>
    <row r="86" spans="4:15" ht="12.75">
      <c r="D86" s="151"/>
      <c r="E86" s="151"/>
      <c r="F86" s="151"/>
      <c r="G86" s="151"/>
      <c r="H86" s="151"/>
      <c r="I86" s="151"/>
      <c r="J86" s="151"/>
      <c r="K86" s="151"/>
      <c r="L86" s="151"/>
      <c r="M86" s="151"/>
      <c r="N86" s="151"/>
      <c r="O86" s="151"/>
    </row>
    <row r="87" spans="4:15" ht="12.75">
      <c r="D87" s="151"/>
      <c r="E87" s="151"/>
      <c r="F87" s="151"/>
      <c r="G87" s="151"/>
      <c r="H87" s="151"/>
      <c r="I87" s="151"/>
      <c r="J87" s="151"/>
      <c r="K87" s="151"/>
      <c r="L87" s="151"/>
      <c r="M87" s="151"/>
      <c r="N87" s="151"/>
      <c r="O87" s="151"/>
    </row>
    <row r="88" spans="4:15" ht="12.75">
      <c r="D88" s="151"/>
      <c r="E88" s="151"/>
      <c r="F88" s="151"/>
      <c r="G88" s="151"/>
      <c r="H88" s="151"/>
      <c r="I88" s="151"/>
      <c r="J88" s="151"/>
      <c r="K88" s="151"/>
      <c r="L88" s="151"/>
      <c r="M88" s="151"/>
      <c r="N88" s="151"/>
      <c r="O88" s="151"/>
    </row>
    <row r="90" spans="4:15" ht="12.75">
      <c r="D90" s="151"/>
      <c r="E90" s="151"/>
      <c r="F90" s="151"/>
      <c r="G90" s="151"/>
      <c r="H90" s="151"/>
      <c r="I90" s="151"/>
      <c r="J90" s="151"/>
      <c r="K90" s="151"/>
      <c r="L90" s="151"/>
      <c r="M90" s="151"/>
      <c r="N90" s="151"/>
      <c r="O90" s="151"/>
    </row>
    <row r="105" spans="4:15" ht="12.75">
      <c r="D105" s="151"/>
      <c r="E105" s="151"/>
      <c r="F105" s="151"/>
      <c r="G105" s="151"/>
      <c r="H105" s="151"/>
      <c r="I105" s="151"/>
      <c r="J105" s="151"/>
      <c r="K105" s="151"/>
      <c r="L105" s="151"/>
      <c r="M105" s="151"/>
      <c r="N105" s="151"/>
      <c r="O105" s="151"/>
    </row>
    <row r="106" spans="4:15" ht="12.75">
      <c r="D106" s="151"/>
      <c r="E106" s="151"/>
      <c r="F106" s="151"/>
      <c r="G106" s="151"/>
      <c r="H106" s="151"/>
      <c r="I106" s="151"/>
      <c r="J106" s="151"/>
      <c r="K106" s="151"/>
      <c r="L106" s="151"/>
      <c r="M106" s="151"/>
      <c r="N106" s="151"/>
      <c r="O106" s="151"/>
    </row>
    <row r="107" spans="4:15" ht="12.75">
      <c r="D107" s="151"/>
      <c r="E107" s="151"/>
      <c r="F107" s="151"/>
      <c r="G107" s="151"/>
      <c r="H107" s="151"/>
      <c r="I107" s="151"/>
      <c r="J107" s="151"/>
      <c r="K107" s="151"/>
      <c r="L107" s="151"/>
      <c r="M107" s="151"/>
      <c r="N107" s="151"/>
      <c r="O107" s="151"/>
    </row>
    <row r="108" spans="4:15" ht="12.75">
      <c r="D108" s="151"/>
      <c r="E108" s="151"/>
      <c r="F108" s="151"/>
      <c r="G108" s="151"/>
      <c r="H108" s="151"/>
      <c r="I108" s="151"/>
      <c r="J108" s="151"/>
      <c r="K108" s="151"/>
      <c r="L108" s="151"/>
      <c r="M108" s="151"/>
      <c r="N108" s="151"/>
      <c r="O108" s="151"/>
    </row>
    <row r="109" spans="4:15" ht="12.75">
      <c r="D109" s="151"/>
      <c r="E109" s="151"/>
      <c r="F109" s="151"/>
      <c r="G109" s="151"/>
      <c r="H109" s="151"/>
      <c r="I109" s="151"/>
      <c r="J109" s="151"/>
      <c r="K109" s="151"/>
      <c r="L109" s="151"/>
      <c r="M109" s="151"/>
      <c r="N109" s="151"/>
      <c r="O109" s="151"/>
    </row>
    <row r="110" spans="4:15" ht="12.75">
      <c r="D110" s="151"/>
      <c r="E110" s="151"/>
      <c r="F110" s="151"/>
      <c r="G110" s="151"/>
      <c r="H110" s="151"/>
      <c r="I110" s="151"/>
      <c r="J110" s="151"/>
      <c r="K110" s="151"/>
      <c r="L110" s="151"/>
      <c r="M110" s="151"/>
      <c r="N110" s="151"/>
      <c r="O110" s="151"/>
    </row>
    <row r="111" spans="4:15" ht="12.75">
      <c r="D111" s="151"/>
      <c r="E111" s="151"/>
      <c r="F111" s="151"/>
      <c r="G111" s="151"/>
      <c r="H111" s="151"/>
      <c r="I111" s="151"/>
      <c r="J111" s="151"/>
      <c r="K111" s="151"/>
      <c r="L111" s="151"/>
      <c r="M111" s="151"/>
      <c r="N111" s="151"/>
      <c r="O111" s="151"/>
    </row>
    <row r="112" spans="4:15" ht="12.75">
      <c r="D112" s="151"/>
      <c r="E112" s="151"/>
      <c r="F112" s="151"/>
      <c r="G112" s="151"/>
      <c r="H112" s="151"/>
      <c r="I112" s="151"/>
      <c r="J112" s="151"/>
      <c r="K112" s="151"/>
      <c r="L112" s="151"/>
      <c r="M112" s="151"/>
      <c r="N112" s="151"/>
      <c r="O112" s="151"/>
    </row>
    <row r="113" spans="4:15" ht="12.75">
      <c r="D113" s="151"/>
      <c r="E113" s="151"/>
      <c r="F113" s="151"/>
      <c r="G113" s="151"/>
      <c r="H113" s="151"/>
      <c r="I113" s="151"/>
      <c r="J113" s="151"/>
      <c r="K113" s="151"/>
      <c r="L113" s="151"/>
      <c r="M113" s="151"/>
      <c r="N113" s="151"/>
      <c r="O113" s="151"/>
    </row>
    <row r="114" spans="4:15" ht="12.75">
      <c r="D114" s="151"/>
      <c r="E114" s="151"/>
      <c r="F114" s="151"/>
      <c r="G114" s="151"/>
      <c r="H114" s="151"/>
      <c r="I114" s="151"/>
      <c r="J114" s="151"/>
      <c r="K114" s="151"/>
      <c r="L114" s="151"/>
      <c r="M114" s="151"/>
      <c r="N114" s="151"/>
      <c r="O114" s="151"/>
    </row>
    <row r="115" spans="4:15" ht="12.75">
      <c r="D115" s="151"/>
      <c r="E115" s="151"/>
      <c r="F115" s="151"/>
      <c r="G115" s="151"/>
      <c r="H115" s="151"/>
      <c r="I115" s="151"/>
      <c r="J115" s="151"/>
      <c r="K115" s="151"/>
      <c r="L115" s="151"/>
      <c r="M115" s="151"/>
      <c r="N115" s="151"/>
      <c r="O115" s="151"/>
    </row>
    <row r="116" spans="4:15" ht="12.75">
      <c r="D116" s="151"/>
      <c r="E116" s="151"/>
      <c r="F116" s="151"/>
      <c r="G116" s="151"/>
      <c r="H116" s="151"/>
      <c r="I116" s="151"/>
      <c r="J116" s="151"/>
      <c r="K116" s="151"/>
      <c r="L116" s="151"/>
      <c r="M116" s="151"/>
      <c r="N116" s="151"/>
      <c r="O116" s="151"/>
    </row>
    <row r="117" spans="4:15" ht="12.75">
      <c r="D117" s="151"/>
      <c r="E117" s="151"/>
      <c r="F117" s="151"/>
      <c r="G117" s="151"/>
      <c r="H117" s="151"/>
      <c r="I117" s="151"/>
      <c r="J117" s="151"/>
      <c r="K117" s="151"/>
      <c r="L117" s="151"/>
      <c r="M117" s="151"/>
      <c r="N117" s="151"/>
      <c r="O117" s="151"/>
    </row>
    <row r="118" spans="4:15" ht="12.75">
      <c r="D118" s="151"/>
      <c r="E118" s="151"/>
      <c r="F118" s="151"/>
      <c r="G118" s="151"/>
      <c r="H118" s="151"/>
      <c r="I118" s="151"/>
      <c r="J118" s="151"/>
      <c r="K118" s="151"/>
      <c r="L118" s="151"/>
      <c r="M118" s="151"/>
      <c r="N118" s="151"/>
      <c r="O118" s="151"/>
    </row>
    <row r="119" spans="4:15" ht="12.75">
      <c r="D119" s="151"/>
      <c r="E119" s="151"/>
      <c r="F119" s="151"/>
      <c r="G119" s="151"/>
      <c r="H119" s="151"/>
      <c r="I119" s="151"/>
      <c r="J119" s="151"/>
      <c r="K119" s="151"/>
      <c r="L119" s="151"/>
      <c r="M119" s="151"/>
      <c r="N119" s="151"/>
      <c r="O119" s="151"/>
    </row>
  </sheetData>
  <sheetProtection/>
  <mergeCells count="33">
    <mergeCell ref="A13:A16"/>
    <mergeCell ref="B13:B16"/>
    <mergeCell ref="A17:A20"/>
    <mergeCell ref="B17:B20"/>
    <mergeCell ref="A57:A60"/>
    <mergeCell ref="A21:A24"/>
    <mergeCell ref="B21:B24"/>
    <mergeCell ref="A25:A28"/>
    <mergeCell ref="B25:B28"/>
    <mergeCell ref="A29:A32"/>
    <mergeCell ref="C4:O4"/>
    <mergeCell ref="C5:O5"/>
    <mergeCell ref="D6:O6"/>
    <mergeCell ref="A9:A12"/>
    <mergeCell ref="B9:B12"/>
    <mergeCell ref="D7:O7"/>
    <mergeCell ref="B29:B32"/>
    <mergeCell ref="A33:A36"/>
    <mergeCell ref="B33:B36"/>
    <mergeCell ref="A37:A40"/>
    <mergeCell ref="B37:B40"/>
    <mergeCell ref="A70:B73"/>
    <mergeCell ref="A45:A48"/>
    <mergeCell ref="B45:B48"/>
    <mergeCell ref="A53:A56"/>
    <mergeCell ref="B57:B60"/>
    <mergeCell ref="A66:B69"/>
    <mergeCell ref="B49:B52"/>
    <mergeCell ref="B53:B56"/>
    <mergeCell ref="A49:A52"/>
    <mergeCell ref="A41:A44"/>
    <mergeCell ref="B41:B44"/>
    <mergeCell ref="A62:B65"/>
  </mergeCells>
  <printOptions/>
  <pageMargins left="0.7" right="0.7" top="0.75" bottom="0.75" header="0.3" footer="0.3"/>
  <pageSetup horizontalDpi="600" verticalDpi="600" orientation="landscape" paperSize="124" r:id="rId1"/>
</worksheet>
</file>

<file path=xl/worksheets/sheet6.xml><?xml version="1.0" encoding="utf-8"?>
<worksheet xmlns="http://schemas.openxmlformats.org/spreadsheetml/2006/main" xmlns:r="http://schemas.openxmlformats.org/officeDocument/2006/relationships">
  <dimension ref="A1:O40"/>
  <sheetViews>
    <sheetView tabSelected="1" zoomScale="85" zoomScaleNormal="85" zoomScalePageLayoutView="0" workbookViewId="0" topLeftCell="A10">
      <selection activeCell="C21" sqref="C21:N22"/>
    </sheetView>
  </sheetViews>
  <sheetFormatPr defaultColWidth="9.140625" defaultRowHeight="15"/>
  <cols>
    <col min="1" max="1" width="22.8515625" style="101" customWidth="1"/>
    <col min="2" max="2" width="15.28125" style="101" customWidth="1"/>
    <col min="3" max="16384" width="9.140625" style="101" customWidth="1"/>
  </cols>
  <sheetData>
    <row r="1" spans="1:15" ht="15">
      <c r="A1" s="99"/>
      <c r="B1" s="126"/>
      <c r="C1" s="99"/>
      <c r="D1" s="99"/>
      <c r="E1" s="99"/>
      <c r="F1" s="99"/>
      <c r="G1" s="99"/>
      <c r="H1" s="99"/>
      <c r="I1" s="99"/>
      <c r="J1" s="99"/>
      <c r="K1" s="99"/>
      <c r="L1" s="99"/>
      <c r="M1" s="99"/>
      <c r="N1" s="99"/>
      <c r="O1" s="99"/>
    </row>
    <row r="2" spans="1:15" ht="15">
      <c r="A2" s="99"/>
      <c r="B2" s="126"/>
      <c r="C2" s="99"/>
      <c r="D2" s="99"/>
      <c r="E2" s="99"/>
      <c r="F2" s="99"/>
      <c r="G2" s="99"/>
      <c r="H2" s="99"/>
      <c r="I2" s="99"/>
      <c r="J2" s="99"/>
      <c r="K2" s="99"/>
      <c r="L2" s="99"/>
      <c r="M2" s="99"/>
      <c r="N2" s="99"/>
      <c r="O2" s="99"/>
    </row>
    <row r="3" spans="1:15" ht="20.25">
      <c r="A3" s="99"/>
      <c r="O3" s="127"/>
    </row>
    <row r="4" spans="1:15" ht="20.25">
      <c r="A4" s="99"/>
      <c r="B4" s="254" t="s">
        <v>86</v>
      </c>
      <c r="C4" s="254"/>
      <c r="D4" s="254"/>
      <c r="E4" s="254"/>
      <c r="F4" s="254"/>
      <c r="G4" s="254"/>
      <c r="H4" s="254"/>
      <c r="I4" s="254"/>
      <c r="J4" s="254"/>
      <c r="K4" s="254"/>
      <c r="L4" s="254"/>
      <c r="M4" s="254"/>
      <c r="N4" s="254"/>
      <c r="O4" s="127"/>
    </row>
    <row r="5" spans="1:15" ht="19.5" thickBot="1">
      <c r="A5" s="99"/>
      <c r="B5" s="255" t="s">
        <v>84</v>
      </c>
      <c r="C5" s="235"/>
      <c r="D5" s="235"/>
      <c r="E5" s="235"/>
      <c r="F5" s="235"/>
      <c r="G5" s="235"/>
      <c r="H5" s="235"/>
      <c r="I5" s="235"/>
      <c r="J5" s="235"/>
      <c r="K5" s="235"/>
      <c r="L5" s="235"/>
      <c r="M5" s="235"/>
      <c r="N5" s="235"/>
      <c r="O5" s="229"/>
    </row>
    <row r="6" spans="1:15" ht="16.5" thickBot="1">
      <c r="A6" s="128"/>
      <c r="B6" s="129"/>
      <c r="C6" s="256" t="s">
        <v>1</v>
      </c>
      <c r="D6" s="256"/>
      <c r="E6" s="256"/>
      <c r="F6" s="256"/>
      <c r="G6" s="256"/>
      <c r="H6" s="256"/>
      <c r="I6" s="256"/>
      <c r="J6" s="256"/>
      <c r="K6" s="256"/>
      <c r="L6" s="256"/>
      <c r="M6" s="256"/>
      <c r="N6" s="256"/>
      <c r="O6" s="99"/>
    </row>
    <row r="7" spans="1:14" ht="16.5" thickTop="1">
      <c r="A7" s="121"/>
      <c r="B7" s="121"/>
      <c r="C7" s="314" t="s">
        <v>28</v>
      </c>
      <c r="D7" s="315"/>
      <c r="E7" s="315"/>
      <c r="F7" s="315"/>
      <c r="G7" s="315"/>
      <c r="H7" s="315"/>
      <c r="I7" s="315"/>
      <c r="J7" s="315"/>
      <c r="K7" s="315"/>
      <c r="L7" s="315"/>
      <c r="M7" s="315"/>
      <c r="N7" s="316"/>
    </row>
    <row r="8" spans="1:14" ht="15">
      <c r="A8" s="102" t="s">
        <v>2</v>
      </c>
      <c r="B8" s="102" t="s">
        <v>3</v>
      </c>
      <c r="C8" s="103">
        <v>40909</v>
      </c>
      <c r="D8" s="103">
        <v>40940</v>
      </c>
      <c r="E8" s="103">
        <v>40969</v>
      </c>
      <c r="F8" s="103">
        <v>41000</v>
      </c>
      <c r="G8" s="103">
        <v>41030</v>
      </c>
      <c r="H8" s="103">
        <v>41061</v>
      </c>
      <c r="I8" s="103">
        <v>41091</v>
      </c>
      <c r="J8" s="103">
        <v>41122</v>
      </c>
      <c r="K8" s="103">
        <v>41153</v>
      </c>
      <c r="L8" s="103">
        <v>41183</v>
      </c>
      <c r="M8" s="103">
        <v>41214</v>
      </c>
      <c r="N8" s="103">
        <v>41244</v>
      </c>
    </row>
    <row r="9" spans="1:15" s="121" customFormat="1" ht="24.75" customHeight="1">
      <c r="A9" s="130" t="s">
        <v>19</v>
      </c>
      <c r="B9" s="327" t="s">
        <v>20</v>
      </c>
      <c r="C9" s="64">
        <v>7</v>
      </c>
      <c r="D9" s="64">
        <v>8</v>
      </c>
      <c r="E9" s="64">
        <v>8</v>
      </c>
      <c r="F9" s="64">
        <v>9</v>
      </c>
      <c r="G9" s="64">
        <v>10</v>
      </c>
      <c r="H9" s="64">
        <v>10</v>
      </c>
      <c r="I9" s="64">
        <v>11</v>
      </c>
      <c r="J9" s="64">
        <v>10</v>
      </c>
      <c r="K9" s="64">
        <v>11</v>
      </c>
      <c r="L9" s="64">
        <v>10</v>
      </c>
      <c r="M9" s="64">
        <v>9</v>
      </c>
      <c r="N9" s="64">
        <v>9</v>
      </c>
      <c r="O9" s="131"/>
    </row>
    <row r="10" spans="1:15" s="121" customFormat="1" ht="26.25" customHeight="1">
      <c r="A10" s="132" t="s">
        <v>21</v>
      </c>
      <c r="B10" s="328">
        <v>1</v>
      </c>
      <c r="C10" s="60"/>
      <c r="D10" s="60"/>
      <c r="E10" s="60"/>
      <c r="F10" s="60"/>
      <c r="G10" s="60">
        <v>21</v>
      </c>
      <c r="H10" s="60">
        <v>20</v>
      </c>
      <c r="I10" s="60">
        <v>22</v>
      </c>
      <c r="J10" s="60">
        <v>22</v>
      </c>
      <c r="K10" s="60">
        <v>23</v>
      </c>
      <c r="L10" s="60">
        <v>23</v>
      </c>
      <c r="M10" s="60"/>
      <c r="N10" s="60"/>
      <c r="O10" s="131"/>
    </row>
    <row r="11" spans="1:15" s="121" customFormat="1" ht="15">
      <c r="A11" s="130" t="s">
        <v>22</v>
      </c>
      <c r="B11" s="327">
        <v>1</v>
      </c>
      <c r="C11" s="64"/>
      <c r="D11" s="64"/>
      <c r="E11" s="64"/>
      <c r="F11" s="64"/>
      <c r="G11" s="64">
        <v>9</v>
      </c>
      <c r="H11" s="64">
        <v>9</v>
      </c>
      <c r="I11" s="64">
        <v>10</v>
      </c>
      <c r="J11" s="64">
        <v>10</v>
      </c>
      <c r="K11" s="64">
        <v>10</v>
      </c>
      <c r="L11" s="64">
        <v>10</v>
      </c>
      <c r="M11" s="64"/>
      <c r="N11" s="64"/>
      <c r="O11" s="131"/>
    </row>
    <row r="12" spans="1:15" s="121" customFormat="1" ht="14.25" customHeight="1">
      <c r="A12" s="132" t="s">
        <v>75</v>
      </c>
      <c r="B12" s="328" t="s">
        <v>88</v>
      </c>
      <c r="C12" s="60">
        <v>6</v>
      </c>
      <c r="D12" s="60">
        <v>6</v>
      </c>
      <c r="E12" s="60">
        <v>7</v>
      </c>
      <c r="F12" s="60">
        <v>16</v>
      </c>
      <c r="G12" s="60">
        <v>12</v>
      </c>
      <c r="H12" s="60">
        <v>12</v>
      </c>
      <c r="I12" s="60">
        <v>15</v>
      </c>
      <c r="J12" s="60">
        <v>12</v>
      </c>
      <c r="K12" s="60">
        <v>12</v>
      </c>
      <c r="L12" s="60">
        <v>14</v>
      </c>
      <c r="M12" s="60">
        <v>6</v>
      </c>
      <c r="N12" s="60">
        <v>6</v>
      </c>
      <c r="O12" s="131"/>
    </row>
    <row r="13" spans="1:15" s="121" customFormat="1" ht="15">
      <c r="A13" s="130" t="s">
        <v>63</v>
      </c>
      <c r="B13" s="327">
        <v>1</v>
      </c>
      <c r="C13" s="64"/>
      <c r="D13" s="64"/>
      <c r="E13" s="64"/>
      <c r="F13" s="64"/>
      <c r="G13" s="64">
        <v>50</v>
      </c>
      <c r="H13" s="64">
        <v>46</v>
      </c>
      <c r="I13" s="64">
        <v>70</v>
      </c>
      <c r="J13" s="64">
        <v>69</v>
      </c>
      <c r="K13" s="64">
        <v>63</v>
      </c>
      <c r="L13" s="64">
        <v>52</v>
      </c>
      <c r="M13" s="64">
        <v>14</v>
      </c>
      <c r="N13" s="64">
        <v>16</v>
      </c>
      <c r="O13" s="131"/>
    </row>
    <row r="14" spans="1:15" s="121" customFormat="1" ht="45">
      <c r="A14" s="132" t="s">
        <v>64</v>
      </c>
      <c r="B14" s="328">
        <v>1</v>
      </c>
      <c r="C14" s="60">
        <v>1</v>
      </c>
      <c r="D14" s="60">
        <v>1</v>
      </c>
      <c r="E14" s="60">
        <v>1</v>
      </c>
      <c r="F14" s="60">
        <v>3</v>
      </c>
      <c r="G14" s="60">
        <v>5</v>
      </c>
      <c r="H14" s="60">
        <v>4</v>
      </c>
      <c r="I14" s="60">
        <v>5</v>
      </c>
      <c r="J14" s="60">
        <v>6</v>
      </c>
      <c r="K14" s="60">
        <v>6</v>
      </c>
      <c r="L14" s="60">
        <v>6</v>
      </c>
      <c r="M14" s="60">
        <v>1</v>
      </c>
      <c r="N14" s="60">
        <v>1</v>
      </c>
      <c r="O14" s="131"/>
    </row>
    <row r="15" spans="1:15" s="121" customFormat="1" ht="30">
      <c r="A15" s="130" t="s">
        <v>65</v>
      </c>
      <c r="B15" s="327">
        <v>1</v>
      </c>
      <c r="C15" s="64"/>
      <c r="D15" s="64"/>
      <c r="E15" s="64"/>
      <c r="F15" s="64"/>
      <c r="G15" s="64">
        <v>4</v>
      </c>
      <c r="H15" s="64">
        <v>3</v>
      </c>
      <c r="I15" s="64">
        <v>4</v>
      </c>
      <c r="J15" s="64">
        <v>5</v>
      </c>
      <c r="K15" s="64">
        <v>5</v>
      </c>
      <c r="L15" s="64">
        <v>5</v>
      </c>
      <c r="M15" s="64"/>
      <c r="N15" s="64"/>
      <c r="O15" s="131"/>
    </row>
    <row r="16" spans="1:14" s="121" customFormat="1" ht="30">
      <c r="A16" s="133" t="s">
        <v>66</v>
      </c>
      <c r="B16" s="329">
        <v>1</v>
      </c>
      <c r="C16" s="73"/>
      <c r="D16" s="73"/>
      <c r="E16" s="73"/>
      <c r="F16" s="73"/>
      <c r="G16" s="73">
        <v>10</v>
      </c>
      <c r="H16" s="73">
        <v>4</v>
      </c>
      <c r="I16" s="73">
        <v>8</v>
      </c>
      <c r="J16" s="73">
        <v>10</v>
      </c>
      <c r="K16" s="73">
        <v>12</v>
      </c>
      <c r="L16" s="73">
        <v>13</v>
      </c>
      <c r="M16" s="73"/>
      <c r="N16" s="73"/>
    </row>
    <row r="17" spans="1:14" s="121" customFormat="1" ht="15">
      <c r="A17" s="134"/>
      <c r="B17" s="330"/>
      <c r="C17" s="208"/>
      <c r="D17" s="208"/>
      <c r="E17" s="208"/>
      <c r="F17" s="208"/>
      <c r="G17" s="208"/>
      <c r="H17" s="208"/>
      <c r="I17" s="208"/>
      <c r="J17" s="208"/>
      <c r="K17" s="208"/>
      <c r="L17" s="208"/>
      <c r="M17" s="208"/>
      <c r="N17" s="208"/>
    </row>
    <row r="18" spans="1:14" ht="30">
      <c r="A18" s="106" t="s">
        <v>27</v>
      </c>
      <c r="B18" s="107"/>
      <c r="C18" s="226">
        <f>SUM(C9:C16)</f>
        <v>14</v>
      </c>
      <c r="D18" s="226">
        <f aca="true" t="shared" si="0" ref="D18:N18">SUM(D9:D16)</f>
        <v>15</v>
      </c>
      <c r="E18" s="226">
        <f t="shared" si="0"/>
        <v>16</v>
      </c>
      <c r="F18" s="226">
        <f t="shared" si="0"/>
        <v>28</v>
      </c>
      <c r="G18" s="226">
        <f t="shared" si="0"/>
        <v>121</v>
      </c>
      <c r="H18" s="226">
        <f t="shared" si="0"/>
        <v>108</v>
      </c>
      <c r="I18" s="226">
        <f t="shared" si="0"/>
        <v>145</v>
      </c>
      <c r="J18" s="226">
        <f t="shared" si="0"/>
        <v>144</v>
      </c>
      <c r="K18" s="226">
        <f t="shared" si="0"/>
        <v>142</v>
      </c>
      <c r="L18" s="226">
        <f t="shared" si="0"/>
        <v>133</v>
      </c>
      <c r="M18" s="226">
        <f t="shared" si="0"/>
        <v>30</v>
      </c>
      <c r="N18" s="226">
        <f t="shared" si="0"/>
        <v>32</v>
      </c>
    </row>
    <row r="19" spans="1:14" ht="15">
      <c r="A19" s="135" t="s">
        <v>18</v>
      </c>
      <c r="B19" s="136"/>
      <c r="C19" s="125"/>
      <c r="D19" s="125"/>
      <c r="E19" s="125"/>
      <c r="F19" s="125"/>
      <c r="G19" s="125"/>
      <c r="H19" s="125"/>
      <c r="I19" s="125"/>
      <c r="J19" s="125"/>
      <c r="K19" s="125"/>
      <c r="L19" s="125"/>
      <c r="M19" s="125"/>
      <c r="N19" s="125"/>
    </row>
    <row r="20" spans="1:14" ht="15">
      <c r="A20" s="137" t="s">
        <v>23</v>
      </c>
      <c r="B20" s="131"/>
      <c r="C20" s="138"/>
      <c r="D20" s="138"/>
      <c r="E20" s="138"/>
      <c r="F20" s="125"/>
      <c r="G20" s="125"/>
      <c r="H20" s="125"/>
      <c r="I20" s="125"/>
      <c r="J20" s="125"/>
      <c r="K20" s="125"/>
      <c r="L20" s="125"/>
      <c r="M20" s="125"/>
      <c r="N20" s="125"/>
    </row>
    <row r="21" spans="1:14" ht="15">
      <c r="A21" s="137" t="s">
        <v>26</v>
      </c>
      <c r="B21" s="139"/>
      <c r="C21" s="140"/>
      <c r="D21" s="140"/>
      <c r="E21" s="140"/>
      <c r="F21" s="140"/>
      <c r="G21" s="140"/>
      <c r="H21" s="140"/>
      <c r="I21" s="140"/>
      <c r="J21" s="140"/>
      <c r="K21" s="140"/>
      <c r="L21" s="140"/>
      <c r="M21" s="140"/>
      <c r="N21" s="140"/>
    </row>
    <row r="22" spans="2:14" ht="15">
      <c r="B22" s="139"/>
      <c r="C22" s="139"/>
      <c r="D22" s="139"/>
      <c r="E22" s="139"/>
      <c r="F22" s="139"/>
      <c r="G22" s="139"/>
      <c r="H22" s="139"/>
      <c r="I22" s="139"/>
      <c r="J22" s="139"/>
      <c r="K22" s="139"/>
      <c r="L22" s="139"/>
      <c r="M22" s="139"/>
      <c r="N22" s="140"/>
    </row>
    <row r="23" spans="1:14" ht="15">
      <c r="A23" s="141" t="s">
        <v>89</v>
      </c>
      <c r="C23" s="125"/>
      <c r="D23" s="125"/>
      <c r="E23" s="125"/>
      <c r="F23" s="125"/>
      <c r="G23" s="125"/>
      <c r="H23" s="125"/>
      <c r="I23" s="125"/>
      <c r="J23" s="125"/>
      <c r="K23" s="125"/>
      <c r="L23" s="125"/>
      <c r="M23" s="125"/>
      <c r="N23" s="125"/>
    </row>
    <row r="24" spans="3:14" ht="15">
      <c r="C24" s="125"/>
      <c r="D24" s="125"/>
      <c r="E24" s="125"/>
      <c r="F24" s="125"/>
      <c r="G24" s="125"/>
      <c r="H24" s="125"/>
      <c r="I24" s="125"/>
      <c r="J24" s="125"/>
      <c r="K24" s="125"/>
      <c r="L24" s="125"/>
      <c r="M24" s="125"/>
      <c r="N24" s="125"/>
    </row>
    <row r="25" spans="1:14" ht="15">
      <c r="A25" s="142" t="s">
        <v>24</v>
      </c>
      <c r="B25" s="141"/>
      <c r="C25" s="125"/>
      <c r="D25" s="125"/>
      <c r="E25" s="125"/>
      <c r="F25" s="125"/>
      <c r="G25" s="149"/>
      <c r="H25" s="125"/>
      <c r="I25" s="149"/>
      <c r="J25" s="125"/>
      <c r="K25" s="149"/>
      <c r="L25" s="125"/>
      <c r="M25" s="125"/>
      <c r="N25" s="125"/>
    </row>
    <row r="26" spans="3:14" ht="15">
      <c r="C26" s="125"/>
      <c r="D26" s="125"/>
      <c r="E26" s="125"/>
      <c r="F26" s="125"/>
      <c r="G26" s="149"/>
      <c r="H26" s="125"/>
      <c r="I26" s="149"/>
      <c r="J26" s="125"/>
      <c r="K26" s="149"/>
      <c r="L26" s="125"/>
      <c r="M26" s="125"/>
      <c r="N26" s="125"/>
    </row>
    <row r="27" spans="3:14" ht="15">
      <c r="C27" s="125"/>
      <c r="D27" s="125"/>
      <c r="E27" s="125"/>
      <c r="F27" s="125"/>
      <c r="G27" s="149"/>
      <c r="H27" s="125"/>
      <c r="I27" s="149"/>
      <c r="J27" s="125"/>
      <c r="K27" s="149"/>
      <c r="L27" s="125"/>
      <c r="M27" s="125"/>
      <c r="N27" s="125"/>
    </row>
    <row r="28" spans="3:14" ht="15">
      <c r="C28" s="125"/>
      <c r="D28" s="125"/>
      <c r="E28" s="125"/>
      <c r="F28" s="125"/>
      <c r="G28" s="149"/>
      <c r="H28" s="125"/>
      <c r="I28" s="149"/>
      <c r="J28" s="125"/>
      <c r="K28" s="149"/>
      <c r="L28" s="125"/>
      <c r="M28" s="125"/>
      <c r="N28" s="125"/>
    </row>
    <row r="29" spans="3:14" ht="15">
      <c r="C29" s="125"/>
      <c r="D29" s="125"/>
      <c r="E29" s="125"/>
      <c r="F29" s="125"/>
      <c r="G29" s="149"/>
      <c r="H29" s="125"/>
      <c r="I29" s="149"/>
      <c r="J29" s="125"/>
      <c r="K29" s="149"/>
      <c r="L29" s="125"/>
      <c r="M29" s="125"/>
      <c r="N29" s="125"/>
    </row>
    <row r="30" spans="3:14" ht="15">
      <c r="C30" s="125"/>
      <c r="D30" s="125"/>
      <c r="E30" s="125"/>
      <c r="F30" s="125"/>
      <c r="G30" s="149"/>
      <c r="H30" s="125"/>
      <c r="I30" s="149"/>
      <c r="J30" s="125"/>
      <c r="K30" s="149"/>
      <c r="L30" s="125"/>
      <c r="M30" s="125"/>
      <c r="N30" s="125"/>
    </row>
    <row r="31" spans="3:14" ht="15">
      <c r="C31" s="125"/>
      <c r="D31" s="125"/>
      <c r="E31" s="125"/>
      <c r="F31" s="125"/>
      <c r="G31" s="149"/>
      <c r="H31" s="125"/>
      <c r="I31" s="149"/>
      <c r="J31" s="125"/>
      <c r="K31" s="149"/>
      <c r="L31" s="125"/>
      <c r="M31" s="125"/>
      <c r="N31" s="125"/>
    </row>
    <row r="32" spans="3:14" ht="15">
      <c r="C32" s="125"/>
      <c r="D32" s="125"/>
      <c r="E32" s="125"/>
      <c r="F32" s="125"/>
      <c r="G32" s="149"/>
      <c r="H32" s="125"/>
      <c r="I32" s="149"/>
      <c r="J32" s="125"/>
      <c r="K32" s="149"/>
      <c r="L32" s="149"/>
      <c r="M32" s="125"/>
      <c r="N32" s="125"/>
    </row>
    <row r="33" spans="3:14" ht="15">
      <c r="C33" s="125"/>
      <c r="D33" s="125"/>
      <c r="E33" s="125"/>
      <c r="F33" s="125"/>
      <c r="G33" s="149"/>
      <c r="H33" s="125"/>
      <c r="I33" s="149"/>
      <c r="J33" s="125"/>
      <c r="K33" s="149"/>
      <c r="L33" s="125"/>
      <c r="M33" s="125"/>
      <c r="N33" s="125"/>
    </row>
    <row r="34" spans="3:14" ht="15">
      <c r="C34" s="125"/>
      <c r="D34" s="125"/>
      <c r="E34" s="125"/>
      <c r="F34" s="125"/>
      <c r="G34" s="149"/>
      <c r="H34" s="125"/>
      <c r="I34" s="149"/>
      <c r="J34" s="125"/>
      <c r="K34" s="149"/>
      <c r="L34" s="125"/>
      <c r="M34" s="125"/>
      <c r="N34" s="125"/>
    </row>
    <row r="35" spans="3:14" ht="15">
      <c r="C35" s="125"/>
      <c r="D35" s="125"/>
      <c r="E35" s="125"/>
      <c r="F35" s="125"/>
      <c r="G35" s="125"/>
      <c r="H35" s="125"/>
      <c r="I35" s="125"/>
      <c r="J35" s="125"/>
      <c r="K35" s="125"/>
      <c r="L35" s="125"/>
      <c r="M35" s="125"/>
      <c r="N35" s="125"/>
    </row>
    <row r="36" spans="3:14" ht="15">
      <c r="C36" s="125"/>
      <c r="D36" s="125"/>
      <c r="E36" s="125"/>
      <c r="F36" s="125"/>
      <c r="G36" s="125"/>
      <c r="H36" s="125"/>
      <c r="I36" s="125"/>
      <c r="J36" s="125"/>
      <c r="K36" s="125"/>
      <c r="L36" s="125"/>
      <c r="M36" s="125"/>
      <c r="N36" s="125"/>
    </row>
    <row r="37" spans="3:14" ht="15">
      <c r="C37" s="125"/>
      <c r="D37" s="125"/>
      <c r="E37" s="125"/>
      <c r="F37" s="125"/>
      <c r="G37" s="125"/>
      <c r="H37" s="125"/>
      <c r="I37" s="125"/>
      <c r="J37" s="125"/>
      <c r="K37" s="125"/>
      <c r="L37" s="125"/>
      <c r="M37" s="125"/>
      <c r="N37" s="125"/>
    </row>
    <row r="38" spans="3:14" ht="15">
      <c r="C38" s="125"/>
      <c r="D38" s="125"/>
      <c r="E38" s="125"/>
      <c r="F38" s="125"/>
      <c r="G38" s="125"/>
      <c r="H38" s="125"/>
      <c r="I38" s="125"/>
      <c r="J38" s="125"/>
      <c r="K38" s="125"/>
      <c r="L38" s="125"/>
      <c r="M38" s="125"/>
      <c r="N38" s="125"/>
    </row>
    <row r="39" spans="3:14" ht="15">
      <c r="C39" s="125"/>
      <c r="D39" s="125"/>
      <c r="E39" s="125"/>
      <c r="F39" s="125"/>
      <c r="G39" s="125"/>
      <c r="H39" s="125"/>
      <c r="I39" s="125"/>
      <c r="J39" s="125"/>
      <c r="K39" s="125"/>
      <c r="L39" s="125"/>
      <c r="M39" s="125"/>
      <c r="N39" s="125"/>
    </row>
    <row r="40" spans="3:14" ht="15">
      <c r="C40" s="125"/>
      <c r="D40" s="125"/>
      <c r="E40" s="125"/>
      <c r="F40" s="125"/>
      <c r="G40" s="125"/>
      <c r="H40" s="125"/>
      <c r="I40" s="125"/>
      <c r="J40" s="125"/>
      <c r="K40" s="125"/>
      <c r="L40" s="125"/>
      <c r="M40" s="125"/>
      <c r="N40" s="125"/>
    </row>
  </sheetData>
  <sheetProtection/>
  <mergeCells count="4">
    <mergeCell ref="C6:N6"/>
    <mergeCell ref="C7:N7"/>
    <mergeCell ref="B5:N5"/>
    <mergeCell ref="B4:N4"/>
  </mergeCells>
  <printOptions/>
  <pageMargins left="0.7" right="0.7" top="0.75" bottom="0.75" header="0.3" footer="0.3"/>
  <pageSetup horizontalDpi="600" verticalDpi="600" orientation="landscape" paperSize="124" r:id="rId1"/>
</worksheet>
</file>

<file path=xl/worksheets/sheet7.xml><?xml version="1.0" encoding="utf-8"?>
<worksheet xmlns="http://schemas.openxmlformats.org/spreadsheetml/2006/main" xmlns:r="http://schemas.openxmlformats.org/officeDocument/2006/relationships">
  <dimension ref="A1:AO150"/>
  <sheetViews>
    <sheetView zoomScale="85" zoomScaleNormal="85" zoomScalePageLayoutView="0" workbookViewId="0" topLeftCell="A127">
      <selection activeCell="D146" sqref="D146:O147"/>
    </sheetView>
  </sheetViews>
  <sheetFormatPr defaultColWidth="9.140625" defaultRowHeight="15"/>
  <cols>
    <col min="1" max="1" width="13.57421875" style="0" customWidth="1"/>
    <col min="3" max="3" width="11.140625" style="0" customWidth="1"/>
  </cols>
  <sheetData>
    <row r="1" spans="1:15" ht="15">
      <c r="A1" s="45"/>
      <c r="B1" s="45"/>
      <c r="C1" s="45"/>
      <c r="D1" s="45"/>
      <c r="E1" s="45"/>
      <c r="F1" s="45"/>
      <c r="G1" s="45"/>
      <c r="H1" s="45"/>
      <c r="I1" s="45"/>
      <c r="J1" s="45"/>
      <c r="K1" s="45"/>
      <c r="L1" s="45"/>
      <c r="M1" s="45"/>
      <c r="N1" s="45"/>
      <c r="O1" s="45"/>
    </row>
    <row r="2" spans="1:15" ht="15">
      <c r="A2" s="45"/>
      <c r="B2" s="45"/>
      <c r="C2" s="1"/>
      <c r="D2" s="1"/>
      <c r="E2" s="1"/>
      <c r="F2" s="1"/>
      <c r="G2" s="1"/>
      <c r="H2" s="1"/>
      <c r="I2" s="1"/>
      <c r="J2" s="1"/>
      <c r="K2" s="1"/>
      <c r="L2" s="1"/>
      <c r="M2" s="1"/>
      <c r="N2" s="1"/>
      <c r="O2" s="1"/>
    </row>
    <row r="3" spans="1:2" ht="15">
      <c r="A3" s="45"/>
      <c r="B3" s="45"/>
    </row>
    <row r="4" spans="1:15" ht="20.25">
      <c r="A4" s="45"/>
      <c r="B4" s="45"/>
      <c r="C4" s="254" t="s">
        <v>85</v>
      </c>
      <c r="D4" s="254"/>
      <c r="E4" s="254"/>
      <c r="F4" s="254"/>
      <c r="G4" s="254"/>
      <c r="H4" s="254"/>
      <c r="I4" s="254"/>
      <c r="J4" s="254"/>
      <c r="K4" s="254"/>
      <c r="L4" s="254"/>
      <c r="M4" s="254"/>
      <c r="N4" s="254"/>
      <c r="O4" s="254"/>
    </row>
    <row r="5" spans="1:15" ht="19.5" thickBot="1">
      <c r="A5" s="45"/>
      <c r="B5" s="45"/>
      <c r="C5" s="255" t="s">
        <v>84</v>
      </c>
      <c r="D5" s="255"/>
      <c r="E5" s="255"/>
      <c r="F5" s="255"/>
      <c r="G5" s="255"/>
      <c r="H5" s="255"/>
      <c r="I5" s="255"/>
      <c r="J5" s="255"/>
      <c r="K5" s="255"/>
      <c r="L5" s="255"/>
      <c r="M5" s="255"/>
      <c r="N5" s="255"/>
      <c r="O5" s="255"/>
    </row>
    <row r="6" spans="1:15" ht="16.5" thickBot="1">
      <c r="A6" s="47"/>
      <c r="B6" s="48"/>
      <c r="C6" s="49"/>
      <c r="D6" s="283" t="s">
        <v>1</v>
      </c>
      <c r="E6" s="283"/>
      <c r="F6" s="283"/>
      <c r="G6" s="283"/>
      <c r="H6" s="283"/>
      <c r="I6" s="283"/>
      <c r="J6" s="283"/>
      <c r="K6" s="283"/>
      <c r="L6" s="283"/>
      <c r="M6" s="283"/>
      <c r="N6" s="283"/>
      <c r="O6" s="283"/>
    </row>
    <row r="7" spans="1:15" ht="17.25" thickBot="1" thickTop="1">
      <c r="A7" s="50"/>
      <c r="B7" s="50"/>
      <c r="C7" s="50"/>
      <c r="D7" s="257" t="s">
        <v>28</v>
      </c>
      <c r="E7" s="258"/>
      <c r="F7" s="258"/>
      <c r="G7" s="258"/>
      <c r="H7" s="258"/>
      <c r="I7" s="258"/>
      <c r="J7" s="258"/>
      <c r="K7" s="258"/>
      <c r="L7" s="258"/>
      <c r="M7" s="258"/>
      <c r="N7" s="258"/>
      <c r="O7" s="259"/>
    </row>
    <row r="8" spans="1:28" ht="27" thickBot="1" thickTop="1">
      <c r="A8" s="51" t="s">
        <v>2</v>
      </c>
      <c r="B8" s="52" t="s">
        <v>3</v>
      </c>
      <c r="C8" s="52" t="s">
        <v>4</v>
      </c>
      <c r="D8" s="53">
        <v>40909</v>
      </c>
      <c r="E8" s="53">
        <v>40940</v>
      </c>
      <c r="F8" s="53">
        <v>40969</v>
      </c>
      <c r="G8" s="53">
        <v>41000</v>
      </c>
      <c r="H8" s="53">
        <v>41030</v>
      </c>
      <c r="I8" s="53">
        <v>41061</v>
      </c>
      <c r="J8" s="53">
        <v>41091</v>
      </c>
      <c r="K8" s="53">
        <v>41122</v>
      </c>
      <c r="L8" s="53">
        <v>41153</v>
      </c>
      <c r="M8" s="53">
        <v>41183</v>
      </c>
      <c r="N8" s="53">
        <v>41214</v>
      </c>
      <c r="O8" s="53">
        <v>41244</v>
      </c>
      <c r="Q8" s="54"/>
      <c r="R8" s="54"/>
      <c r="S8" s="54"/>
      <c r="T8" s="54"/>
      <c r="U8" s="54"/>
      <c r="V8" s="54"/>
      <c r="W8" s="54"/>
      <c r="X8" s="54"/>
      <c r="Y8" s="54"/>
      <c r="Z8" s="54"/>
      <c r="AA8" s="54"/>
      <c r="AB8" s="54"/>
    </row>
    <row r="9" spans="1:28" ht="27" thickTop="1">
      <c r="A9" s="317" t="s">
        <v>19</v>
      </c>
      <c r="B9" s="320" t="s">
        <v>29</v>
      </c>
      <c r="C9" s="90" t="s">
        <v>30</v>
      </c>
      <c r="D9" s="153">
        <v>15.80858001</v>
      </c>
      <c r="E9" s="153">
        <v>16.0074827946</v>
      </c>
      <c r="F9" s="153">
        <v>14.8167551733</v>
      </c>
      <c r="G9" s="153">
        <v>18.612910184800004</v>
      </c>
      <c r="H9" s="153">
        <v>18.232017038400002</v>
      </c>
      <c r="I9" s="153">
        <v>26.4634615266</v>
      </c>
      <c r="J9" s="153">
        <v>27.545740020599997</v>
      </c>
      <c r="K9" s="153">
        <v>30.099059199699997</v>
      </c>
      <c r="L9" s="153">
        <v>29.7473313753</v>
      </c>
      <c r="M9" s="153">
        <v>32.1821519514</v>
      </c>
      <c r="N9" s="153">
        <v>23.475127668000003</v>
      </c>
      <c r="O9" s="153">
        <v>17.7576086353</v>
      </c>
      <c r="Q9" s="54"/>
      <c r="R9" s="54"/>
      <c r="S9" s="54"/>
      <c r="T9" s="54"/>
      <c r="U9" s="54"/>
      <c r="V9" s="54"/>
      <c r="W9" s="54"/>
      <c r="X9" s="54"/>
      <c r="Y9" s="54"/>
      <c r="Z9" s="54"/>
      <c r="AA9" s="54"/>
      <c r="AB9" s="54"/>
    </row>
    <row r="10" spans="1:28" ht="26.25">
      <c r="A10" s="318"/>
      <c r="B10" s="321"/>
      <c r="C10" s="90" t="s">
        <v>31</v>
      </c>
      <c r="D10" s="153">
        <v>4.23592433</v>
      </c>
      <c r="E10" s="153">
        <v>4.537009459</v>
      </c>
      <c r="F10" s="153">
        <v>4.133146034</v>
      </c>
      <c r="G10" s="153">
        <v>4.957729948</v>
      </c>
      <c r="H10" s="153">
        <v>5.552722921</v>
      </c>
      <c r="I10" s="153">
        <v>5.9518473830000005</v>
      </c>
      <c r="J10" s="153">
        <v>6.048680422</v>
      </c>
      <c r="K10" s="153">
        <v>5.918100231</v>
      </c>
      <c r="L10" s="153">
        <v>5.7645544399999995</v>
      </c>
      <c r="M10" s="153">
        <v>7.680996976</v>
      </c>
      <c r="N10" s="153">
        <v>5.1072258680000004</v>
      </c>
      <c r="O10" s="153">
        <v>5.215428544</v>
      </c>
      <c r="Q10" s="54"/>
      <c r="R10" s="54"/>
      <c r="S10" s="54"/>
      <c r="T10" s="54"/>
      <c r="U10" s="54"/>
      <c r="V10" s="54"/>
      <c r="W10" s="54"/>
      <c r="X10" s="54"/>
      <c r="Y10" s="54"/>
      <c r="Z10" s="54"/>
      <c r="AA10" s="54"/>
      <c r="AB10" s="54"/>
    </row>
    <row r="11" spans="1:28" ht="15">
      <c r="A11" s="318"/>
      <c r="B11" s="321"/>
      <c r="C11" s="90" t="s">
        <v>32</v>
      </c>
      <c r="D11" s="153">
        <v>3.61448389637</v>
      </c>
      <c r="E11" s="153">
        <v>3.6452916622899996</v>
      </c>
      <c r="F11" s="153">
        <v>3.36431120909</v>
      </c>
      <c r="G11" s="153">
        <v>3.55931202846</v>
      </c>
      <c r="H11" s="153">
        <v>3.15959271684</v>
      </c>
      <c r="I11" s="153">
        <v>3.40569843548</v>
      </c>
      <c r="J11" s="153">
        <v>3.5333842596299996</v>
      </c>
      <c r="K11" s="153">
        <v>3.41862254428</v>
      </c>
      <c r="L11" s="153">
        <v>3.4115357680000002</v>
      </c>
      <c r="M11" s="153">
        <v>3.4400557115000003</v>
      </c>
      <c r="N11" s="153">
        <v>3.50204754498</v>
      </c>
      <c r="O11" s="153">
        <v>3.52683621659</v>
      </c>
      <c r="Q11" s="54"/>
      <c r="R11" s="54"/>
      <c r="S11" s="54"/>
      <c r="T11" s="54"/>
      <c r="U11" s="54"/>
      <c r="V11" s="54"/>
      <c r="W11" s="54"/>
      <c r="X11" s="54"/>
      <c r="Y11" s="54"/>
      <c r="Z11" s="54"/>
      <c r="AA11" s="54"/>
      <c r="AB11" s="54"/>
    </row>
    <row r="12" spans="1:28" ht="15">
      <c r="A12" s="318"/>
      <c r="B12" s="321"/>
      <c r="C12" s="90" t="s">
        <v>33</v>
      </c>
      <c r="D12" s="153">
        <v>11.938477950000001</v>
      </c>
      <c r="E12" s="153">
        <v>12.1237654</v>
      </c>
      <c r="F12" s="153">
        <v>12.145874229999999</v>
      </c>
      <c r="G12" s="153">
        <v>11.79651685</v>
      </c>
      <c r="H12" s="153">
        <v>11.86266669</v>
      </c>
      <c r="I12" s="153">
        <v>11.583398540000001</v>
      </c>
      <c r="J12" s="153">
        <v>11.057570519999999</v>
      </c>
      <c r="K12" s="153">
        <v>11.77501509</v>
      </c>
      <c r="L12" s="153">
        <v>11.026812379999999</v>
      </c>
      <c r="M12" s="153">
        <v>11.278134884000002</v>
      </c>
      <c r="N12" s="153">
        <v>11.938042202</v>
      </c>
      <c r="O12" s="153">
        <v>12.369733378000001</v>
      </c>
      <c r="Q12" s="54"/>
      <c r="R12" s="54"/>
      <c r="S12" s="54"/>
      <c r="T12" s="54"/>
      <c r="U12" s="54"/>
      <c r="V12" s="54"/>
      <c r="W12" s="54"/>
      <c r="X12" s="54"/>
      <c r="Y12" s="54"/>
      <c r="Z12" s="54"/>
      <c r="AA12" s="54"/>
      <c r="AB12" s="54"/>
    </row>
    <row r="13" spans="1:28" ht="26.25">
      <c r="A13" s="318"/>
      <c r="B13" s="321"/>
      <c r="C13" s="90" t="s">
        <v>34</v>
      </c>
      <c r="D13" s="153">
        <v>6.5414261187000005</v>
      </c>
      <c r="E13" s="153">
        <v>6.7460282587</v>
      </c>
      <c r="F13" s="153">
        <v>5.7767279099</v>
      </c>
      <c r="G13" s="153">
        <v>7.8831207236</v>
      </c>
      <c r="H13" s="153">
        <v>7.4802274606</v>
      </c>
      <c r="I13" s="153">
        <v>7.7923438814</v>
      </c>
      <c r="J13" s="153">
        <v>7.7765662162</v>
      </c>
      <c r="K13" s="153">
        <v>7.477480267499999</v>
      </c>
      <c r="L13" s="153">
        <v>8.276848753300001</v>
      </c>
      <c r="M13" s="153">
        <v>8.3831279418</v>
      </c>
      <c r="N13" s="153">
        <v>6.2303122285</v>
      </c>
      <c r="O13" s="153">
        <v>5.988543970699999</v>
      </c>
      <c r="Q13" s="54"/>
      <c r="R13" s="54"/>
      <c r="S13" s="54"/>
      <c r="T13" s="54"/>
      <c r="U13" s="54"/>
      <c r="V13" s="54"/>
      <c r="W13" s="54"/>
      <c r="X13" s="54"/>
      <c r="Y13" s="54"/>
      <c r="Z13" s="54"/>
      <c r="AA13" s="54"/>
      <c r="AB13" s="54"/>
    </row>
    <row r="14" spans="1:28" ht="15">
      <c r="A14" s="318"/>
      <c r="B14" s="321"/>
      <c r="C14" s="90" t="s">
        <v>35</v>
      </c>
      <c r="D14" s="153">
        <v>0.8937735547</v>
      </c>
      <c r="E14" s="153">
        <v>0.9387186153</v>
      </c>
      <c r="F14" s="153">
        <v>0.9025329021999999</v>
      </c>
      <c r="G14" s="153">
        <v>1.188657329</v>
      </c>
      <c r="H14" s="153">
        <v>1.134533222</v>
      </c>
      <c r="I14" s="153">
        <v>1.17030767</v>
      </c>
      <c r="J14" s="153">
        <v>1.075984124</v>
      </c>
      <c r="K14" s="153">
        <v>0.9394040935000001</v>
      </c>
      <c r="L14" s="153">
        <v>1.020999319</v>
      </c>
      <c r="M14" s="153">
        <v>1.099048618</v>
      </c>
      <c r="N14" s="153">
        <v>0.9625538258999999</v>
      </c>
      <c r="O14" s="153">
        <v>0.9537753760000001</v>
      </c>
      <c r="Q14" s="54"/>
      <c r="R14" s="54"/>
      <c r="S14" s="54"/>
      <c r="T14" s="54"/>
      <c r="U14" s="54"/>
      <c r="V14" s="54"/>
      <c r="W14" s="54"/>
      <c r="X14" s="54"/>
      <c r="Y14" s="54"/>
      <c r="Z14" s="54"/>
      <c r="AA14" s="54"/>
      <c r="AB14" s="54"/>
    </row>
    <row r="15" spans="1:28" ht="15">
      <c r="A15" s="318"/>
      <c r="B15" s="321"/>
      <c r="C15" s="90" t="s">
        <v>36</v>
      </c>
      <c r="D15" s="153">
        <v>1.040898414</v>
      </c>
      <c r="E15" s="153">
        <v>1.2049948799999999</v>
      </c>
      <c r="F15" s="153">
        <v>1.0639518250000002</v>
      </c>
      <c r="G15" s="153">
        <v>1.4499009908</v>
      </c>
      <c r="H15" s="153">
        <v>1.4831500462000002</v>
      </c>
      <c r="I15" s="153">
        <v>1.637492124</v>
      </c>
      <c r="J15" s="153">
        <v>1.765681539</v>
      </c>
      <c r="K15" s="153">
        <v>1.78640937</v>
      </c>
      <c r="L15" s="153">
        <v>1.8058279970000002</v>
      </c>
      <c r="M15" s="153">
        <v>1.8651352540000001</v>
      </c>
      <c r="N15" s="153">
        <v>1.3539069179999998</v>
      </c>
      <c r="O15" s="153">
        <v>1.208011896</v>
      </c>
      <c r="Q15" s="54"/>
      <c r="R15" s="54"/>
      <c r="S15" s="54"/>
      <c r="T15" s="54"/>
      <c r="U15" s="54"/>
      <c r="V15" s="54"/>
      <c r="W15" s="54"/>
      <c r="X15" s="54"/>
      <c r="Y15" s="54"/>
      <c r="Z15" s="54"/>
      <c r="AA15" s="54"/>
      <c r="AB15" s="54"/>
    </row>
    <row r="16" spans="1:28" ht="15">
      <c r="A16" s="318"/>
      <c r="B16" s="321"/>
      <c r="C16" s="91" t="s">
        <v>7</v>
      </c>
      <c r="D16" s="153">
        <v>128.7982671521</v>
      </c>
      <c r="E16" s="153">
        <v>138.04661686744</v>
      </c>
      <c r="F16" s="153">
        <v>144.54263083885002</v>
      </c>
      <c r="G16" s="153">
        <v>157.14800108818</v>
      </c>
      <c r="H16" s="153">
        <v>132.641298478045</v>
      </c>
      <c r="I16" s="153">
        <v>142.5323366</v>
      </c>
      <c r="J16" s="153">
        <v>146.8461537</v>
      </c>
      <c r="K16" s="153">
        <v>141.62323937873998</v>
      </c>
      <c r="L16" s="153">
        <v>140.51384347137</v>
      </c>
      <c r="M16" s="153">
        <v>160.838816012</v>
      </c>
      <c r="N16" s="153">
        <v>165.14750838813</v>
      </c>
      <c r="O16" s="153">
        <v>136.919840402382</v>
      </c>
      <c r="Q16" s="54"/>
      <c r="R16" s="54"/>
      <c r="S16" s="54"/>
      <c r="T16" s="54"/>
      <c r="U16" s="54"/>
      <c r="V16" s="54"/>
      <c r="W16" s="54"/>
      <c r="X16" s="54"/>
      <c r="Y16" s="54"/>
      <c r="Z16" s="54"/>
      <c r="AA16" s="54"/>
      <c r="AB16" s="54"/>
    </row>
    <row r="17" spans="1:28" ht="27" thickBot="1">
      <c r="A17" s="319"/>
      <c r="B17" s="322"/>
      <c r="C17" s="90" t="s">
        <v>8</v>
      </c>
      <c r="D17" s="153">
        <v>172.87183142587</v>
      </c>
      <c r="E17" s="153">
        <v>183.24990793733</v>
      </c>
      <c r="F17" s="153">
        <v>186.74593012234004</v>
      </c>
      <c r="G17" s="153">
        <v>206.59614914284</v>
      </c>
      <c r="H17" s="153">
        <v>181.54620857308498</v>
      </c>
      <c r="I17" s="153">
        <v>200.53688616048</v>
      </c>
      <c r="J17" s="153">
        <v>205.64976080143</v>
      </c>
      <c r="K17" s="153">
        <v>203.03733017471998</v>
      </c>
      <c r="L17" s="153">
        <v>201.56775350397</v>
      </c>
      <c r="M17" s="153">
        <v>226.7674673487</v>
      </c>
      <c r="N17" s="153">
        <v>217.71672464351002</v>
      </c>
      <c r="O17" s="153">
        <v>183.93977841897197</v>
      </c>
      <c r="Q17" s="54"/>
      <c r="R17" s="54"/>
      <c r="S17" s="54"/>
      <c r="T17" s="54"/>
      <c r="U17" s="54"/>
      <c r="V17" s="54"/>
      <c r="W17" s="54"/>
      <c r="X17" s="54"/>
      <c r="Y17" s="54"/>
      <c r="Z17" s="54"/>
      <c r="AA17" s="54"/>
      <c r="AB17" s="54"/>
    </row>
    <row r="18" spans="1:32" ht="27" thickTop="1">
      <c r="A18" s="284" t="s">
        <v>79</v>
      </c>
      <c r="B18" s="265" t="s">
        <v>29</v>
      </c>
      <c r="C18" s="88" t="s">
        <v>30</v>
      </c>
      <c r="D18" s="154">
        <v>0</v>
      </c>
      <c r="E18" s="154">
        <v>0</v>
      </c>
      <c r="F18" s="154">
        <v>0</v>
      </c>
      <c r="G18" s="154">
        <v>0</v>
      </c>
      <c r="H18" s="154">
        <v>3.266</v>
      </c>
      <c r="I18" s="154">
        <v>16.89</v>
      </c>
      <c r="J18" s="154">
        <v>30.442</v>
      </c>
      <c r="K18" s="154">
        <v>25.644</v>
      </c>
      <c r="L18" s="154">
        <v>18.4</v>
      </c>
      <c r="M18" s="154">
        <v>2.34</v>
      </c>
      <c r="N18" s="154">
        <v>0</v>
      </c>
      <c r="O18" s="154">
        <v>0</v>
      </c>
      <c r="P18" s="55"/>
      <c r="Q18" s="56"/>
      <c r="R18" s="56"/>
      <c r="S18" s="56"/>
      <c r="T18" s="56"/>
      <c r="U18" s="56"/>
      <c r="V18" s="56"/>
      <c r="W18" s="56"/>
      <c r="X18" s="56"/>
      <c r="Y18" s="56"/>
      <c r="Z18" s="56"/>
      <c r="AA18" s="56"/>
      <c r="AB18" s="57"/>
      <c r="AC18" s="57"/>
      <c r="AD18" s="57"/>
      <c r="AE18" s="57"/>
      <c r="AF18" s="57"/>
    </row>
    <row r="19" spans="1:32" ht="26.25">
      <c r="A19" s="285"/>
      <c r="B19" s="265"/>
      <c r="C19" s="88" t="s">
        <v>31</v>
      </c>
      <c r="D19" s="154">
        <v>0</v>
      </c>
      <c r="E19" s="154">
        <v>0</v>
      </c>
      <c r="F19" s="154">
        <v>0</v>
      </c>
      <c r="G19" s="154">
        <v>0</v>
      </c>
      <c r="H19" s="154">
        <v>5.98</v>
      </c>
      <c r="I19" s="154">
        <v>7.406</v>
      </c>
      <c r="J19" s="154">
        <v>19.654</v>
      </c>
      <c r="K19" s="154">
        <v>7.498</v>
      </c>
      <c r="L19" s="154">
        <v>9.274</v>
      </c>
      <c r="M19" s="154">
        <v>1.884</v>
      </c>
      <c r="N19" s="154">
        <v>0</v>
      </c>
      <c r="O19" s="154">
        <v>0</v>
      </c>
      <c r="P19" s="58"/>
      <c r="Q19" s="54"/>
      <c r="R19" s="54"/>
      <c r="S19" s="54"/>
      <c r="T19" s="54"/>
      <c r="U19" s="54"/>
      <c r="V19" s="54"/>
      <c r="W19" s="54"/>
      <c r="X19" s="54"/>
      <c r="Y19" s="54"/>
      <c r="Z19" s="54"/>
      <c r="AA19" s="54"/>
      <c r="AB19" s="57"/>
      <c r="AC19" s="57"/>
      <c r="AD19" s="57"/>
      <c r="AE19" s="57"/>
      <c r="AF19" s="57"/>
    </row>
    <row r="20" spans="1:32" ht="15">
      <c r="A20" s="285"/>
      <c r="B20" s="265"/>
      <c r="C20" s="88" t="s">
        <v>32</v>
      </c>
      <c r="D20" s="154">
        <v>0</v>
      </c>
      <c r="E20" s="154">
        <v>0</v>
      </c>
      <c r="F20" s="154">
        <v>0</v>
      </c>
      <c r="G20" s="154">
        <v>0</v>
      </c>
      <c r="H20" s="154">
        <v>0</v>
      </c>
      <c r="I20" s="154">
        <v>0</v>
      </c>
      <c r="J20" s="154">
        <v>0</v>
      </c>
      <c r="K20" s="154">
        <v>0</v>
      </c>
      <c r="L20" s="154">
        <v>0</v>
      </c>
      <c r="M20" s="154">
        <v>0</v>
      </c>
      <c r="N20" s="154">
        <v>0</v>
      </c>
      <c r="O20" s="154">
        <v>0</v>
      </c>
      <c r="P20" s="7"/>
      <c r="Q20" s="57"/>
      <c r="R20" s="57"/>
      <c r="S20" s="57"/>
      <c r="T20" s="57"/>
      <c r="U20" s="57"/>
      <c r="V20" s="57"/>
      <c r="W20" s="57"/>
      <c r="X20" s="57"/>
      <c r="Y20" s="57"/>
      <c r="Z20" s="57"/>
      <c r="AA20" s="57"/>
      <c r="AB20" s="57"/>
      <c r="AC20" s="57"/>
      <c r="AD20" s="57"/>
      <c r="AE20" s="57"/>
      <c r="AF20" s="57"/>
    </row>
    <row r="21" spans="1:32" ht="15">
      <c r="A21" s="285"/>
      <c r="B21" s="265"/>
      <c r="C21" s="88" t="s">
        <v>33</v>
      </c>
      <c r="D21" s="154">
        <v>0</v>
      </c>
      <c r="E21" s="154">
        <v>0</v>
      </c>
      <c r="F21" s="154">
        <v>0</v>
      </c>
      <c r="G21" s="154">
        <v>0</v>
      </c>
      <c r="H21" s="154">
        <v>0.97</v>
      </c>
      <c r="I21" s="154">
        <v>1.204</v>
      </c>
      <c r="J21" s="154">
        <v>3.196</v>
      </c>
      <c r="K21" s="154">
        <v>1.218</v>
      </c>
      <c r="L21" s="154">
        <v>1.508</v>
      </c>
      <c r="M21" s="154">
        <v>0.308</v>
      </c>
      <c r="N21" s="154">
        <v>0</v>
      </c>
      <c r="O21" s="154">
        <v>0</v>
      </c>
      <c r="P21" s="7"/>
      <c r="Q21" s="57"/>
      <c r="R21" s="57"/>
      <c r="S21" s="57"/>
      <c r="T21" s="57"/>
      <c r="U21" s="57"/>
      <c r="V21" s="57"/>
      <c r="W21" s="57"/>
      <c r="X21" s="57"/>
      <c r="Y21" s="57"/>
      <c r="Z21" s="57"/>
      <c r="AA21" s="57"/>
      <c r="AB21" s="57"/>
      <c r="AC21" s="57"/>
      <c r="AD21" s="57"/>
      <c r="AE21" s="57"/>
      <c r="AF21" s="57"/>
    </row>
    <row r="22" spans="1:32" ht="26.25">
      <c r="A22" s="285"/>
      <c r="B22" s="265"/>
      <c r="C22" s="88" t="s">
        <v>34</v>
      </c>
      <c r="D22" s="154">
        <v>0</v>
      </c>
      <c r="E22" s="154">
        <v>0</v>
      </c>
      <c r="F22" s="154">
        <v>0</v>
      </c>
      <c r="G22" s="154">
        <v>0</v>
      </c>
      <c r="H22" s="154">
        <v>0.196</v>
      </c>
      <c r="I22" s="154">
        <v>2.268</v>
      </c>
      <c r="J22" s="154">
        <v>4.296</v>
      </c>
      <c r="K22" s="154">
        <v>3.858</v>
      </c>
      <c r="L22" s="154">
        <v>2.666</v>
      </c>
      <c r="M22" s="154">
        <v>0.474</v>
      </c>
      <c r="N22" s="154">
        <v>0</v>
      </c>
      <c r="O22" s="154">
        <v>0</v>
      </c>
      <c r="P22" s="7"/>
      <c r="Q22" s="57"/>
      <c r="R22" s="57"/>
      <c r="S22" s="57"/>
      <c r="T22" s="57"/>
      <c r="U22" s="57"/>
      <c r="V22" s="57"/>
      <c r="W22" s="57"/>
      <c r="X22" s="57"/>
      <c r="Y22" s="57"/>
      <c r="Z22" s="57"/>
      <c r="AA22" s="57"/>
      <c r="AB22" s="57"/>
      <c r="AC22" s="57"/>
      <c r="AD22" s="57"/>
      <c r="AE22" s="57"/>
      <c r="AF22" s="57"/>
    </row>
    <row r="23" spans="1:32" ht="15">
      <c r="A23" s="285"/>
      <c r="B23" s="265"/>
      <c r="C23" s="88" t="s">
        <v>35</v>
      </c>
      <c r="D23" s="154">
        <v>0</v>
      </c>
      <c r="E23" s="154">
        <v>0</v>
      </c>
      <c r="F23" s="154">
        <v>0</v>
      </c>
      <c r="G23" s="154">
        <v>0</v>
      </c>
      <c r="H23" s="154">
        <v>2.46</v>
      </c>
      <c r="I23" s="154">
        <v>5.502</v>
      </c>
      <c r="J23" s="154">
        <v>10.948</v>
      </c>
      <c r="K23" s="154">
        <v>8.718</v>
      </c>
      <c r="L23" s="154">
        <v>7.02</v>
      </c>
      <c r="M23" s="154">
        <v>0.982</v>
      </c>
      <c r="N23" s="154">
        <v>0</v>
      </c>
      <c r="O23" s="154">
        <v>0</v>
      </c>
      <c r="P23" s="7"/>
      <c r="Q23" s="57"/>
      <c r="R23" s="57"/>
      <c r="S23" s="57"/>
      <c r="T23" s="57"/>
      <c r="U23" s="57"/>
      <c r="V23" s="57"/>
      <c r="W23" s="57"/>
      <c r="X23" s="57"/>
      <c r="Y23" s="57"/>
      <c r="Z23" s="57"/>
      <c r="AA23" s="57"/>
      <c r="AB23" s="57"/>
      <c r="AC23" s="57"/>
      <c r="AD23" s="57"/>
      <c r="AE23" s="57"/>
      <c r="AF23" s="57"/>
    </row>
    <row r="24" spans="1:32" ht="15">
      <c r="A24" s="285"/>
      <c r="B24" s="265"/>
      <c r="C24" s="88" t="s">
        <v>36</v>
      </c>
      <c r="D24" s="154">
        <v>0</v>
      </c>
      <c r="E24" s="154">
        <v>0</v>
      </c>
      <c r="F24" s="154">
        <v>0</v>
      </c>
      <c r="G24" s="154">
        <v>0</v>
      </c>
      <c r="H24" s="154">
        <v>2.076</v>
      </c>
      <c r="I24" s="154">
        <v>4.78</v>
      </c>
      <c r="J24" s="154">
        <v>9.562</v>
      </c>
      <c r="K24" s="154">
        <v>7.648</v>
      </c>
      <c r="L24" s="154">
        <v>5.968</v>
      </c>
      <c r="M24" s="154">
        <v>0.836</v>
      </c>
      <c r="N24" s="154">
        <v>0</v>
      </c>
      <c r="O24" s="154">
        <v>0</v>
      </c>
      <c r="P24" s="7"/>
      <c r="Q24" s="57"/>
      <c r="R24" s="57"/>
      <c r="S24" s="57"/>
      <c r="T24" s="57"/>
      <c r="U24" s="57"/>
      <c r="V24" s="57"/>
      <c r="W24" s="57"/>
      <c r="X24" s="57"/>
      <c r="Y24" s="57"/>
      <c r="Z24" s="57"/>
      <c r="AA24" s="57"/>
      <c r="AB24" s="57"/>
      <c r="AC24" s="57"/>
      <c r="AD24" s="57"/>
      <c r="AE24" s="57"/>
      <c r="AF24" s="57"/>
    </row>
    <row r="25" spans="1:32" ht="15">
      <c r="A25" s="285"/>
      <c r="B25" s="265"/>
      <c r="C25" s="89" t="s">
        <v>7</v>
      </c>
      <c r="D25" s="155">
        <v>0</v>
      </c>
      <c r="E25" s="155">
        <v>0</v>
      </c>
      <c r="F25" s="155">
        <v>0</v>
      </c>
      <c r="G25" s="155">
        <v>0</v>
      </c>
      <c r="H25" s="155">
        <v>2.758</v>
      </c>
      <c r="I25" s="155">
        <v>8.112</v>
      </c>
      <c r="J25" s="155">
        <v>15.796</v>
      </c>
      <c r="K25" s="155">
        <v>12.798</v>
      </c>
      <c r="L25" s="155">
        <v>9.92</v>
      </c>
      <c r="M25" s="155">
        <v>1.718</v>
      </c>
      <c r="N25" s="155">
        <v>0</v>
      </c>
      <c r="O25" s="155">
        <v>0</v>
      </c>
      <c r="P25" s="7"/>
      <c r="Q25" s="57"/>
      <c r="R25" s="57"/>
      <c r="S25" s="57"/>
      <c r="T25" s="57"/>
      <c r="U25" s="57"/>
      <c r="V25" s="57"/>
      <c r="W25" s="57"/>
      <c r="X25" s="57"/>
      <c r="Y25" s="57"/>
      <c r="Z25" s="57"/>
      <c r="AA25" s="57"/>
      <c r="AB25" s="57"/>
      <c r="AC25" s="57"/>
      <c r="AD25" s="57"/>
      <c r="AE25" s="57"/>
      <c r="AF25" s="57"/>
    </row>
    <row r="26" spans="1:32" ht="27" thickBot="1">
      <c r="A26" s="286"/>
      <c r="B26" s="266"/>
      <c r="C26" s="88" t="s">
        <v>8</v>
      </c>
      <c r="D26" s="216">
        <v>0</v>
      </c>
      <c r="E26" s="216">
        <v>0</v>
      </c>
      <c r="F26" s="216">
        <v>0</v>
      </c>
      <c r="G26" s="216">
        <v>0</v>
      </c>
      <c r="H26" s="216">
        <v>17.706</v>
      </c>
      <c r="I26" s="216">
        <v>46.162000000000006</v>
      </c>
      <c r="J26" s="216">
        <v>93.894</v>
      </c>
      <c r="K26" s="216">
        <v>67.38199999999999</v>
      </c>
      <c r="L26" s="216">
        <v>54.756</v>
      </c>
      <c r="M26" s="216">
        <v>8.542000000000002</v>
      </c>
      <c r="N26" s="216">
        <v>0</v>
      </c>
      <c r="O26" s="216">
        <v>0</v>
      </c>
      <c r="P26" s="7"/>
      <c r="Q26" s="59"/>
      <c r="R26" s="59"/>
      <c r="S26" s="59"/>
      <c r="T26" s="59"/>
      <c r="U26" s="59"/>
      <c r="V26" s="59"/>
      <c r="W26" s="59"/>
      <c r="X26" s="57"/>
      <c r="Y26" s="57"/>
      <c r="Z26" s="57"/>
      <c r="AA26" s="57"/>
      <c r="AB26" s="57"/>
      <c r="AC26" s="57"/>
      <c r="AD26" s="57"/>
      <c r="AE26" s="57"/>
      <c r="AF26" s="57"/>
    </row>
    <row r="27" spans="1:32" ht="27" thickTop="1">
      <c r="A27" s="269" t="s">
        <v>80</v>
      </c>
      <c r="B27" s="269" t="s">
        <v>29</v>
      </c>
      <c r="C27" s="90" t="s">
        <v>30</v>
      </c>
      <c r="D27" s="117">
        <v>0</v>
      </c>
      <c r="E27" s="117">
        <v>0</v>
      </c>
      <c r="F27" s="117">
        <v>0</v>
      </c>
      <c r="G27" s="117">
        <v>0</v>
      </c>
      <c r="H27" s="117">
        <v>0.643330257512</v>
      </c>
      <c r="I27" s="117">
        <v>0.16243188680099999</v>
      </c>
      <c r="J27" s="117">
        <v>0.343235193379</v>
      </c>
      <c r="K27" s="117">
        <v>0.160957473226</v>
      </c>
      <c r="L27" s="117">
        <v>0.971145137544</v>
      </c>
      <c r="M27" s="117">
        <v>0.302914788523</v>
      </c>
      <c r="N27" s="117">
        <v>0</v>
      </c>
      <c r="O27" s="117">
        <v>0</v>
      </c>
      <c r="P27" s="7"/>
      <c r="Q27" s="57"/>
      <c r="R27" s="57"/>
      <c r="S27" s="57"/>
      <c r="T27" s="57"/>
      <c r="U27" s="57"/>
      <c r="V27" s="57"/>
      <c r="W27" s="57"/>
      <c r="X27" s="57"/>
      <c r="Y27" s="57"/>
      <c r="Z27" s="57"/>
      <c r="AA27" s="57"/>
      <c r="AB27" s="57"/>
      <c r="AC27" s="57"/>
      <c r="AD27" s="57"/>
      <c r="AE27" s="57"/>
      <c r="AF27" s="57"/>
    </row>
    <row r="28" spans="1:32" ht="26.25">
      <c r="A28" s="270"/>
      <c r="B28" s="323"/>
      <c r="C28" s="90" t="s">
        <v>31</v>
      </c>
      <c r="D28" s="117">
        <v>0</v>
      </c>
      <c r="E28" s="117">
        <v>0</v>
      </c>
      <c r="F28" s="117">
        <v>0</v>
      </c>
      <c r="G28" s="117">
        <v>0</v>
      </c>
      <c r="H28" s="117">
        <v>0.23053729281</v>
      </c>
      <c r="I28" s="117">
        <v>0.4373091271</v>
      </c>
      <c r="J28" s="117">
        <v>0.6689868039000001</v>
      </c>
      <c r="K28" s="117">
        <v>0.5327340983000001</v>
      </c>
      <c r="L28" s="117">
        <v>0.5130588118</v>
      </c>
      <c r="M28" s="117">
        <v>0.24817370799999997</v>
      </c>
      <c r="N28" s="117">
        <v>0</v>
      </c>
      <c r="O28" s="117">
        <v>0</v>
      </c>
      <c r="P28" s="7"/>
      <c r="Q28" s="57"/>
      <c r="R28" s="57"/>
      <c r="S28" s="57"/>
      <c r="T28" s="57"/>
      <c r="U28" s="57"/>
      <c r="V28" s="57"/>
      <c r="W28" s="57"/>
      <c r="X28" s="57"/>
      <c r="Y28" s="57"/>
      <c r="Z28" s="57"/>
      <c r="AA28" s="57"/>
      <c r="AB28" s="57"/>
      <c r="AC28" s="57"/>
      <c r="AD28" s="57"/>
      <c r="AE28" s="57"/>
      <c r="AF28" s="57"/>
    </row>
    <row r="29" spans="1:32" ht="15">
      <c r="A29" s="270"/>
      <c r="B29" s="323"/>
      <c r="C29" s="90" t="s">
        <v>32</v>
      </c>
      <c r="D29" s="117">
        <v>0</v>
      </c>
      <c r="E29" s="117">
        <v>0</v>
      </c>
      <c r="F29" s="117">
        <v>0</v>
      </c>
      <c r="G29" s="117">
        <v>0</v>
      </c>
      <c r="H29" s="117">
        <v>0</v>
      </c>
      <c r="I29" s="117">
        <v>0</v>
      </c>
      <c r="J29" s="117">
        <v>0</v>
      </c>
      <c r="K29" s="117">
        <v>0</v>
      </c>
      <c r="L29" s="117">
        <v>0</v>
      </c>
      <c r="M29" s="117">
        <v>0</v>
      </c>
      <c r="N29" s="117">
        <v>0</v>
      </c>
      <c r="O29" s="117">
        <v>0</v>
      </c>
      <c r="P29" s="7"/>
      <c r="Q29" s="57"/>
      <c r="R29" s="57"/>
      <c r="S29" s="57"/>
      <c r="T29" s="57"/>
      <c r="U29" s="57"/>
      <c r="V29" s="57"/>
      <c r="W29" s="57"/>
      <c r="X29" s="57"/>
      <c r="Y29" s="57"/>
      <c r="Z29" s="57"/>
      <c r="AA29" s="57"/>
      <c r="AB29" s="57"/>
      <c r="AC29" s="57"/>
      <c r="AD29" s="57"/>
      <c r="AE29" s="57"/>
      <c r="AF29" s="57"/>
    </row>
    <row r="30" spans="1:32" ht="15">
      <c r="A30" s="270"/>
      <c r="B30" s="323"/>
      <c r="C30" s="90" t="s">
        <v>33</v>
      </c>
      <c r="D30" s="117">
        <v>0</v>
      </c>
      <c r="E30" s="117">
        <v>0</v>
      </c>
      <c r="F30" s="117">
        <v>0</v>
      </c>
      <c r="G30" s="117">
        <v>0</v>
      </c>
      <c r="H30" s="117">
        <v>0.024298831273</v>
      </c>
      <c r="I30" s="117">
        <v>0.04931038653</v>
      </c>
      <c r="J30" s="117">
        <v>0.06844490172</v>
      </c>
      <c r="K30" s="117">
        <v>0.07289618225</v>
      </c>
      <c r="L30" s="117">
        <v>0.06216963723</v>
      </c>
      <c r="M30" s="117">
        <v>0.029967826761</v>
      </c>
      <c r="N30" s="117">
        <v>0</v>
      </c>
      <c r="O30" s="117">
        <v>0</v>
      </c>
      <c r="P30" s="7"/>
      <c r="Q30" s="57"/>
      <c r="R30" s="57"/>
      <c r="S30" s="57"/>
      <c r="T30" s="57"/>
      <c r="U30" s="57"/>
      <c r="V30" s="57"/>
      <c r="W30" s="57"/>
      <c r="X30" s="57"/>
      <c r="Y30" s="57"/>
      <c r="Z30" s="57"/>
      <c r="AA30" s="57"/>
      <c r="AB30" s="57"/>
      <c r="AC30" s="57"/>
      <c r="AD30" s="57"/>
      <c r="AE30" s="57"/>
      <c r="AF30" s="57"/>
    </row>
    <row r="31" spans="1:32" ht="26.25">
      <c r="A31" s="270"/>
      <c r="B31" s="323"/>
      <c r="C31" s="90" t="s">
        <v>34</v>
      </c>
      <c r="D31" s="117">
        <v>0</v>
      </c>
      <c r="E31" s="117">
        <v>0</v>
      </c>
      <c r="F31" s="117">
        <v>0</v>
      </c>
      <c r="G31" s="117">
        <v>0</v>
      </c>
      <c r="H31" s="117">
        <v>0.05931382839</v>
      </c>
      <c r="I31" s="117">
        <v>0.13646564527000002</v>
      </c>
      <c r="J31" s="117">
        <v>0.16899385778999998</v>
      </c>
      <c r="K31" s="117">
        <v>0.10874876536</v>
      </c>
      <c r="L31" s="117">
        <v>0.08280345352</v>
      </c>
      <c r="M31" s="117">
        <v>0.06738623753999999</v>
      </c>
      <c r="N31" s="117">
        <v>0</v>
      </c>
      <c r="O31" s="117">
        <v>0</v>
      </c>
      <c r="P31" s="7"/>
      <c r="Q31" s="57"/>
      <c r="R31" s="57"/>
      <c r="S31" s="57"/>
      <c r="T31" s="57"/>
      <c r="U31" s="57"/>
      <c r="V31" s="57"/>
      <c r="W31" s="57"/>
      <c r="X31" s="57"/>
      <c r="Y31" s="57"/>
      <c r="Z31" s="57"/>
      <c r="AA31" s="57"/>
      <c r="AB31" s="57"/>
      <c r="AC31" s="57"/>
      <c r="AD31" s="57"/>
      <c r="AE31" s="57"/>
      <c r="AF31" s="57"/>
    </row>
    <row r="32" spans="1:32" ht="15">
      <c r="A32" s="270"/>
      <c r="B32" s="323"/>
      <c r="C32" s="90" t="s">
        <v>35</v>
      </c>
      <c r="D32" s="117">
        <v>0</v>
      </c>
      <c r="E32" s="117">
        <v>0</v>
      </c>
      <c r="F32" s="117">
        <v>0</v>
      </c>
      <c r="G32" s="117">
        <v>0</v>
      </c>
      <c r="H32" s="117">
        <v>0.24127411228</v>
      </c>
      <c r="I32" s="117">
        <v>0.42288828018999997</v>
      </c>
      <c r="J32" s="117">
        <v>0.6206208578</v>
      </c>
      <c r="K32" s="117">
        <v>0.47907003652999997</v>
      </c>
      <c r="L32" s="117">
        <v>0.6156840459999999</v>
      </c>
      <c r="M32" s="117">
        <v>0.14373280348</v>
      </c>
      <c r="N32" s="117">
        <v>0</v>
      </c>
      <c r="O32" s="117">
        <v>0</v>
      </c>
      <c r="P32" s="7"/>
      <c r="Q32" s="57"/>
      <c r="R32" s="57"/>
      <c r="S32" s="57"/>
      <c r="T32" s="57"/>
      <c r="U32" s="57"/>
      <c r="V32" s="57"/>
      <c r="W32" s="57"/>
      <c r="X32" s="57"/>
      <c r="Y32" s="57"/>
      <c r="Z32" s="57"/>
      <c r="AA32" s="57"/>
      <c r="AB32" s="57"/>
      <c r="AC32" s="57"/>
      <c r="AD32" s="57"/>
      <c r="AE32" s="57"/>
      <c r="AF32" s="57"/>
    </row>
    <row r="33" spans="1:32" ht="15">
      <c r="A33" s="270"/>
      <c r="B33" s="323"/>
      <c r="C33" s="90" t="s">
        <v>36</v>
      </c>
      <c r="D33" s="117">
        <v>0</v>
      </c>
      <c r="E33" s="117">
        <v>0</v>
      </c>
      <c r="F33" s="117">
        <v>0</v>
      </c>
      <c r="G33" s="117">
        <v>0</v>
      </c>
      <c r="H33" s="117">
        <v>0.312025835006</v>
      </c>
      <c r="I33" s="117">
        <v>0.4765390438</v>
      </c>
      <c r="J33" s="117">
        <v>0.73105500155</v>
      </c>
      <c r="K33" s="117">
        <v>0.66596271149</v>
      </c>
      <c r="L33" s="117">
        <v>0.60152974435</v>
      </c>
      <c r="M33" s="117">
        <v>0.244370302354</v>
      </c>
      <c r="N33" s="117">
        <v>0</v>
      </c>
      <c r="O33" s="117">
        <v>0</v>
      </c>
      <c r="P33" s="7"/>
      <c r="Q33" s="57"/>
      <c r="R33" s="57"/>
      <c r="S33" s="57"/>
      <c r="T33" s="57"/>
      <c r="U33" s="57"/>
      <c r="V33" s="57"/>
      <c r="W33" s="57"/>
      <c r="X33" s="57"/>
      <c r="Y33" s="57"/>
      <c r="Z33" s="57"/>
      <c r="AA33" s="57"/>
      <c r="AB33" s="57"/>
      <c r="AC33" s="57"/>
      <c r="AD33" s="57"/>
      <c r="AE33" s="57"/>
      <c r="AF33" s="57"/>
    </row>
    <row r="34" spans="1:32" ht="15">
      <c r="A34" s="270"/>
      <c r="B34" s="323"/>
      <c r="C34" s="91" t="s">
        <v>7</v>
      </c>
      <c r="D34" s="156">
        <v>0</v>
      </c>
      <c r="E34" s="156">
        <v>0</v>
      </c>
      <c r="F34" s="156">
        <v>0</v>
      </c>
      <c r="G34" s="156">
        <v>0</v>
      </c>
      <c r="H34" s="156">
        <v>0.15550641908800003</v>
      </c>
      <c r="I34" s="156">
        <v>0.28723267256</v>
      </c>
      <c r="J34" s="156">
        <v>0.139732776276</v>
      </c>
      <c r="K34" s="156">
        <v>0.106902528882</v>
      </c>
      <c r="L34" s="156">
        <v>0.302259010891</v>
      </c>
      <c r="M34" s="156">
        <v>0.211571725886</v>
      </c>
      <c r="N34" s="156">
        <v>0</v>
      </c>
      <c r="O34" s="156">
        <v>0</v>
      </c>
      <c r="P34" s="61"/>
      <c r="Q34" s="62"/>
      <c r="R34" s="62"/>
      <c r="S34" s="62"/>
      <c r="T34" s="62"/>
      <c r="U34" s="62"/>
      <c r="V34" s="62"/>
      <c r="W34" s="62"/>
      <c r="X34" s="54"/>
      <c r="Y34" s="54"/>
      <c r="Z34" s="54"/>
      <c r="AA34" s="54"/>
      <c r="AB34" s="54"/>
      <c r="AC34" s="54"/>
      <c r="AD34" s="57"/>
      <c r="AE34" s="57"/>
      <c r="AF34" s="57"/>
    </row>
    <row r="35" spans="1:32" ht="27" thickBot="1">
      <c r="A35" s="271"/>
      <c r="B35" s="324"/>
      <c r="C35" s="90" t="s">
        <v>8</v>
      </c>
      <c r="D35" s="217">
        <v>0</v>
      </c>
      <c r="E35" s="217">
        <v>0</v>
      </c>
      <c r="F35" s="217">
        <v>0</v>
      </c>
      <c r="G35" s="217">
        <v>0</v>
      </c>
      <c r="H35" s="217">
        <v>1.666286576359</v>
      </c>
      <c r="I35" s="217">
        <v>1.9721770422509999</v>
      </c>
      <c r="J35" s="217">
        <v>2.7410693924150005</v>
      </c>
      <c r="K35" s="217">
        <v>2.127271796038</v>
      </c>
      <c r="L35" s="217">
        <v>3.148649841335</v>
      </c>
      <c r="M35" s="217">
        <v>1.2481173925440001</v>
      </c>
      <c r="N35" s="217">
        <v>0</v>
      </c>
      <c r="O35" s="217">
        <v>0</v>
      </c>
      <c r="P35" s="7"/>
      <c r="Q35" s="57"/>
      <c r="R35" s="57"/>
      <c r="S35" s="57"/>
      <c r="T35" s="57"/>
      <c r="U35" s="57"/>
      <c r="V35" s="57"/>
      <c r="W35" s="57"/>
      <c r="X35" s="57"/>
      <c r="Y35" s="57"/>
      <c r="Z35" s="57"/>
      <c r="AA35" s="57"/>
      <c r="AB35" s="57"/>
      <c r="AC35" s="57"/>
      <c r="AD35" s="57"/>
      <c r="AE35" s="57"/>
      <c r="AF35" s="57"/>
    </row>
    <row r="36" spans="1:32" ht="27" thickTop="1">
      <c r="A36" s="264" t="s">
        <v>37</v>
      </c>
      <c r="B36" s="264" t="s">
        <v>29</v>
      </c>
      <c r="C36" s="88" t="s">
        <v>30</v>
      </c>
      <c r="D36" s="155">
        <v>0</v>
      </c>
      <c r="E36" s="155">
        <v>0</v>
      </c>
      <c r="F36" s="155">
        <v>0</v>
      </c>
      <c r="G36" s="155">
        <v>0</v>
      </c>
      <c r="H36" s="118">
        <v>10.932984515152</v>
      </c>
      <c r="I36" s="118">
        <v>11.147369951143</v>
      </c>
      <c r="J36" s="118">
        <v>11.128178902450001</v>
      </c>
      <c r="K36" s="118">
        <v>10.896662538892</v>
      </c>
      <c r="L36" s="118">
        <v>9.531340736926</v>
      </c>
      <c r="M36" s="118">
        <v>11.445070222916002</v>
      </c>
      <c r="N36" s="155">
        <v>0</v>
      </c>
      <c r="O36" s="155">
        <v>0</v>
      </c>
      <c r="P36" s="7"/>
      <c r="Q36" s="57"/>
      <c r="R36" s="57"/>
      <c r="S36" s="57"/>
      <c r="T36" s="57"/>
      <c r="U36" s="57"/>
      <c r="V36" s="57"/>
      <c r="W36" s="57"/>
      <c r="X36" s="57"/>
      <c r="Y36" s="57"/>
      <c r="Z36" s="57"/>
      <c r="AA36" s="57"/>
      <c r="AB36" s="57"/>
      <c r="AC36" s="57"/>
      <c r="AD36" s="57"/>
      <c r="AE36" s="57"/>
      <c r="AF36" s="57"/>
    </row>
    <row r="37" spans="1:32" ht="26.25">
      <c r="A37" s="265"/>
      <c r="B37" s="325"/>
      <c r="C37" s="88" t="s">
        <v>31</v>
      </c>
      <c r="D37" s="155">
        <v>0</v>
      </c>
      <c r="E37" s="155">
        <v>0</v>
      </c>
      <c r="F37" s="155">
        <v>0</v>
      </c>
      <c r="G37" s="155">
        <v>0</v>
      </c>
      <c r="H37" s="118">
        <v>4.27162172249</v>
      </c>
      <c r="I37" s="118">
        <v>4.16016368201</v>
      </c>
      <c r="J37" s="118">
        <v>4.39576537345</v>
      </c>
      <c r="K37" s="118">
        <v>4.70543474751</v>
      </c>
      <c r="L37" s="118">
        <v>5.8766914122500005</v>
      </c>
      <c r="M37" s="118">
        <v>4.09240484415</v>
      </c>
      <c r="N37" s="155">
        <v>0</v>
      </c>
      <c r="O37" s="155">
        <v>0</v>
      </c>
      <c r="P37" s="7"/>
      <c r="Q37" s="57"/>
      <c r="R37" s="57"/>
      <c r="S37" s="57"/>
      <c r="T37" s="57"/>
      <c r="U37" s="57"/>
      <c r="V37" s="57"/>
      <c r="W37" s="57"/>
      <c r="X37" s="57"/>
      <c r="Y37" s="57"/>
      <c r="Z37" s="57"/>
      <c r="AA37" s="57"/>
      <c r="AB37" s="57"/>
      <c r="AC37" s="57"/>
      <c r="AD37" s="57"/>
      <c r="AE37" s="57"/>
      <c r="AF37" s="57"/>
    </row>
    <row r="38" spans="1:32" ht="15">
      <c r="A38" s="265"/>
      <c r="B38" s="325"/>
      <c r="C38" s="88" t="s">
        <v>32</v>
      </c>
      <c r="D38" s="155">
        <v>0</v>
      </c>
      <c r="E38" s="155">
        <v>0</v>
      </c>
      <c r="F38" s="155">
        <v>0</v>
      </c>
      <c r="G38" s="155">
        <v>0</v>
      </c>
      <c r="H38" s="118">
        <v>0</v>
      </c>
      <c r="I38" s="118">
        <v>0</v>
      </c>
      <c r="J38" s="118">
        <v>0</v>
      </c>
      <c r="K38" s="118">
        <v>0</v>
      </c>
      <c r="L38" s="118">
        <v>0</v>
      </c>
      <c r="M38" s="118">
        <v>0</v>
      </c>
      <c r="N38" s="155">
        <v>0</v>
      </c>
      <c r="O38" s="155">
        <v>0</v>
      </c>
      <c r="P38" s="7"/>
      <c r="Q38" s="57"/>
      <c r="R38" s="57"/>
      <c r="S38" s="57"/>
      <c r="T38" s="57"/>
      <c r="U38" s="57"/>
      <c r="V38" s="57"/>
      <c r="W38" s="57"/>
      <c r="X38" s="57"/>
      <c r="Y38" s="57"/>
      <c r="Z38" s="57"/>
      <c r="AA38" s="57"/>
      <c r="AB38" s="57"/>
      <c r="AC38" s="57"/>
      <c r="AD38" s="57"/>
      <c r="AE38" s="57"/>
      <c r="AF38" s="57"/>
    </row>
    <row r="39" spans="1:32" ht="15">
      <c r="A39" s="265"/>
      <c r="B39" s="325"/>
      <c r="C39" s="88" t="s">
        <v>33</v>
      </c>
      <c r="D39" s="155">
        <v>0</v>
      </c>
      <c r="E39" s="155">
        <v>0</v>
      </c>
      <c r="F39" s="155">
        <v>0</v>
      </c>
      <c r="G39" s="155">
        <v>0</v>
      </c>
      <c r="H39" s="118">
        <v>0</v>
      </c>
      <c r="I39" s="118">
        <v>0</v>
      </c>
      <c r="J39" s="118">
        <v>0</v>
      </c>
      <c r="K39" s="118">
        <v>0</v>
      </c>
      <c r="L39" s="118">
        <v>0</v>
      </c>
      <c r="M39" s="118">
        <v>0</v>
      </c>
      <c r="N39" s="155">
        <v>0</v>
      </c>
      <c r="O39" s="155">
        <v>0</v>
      </c>
      <c r="P39" s="7"/>
      <c r="Q39" s="57"/>
      <c r="R39" s="57"/>
      <c r="S39" s="57"/>
      <c r="T39" s="57"/>
      <c r="U39" s="57"/>
      <c r="V39" s="57"/>
      <c r="W39" s="57"/>
      <c r="X39" s="57"/>
      <c r="Y39" s="57"/>
      <c r="Z39" s="57"/>
      <c r="AA39" s="57"/>
      <c r="AB39" s="57"/>
      <c r="AC39" s="57"/>
      <c r="AD39" s="57"/>
      <c r="AE39" s="57"/>
      <c r="AF39" s="57"/>
    </row>
    <row r="40" spans="1:32" ht="26.25">
      <c r="A40" s="265"/>
      <c r="B40" s="325"/>
      <c r="C40" s="88" t="s">
        <v>34</v>
      </c>
      <c r="D40" s="155">
        <v>0</v>
      </c>
      <c r="E40" s="155">
        <v>0</v>
      </c>
      <c r="F40" s="155">
        <v>0</v>
      </c>
      <c r="G40" s="155">
        <v>0</v>
      </c>
      <c r="H40" s="118">
        <v>1.7883486557239998</v>
      </c>
      <c r="I40" s="118">
        <v>2.064412255074</v>
      </c>
      <c r="J40" s="118">
        <v>2.061781583492</v>
      </c>
      <c r="K40" s="118">
        <v>2.035085970451</v>
      </c>
      <c r="L40" s="118">
        <v>1.7718435917039999</v>
      </c>
      <c r="M40" s="118">
        <v>1.905378971867</v>
      </c>
      <c r="N40" s="155">
        <v>0</v>
      </c>
      <c r="O40" s="155">
        <v>0</v>
      </c>
      <c r="P40" s="7"/>
      <c r="Q40" s="57"/>
      <c r="R40" s="57"/>
      <c r="S40" s="57"/>
      <c r="T40" s="57"/>
      <c r="U40" s="57"/>
      <c r="V40" s="57"/>
      <c r="W40" s="57"/>
      <c r="X40" s="57"/>
      <c r="Y40" s="57"/>
      <c r="Z40" s="57"/>
      <c r="AA40" s="57"/>
      <c r="AB40" s="57"/>
      <c r="AC40" s="57"/>
      <c r="AD40" s="57"/>
      <c r="AE40" s="57"/>
      <c r="AF40" s="57"/>
    </row>
    <row r="41" spans="1:36" ht="15">
      <c r="A41" s="265"/>
      <c r="B41" s="325"/>
      <c r="C41" s="88" t="s">
        <v>35</v>
      </c>
      <c r="D41" s="155">
        <v>0</v>
      </c>
      <c r="E41" s="155">
        <v>0</v>
      </c>
      <c r="F41" s="155">
        <v>0</v>
      </c>
      <c r="G41" s="155">
        <v>0</v>
      </c>
      <c r="H41" s="118">
        <v>1.8450675329000001</v>
      </c>
      <c r="I41" s="118">
        <v>1.68299965321</v>
      </c>
      <c r="J41" s="118">
        <v>1.7779989501</v>
      </c>
      <c r="K41" s="118">
        <v>1.8172472816</v>
      </c>
      <c r="L41" s="118">
        <v>1.5913709434</v>
      </c>
      <c r="M41" s="118">
        <v>1.7347947927</v>
      </c>
      <c r="N41" s="155">
        <v>0</v>
      </c>
      <c r="O41" s="155">
        <v>0</v>
      </c>
      <c r="P41" s="7"/>
      <c r="Q41" s="57"/>
      <c r="R41" s="57"/>
      <c r="S41" s="57"/>
      <c r="T41" s="57"/>
      <c r="U41" s="57"/>
      <c r="V41" s="57"/>
      <c r="W41" s="57"/>
      <c r="X41" s="57"/>
      <c r="Y41" s="57"/>
      <c r="Z41" s="57"/>
      <c r="AA41" s="57"/>
      <c r="AB41" s="57"/>
      <c r="AC41" s="57"/>
      <c r="AD41" s="57"/>
      <c r="AE41" s="57"/>
      <c r="AF41" s="57"/>
      <c r="AG41" s="7"/>
      <c r="AH41" s="7"/>
      <c r="AI41" s="7"/>
      <c r="AJ41" s="7"/>
    </row>
    <row r="42" spans="1:36" ht="15">
      <c r="A42" s="265"/>
      <c r="B42" s="325"/>
      <c r="C42" s="88" t="s">
        <v>36</v>
      </c>
      <c r="D42" s="155">
        <v>0</v>
      </c>
      <c r="E42" s="155">
        <v>0</v>
      </c>
      <c r="F42" s="155">
        <v>0</v>
      </c>
      <c r="G42" s="155">
        <v>0</v>
      </c>
      <c r="H42" s="118">
        <v>0.71833440863</v>
      </c>
      <c r="I42" s="118">
        <v>0.57985999107</v>
      </c>
      <c r="J42" s="118">
        <v>0.6136643510500001</v>
      </c>
      <c r="K42" s="118">
        <v>0.58421539365</v>
      </c>
      <c r="L42" s="118">
        <v>0.57014636762</v>
      </c>
      <c r="M42" s="118">
        <v>0.68508612203</v>
      </c>
      <c r="N42" s="155">
        <v>0</v>
      </c>
      <c r="O42" s="155">
        <v>0</v>
      </c>
      <c r="P42" s="7"/>
      <c r="Q42" s="57"/>
      <c r="R42" s="57"/>
      <c r="S42" s="57"/>
      <c r="T42" s="57"/>
      <c r="U42" s="57"/>
      <c r="V42" s="57"/>
      <c r="W42" s="57"/>
      <c r="X42" s="57"/>
      <c r="Y42" s="57"/>
      <c r="Z42" s="57"/>
      <c r="AA42" s="57"/>
      <c r="AB42" s="57"/>
      <c r="AC42" s="57"/>
      <c r="AD42" s="57"/>
      <c r="AE42" s="57"/>
      <c r="AF42" s="57"/>
      <c r="AG42" s="7"/>
      <c r="AH42" s="7"/>
      <c r="AI42" s="7"/>
      <c r="AJ42" s="7"/>
    </row>
    <row r="43" spans="1:36" ht="15">
      <c r="A43" s="265"/>
      <c r="B43" s="325"/>
      <c r="C43" s="89" t="s">
        <v>7</v>
      </c>
      <c r="D43" s="155">
        <v>0</v>
      </c>
      <c r="E43" s="155">
        <v>0</v>
      </c>
      <c r="F43" s="155">
        <v>0</v>
      </c>
      <c r="G43" s="155">
        <v>0</v>
      </c>
      <c r="H43" s="155">
        <v>20.443643161665</v>
      </c>
      <c r="I43" s="155">
        <v>20.365194476785</v>
      </c>
      <c r="J43" s="155">
        <v>20.022610841770003</v>
      </c>
      <c r="K43" s="155">
        <v>19.961354072675</v>
      </c>
      <c r="L43" s="155">
        <v>20.658606949827</v>
      </c>
      <c r="M43" s="155">
        <v>20.13726505061</v>
      </c>
      <c r="N43" s="155">
        <v>0</v>
      </c>
      <c r="O43" s="155">
        <v>0</v>
      </c>
      <c r="P43" s="7"/>
      <c r="Q43" s="62"/>
      <c r="R43" s="62"/>
      <c r="S43" s="62"/>
      <c r="T43" s="62"/>
      <c r="U43" s="62"/>
      <c r="V43" s="62"/>
      <c r="W43" s="62"/>
      <c r="X43" s="54"/>
      <c r="Y43" s="54"/>
      <c r="Z43" s="54"/>
      <c r="AA43" s="54"/>
      <c r="AB43" s="54"/>
      <c r="AC43" s="54"/>
      <c r="AD43" s="57"/>
      <c r="AE43" s="57"/>
      <c r="AF43" s="57"/>
      <c r="AG43" s="7"/>
      <c r="AH43" s="7"/>
      <c r="AI43" s="7"/>
      <c r="AJ43" s="7"/>
    </row>
    <row r="44" spans="1:36" ht="27" thickBot="1">
      <c r="A44" s="266"/>
      <c r="B44" s="326"/>
      <c r="C44" s="88" t="s">
        <v>8</v>
      </c>
      <c r="D44" s="155">
        <v>0</v>
      </c>
      <c r="E44" s="155">
        <v>0</v>
      </c>
      <c r="F44" s="155">
        <v>0</v>
      </c>
      <c r="G44" s="155">
        <v>0</v>
      </c>
      <c r="H44" s="155">
        <v>39.999999996561</v>
      </c>
      <c r="I44" s="155">
        <v>40.000000009292</v>
      </c>
      <c r="J44" s="155">
        <v>40.000000002312</v>
      </c>
      <c r="K44" s="155">
        <v>40.000000004778</v>
      </c>
      <c r="L44" s="155">
        <v>40.00000000172701</v>
      </c>
      <c r="M44" s="155">
        <v>40.000000004273</v>
      </c>
      <c r="N44" s="155">
        <v>0</v>
      </c>
      <c r="O44" s="155">
        <v>0</v>
      </c>
      <c r="P44" s="7"/>
      <c r="Q44" s="57"/>
      <c r="R44" s="57"/>
      <c r="S44" s="57"/>
      <c r="T44" s="57"/>
      <c r="U44" s="57"/>
      <c r="V44" s="57"/>
      <c r="W44" s="57"/>
      <c r="X44" s="57"/>
      <c r="Y44" s="57"/>
      <c r="Z44" s="57"/>
      <c r="AA44" s="57"/>
      <c r="AB44" s="57"/>
      <c r="AC44" s="57"/>
      <c r="AD44" s="57"/>
      <c r="AE44" s="57"/>
      <c r="AF44" s="57"/>
      <c r="AG44" s="7"/>
      <c r="AH44" s="7"/>
      <c r="AI44" s="7"/>
      <c r="AJ44" s="7"/>
    </row>
    <row r="45" spans="1:36" ht="27" thickTop="1">
      <c r="A45" s="269" t="s">
        <v>38</v>
      </c>
      <c r="B45" s="269" t="s">
        <v>29</v>
      </c>
      <c r="C45" s="90" t="s">
        <v>30</v>
      </c>
      <c r="D45" s="156">
        <v>0</v>
      </c>
      <c r="E45" s="156">
        <v>0</v>
      </c>
      <c r="F45" s="156">
        <v>0</v>
      </c>
      <c r="G45" s="156">
        <v>0</v>
      </c>
      <c r="H45" s="117">
        <v>52.785896173322</v>
      </c>
      <c r="I45" s="117">
        <v>58.047912853271</v>
      </c>
      <c r="J45" s="117">
        <v>54.27601978711</v>
      </c>
      <c r="K45" s="117">
        <v>55.292002236701</v>
      </c>
      <c r="L45" s="117">
        <v>53.447108265165994</v>
      </c>
      <c r="M45" s="117">
        <v>57.31249077544099</v>
      </c>
      <c r="N45" s="156">
        <v>0</v>
      </c>
      <c r="O45" s="156">
        <v>0</v>
      </c>
      <c r="P45" s="7"/>
      <c r="Q45" s="57"/>
      <c r="R45" s="57"/>
      <c r="S45" s="57"/>
      <c r="T45" s="57"/>
      <c r="U45" s="57"/>
      <c r="V45" s="57"/>
      <c r="W45" s="57"/>
      <c r="X45" s="57"/>
      <c r="Y45" s="57"/>
      <c r="Z45" s="57"/>
      <c r="AA45" s="57"/>
      <c r="AB45" s="57"/>
      <c r="AC45" s="57"/>
      <c r="AD45" s="57"/>
      <c r="AE45" s="57"/>
      <c r="AF45" s="57"/>
      <c r="AG45" s="7"/>
      <c r="AH45" s="7"/>
      <c r="AI45" s="7"/>
      <c r="AJ45" s="7"/>
    </row>
    <row r="46" spans="1:36" ht="26.25">
      <c r="A46" s="270"/>
      <c r="B46" s="323"/>
      <c r="C46" s="90" t="s">
        <v>31</v>
      </c>
      <c r="D46" s="156">
        <v>0</v>
      </c>
      <c r="E46" s="156">
        <v>0</v>
      </c>
      <c r="F46" s="156">
        <v>0</v>
      </c>
      <c r="G46" s="156">
        <v>0</v>
      </c>
      <c r="H46" s="117">
        <v>21.161914098656002</v>
      </c>
      <c r="I46" s="117">
        <v>21.396366133622003</v>
      </c>
      <c r="J46" s="117">
        <v>24.20271567133</v>
      </c>
      <c r="K46" s="117">
        <v>25.290838987793</v>
      </c>
      <c r="L46" s="117">
        <v>26.089900909206996</v>
      </c>
      <c r="M46" s="117">
        <v>19.686931148881</v>
      </c>
      <c r="N46" s="156">
        <v>0</v>
      </c>
      <c r="O46" s="156">
        <v>0</v>
      </c>
      <c r="P46" s="7"/>
      <c r="Q46" s="57"/>
      <c r="R46" s="57"/>
      <c r="S46" s="57"/>
      <c r="T46" s="57"/>
      <c r="U46" s="57"/>
      <c r="V46" s="57"/>
      <c r="W46" s="57"/>
      <c r="X46" s="57"/>
      <c r="Y46" s="57"/>
      <c r="Z46" s="57"/>
      <c r="AA46" s="57"/>
      <c r="AB46" s="57"/>
      <c r="AC46" s="57"/>
      <c r="AD46" s="57"/>
      <c r="AE46" s="57"/>
      <c r="AF46" s="57"/>
      <c r="AG46" s="7"/>
      <c r="AH46" s="7"/>
      <c r="AI46" s="7"/>
      <c r="AJ46" s="7"/>
    </row>
    <row r="47" spans="1:36" ht="15">
      <c r="A47" s="270"/>
      <c r="B47" s="323"/>
      <c r="C47" s="90" t="s">
        <v>32</v>
      </c>
      <c r="D47" s="156">
        <v>0</v>
      </c>
      <c r="E47" s="156">
        <v>0</v>
      </c>
      <c r="F47" s="156">
        <v>0</v>
      </c>
      <c r="G47" s="156">
        <v>0</v>
      </c>
      <c r="H47" s="156">
        <v>0.5546445158969999</v>
      </c>
      <c r="I47" s="156">
        <v>0.49713367966099997</v>
      </c>
      <c r="J47" s="156">
        <v>0.477603532106</v>
      </c>
      <c r="K47" s="156">
        <v>0.482869314761</v>
      </c>
      <c r="L47" s="156">
        <v>0.5407429176440001</v>
      </c>
      <c r="M47" s="156">
        <v>0.5357909894299999</v>
      </c>
      <c r="N47" s="156">
        <v>0</v>
      </c>
      <c r="O47" s="156">
        <v>0</v>
      </c>
      <c r="P47" s="7"/>
      <c r="Q47" s="54"/>
      <c r="R47" s="54"/>
      <c r="S47" s="54"/>
      <c r="T47" s="54"/>
      <c r="U47" s="54"/>
      <c r="V47" s="54"/>
      <c r="W47" s="54"/>
      <c r="X47" s="57"/>
      <c r="Y47" s="57"/>
      <c r="Z47" s="57"/>
      <c r="AA47" s="57"/>
      <c r="AB47" s="57"/>
      <c r="AC47" s="57"/>
      <c r="AD47" s="57"/>
      <c r="AE47" s="57"/>
      <c r="AF47" s="57"/>
      <c r="AG47" s="7"/>
      <c r="AH47" s="7"/>
      <c r="AI47" s="7"/>
      <c r="AJ47" s="7"/>
    </row>
    <row r="48" spans="1:36" ht="15">
      <c r="A48" s="270"/>
      <c r="B48" s="323"/>
      <c r="C48" s="90" t="s">
        <v>33</v>
      </c>
      <c r="D48" s="156">
        <v>0</v>
      </c>
      <c r="E48" s="156">
        <v>0</v>
      </c>
      <c r="F48" s="156">
        <v>0</v>
      </c>
      <c r="G48" s="156">
        <v>0</v>
      </c>
      <c r="H48" s="156">
        <v>17.706965655818</v>
      </c>
      <c r="I48" s="156">
        <v>16.356717348281002</v>
      </c>
      <c r="J48" s="156">
        <v>15.773608431685</v>
      </c>
      <c r="K48" s="156">
        <v>16.565861635181</v>
      </c>
      <c r="L48" s="156">
        <v>17.679710061934003</v>
      </c>
      <c r="M48" s="156">
        <v>17.019700739181</v>
      </c>
      <c r="N48" s="156">
        <v>0</v>
      </c>
      <c r="O48" s="156">
        <v>0</v>
      </c>
      <c r="P48" s="7"/>
      <c r="Q48" s="54"/>
      <c r="R48" s="54"/>
      <c r="S48" s="54"/>
      <c r="T48" s="54"/>
      <c r="U48" s="54"/>
      <c r="V48" s="54"/>
      <c r="W48" s="54"/>
      <c r="X48" s="57"/>
      <c r="Y48" s="57"/>
      <c r="Z48" s="57"/>
      <c r="AA48" s="57"/>
      <c r="AB48" s="57"/>
      <c r="AC48" s="57"/>
      <c r="AD48" s="57"/>
      <c r="AE48" s="57"/>
      <c r="AF48" s="57"/>
      <c r="AG48" s="7"/>
      <c r="AH48" s="7"/>
      <c r="AI48" s="7"/>
      <c r="AJ48" s="7"/>
    </row>
    <row r="49" spans="1:36" ht="26.25">
      <c r="A49" s="270"/>
      <c r="B49" s="323"/>
      <c r="C49" s="90" t="s">
        <v>34</v>
      </c>
      <c r="D49" s="156">
        <v>0</v>
      </c>
      <c r="E49" s="156">
        <v>0</v>
      </c>
      <c r="F49" s="156">
        <v>0</v>
      </c>
      <c r="G49" s="156">
        <v>0</v>
      </c>
      <c r="H49" s="117">
        <v>4.2226956103769995</v>
      </c>
      <c r="I49" s="117">
        <v>4.540772240599999</v>
      </c>
      <c r="J49" s="117">
        <v>4.315885585682</v>
      </c>
      <c r="K49" s="117">
        <v>4.516026008275</v>
      </c>
      <c r="L49" s="117">
        <v>4.41244446928</v>
      </c>
      <c r="M49" s="117">
        <v>4.334230823929</v>
      </c>
      <c r="N49" s="156">
        <v>0</v>
      </c>
      <c r="O49" s="156">
        <v>0</v>
      </c>
      <c r="P49" s="7"/>
      <c r="Q49" s="57"/>
      <c r="R49" s="57"/>
      <c r="S49" s="57"/>
      <c r="T49" s="57"/>
      <c r="U49" s="57"/>
      <c r="V49" s="57"/>
      <c r="W49" s="57"/>
      <c r="X49" s="57"/>
      <c r="Y49" s="57"/>
      <c r="Z49" s="57"/>
      <c r="AA49" s="57"/>
      <c r="AB49" s="57"/>
      <c r="AC49" s="57"/>
      <c r="AD49" s="57"/>
      <c r="AE49" s="57"/>
      <c r="AF49" s="57"/>
      <c r="AG49" s="7"/>
      <c r="AH49" s="7"/>
      <c r="AI49" s="7"/>
      <c r="AJ49" s="7"/>
    </row>
    <row r="50" spans="1:36" ht="15">
      <c r="A50" s="270"/>
      <c r="B50" s="323"/>
      <c r="C50" s="90" t="s">
        <v>35</v>
      </c>
      <c r="D50" s="156">
        <v>0</v>
      </c>
      <c r="E50" s="156">
        <v>0</v>
      </c>
      <c r="F50" s="156">
        <v>0</v>
      </c>
      <c r="G50" s="156">
        <v>0</v>
      </c>
      <c r="H50" s="117">
        <v>4.326886295075</v>
      </c>
      <c r="I50" s="117">
        <v>4.09522659114</v>
      </c>
      <c r="J50" s="117">
        <v>4.267098084981</v>
      </c>
      <c r="K50" s="117">
        <v>4.443677087515999</v>
      </c>
      <c r="L50" s="117">
        <v>4.382597703627001</v>
      </c>
      <c r="M50" s="117">
        <v>4.011734298348</v>
      </c>
      <c r="N50" s="156">
        <v>0</v>
      </c>
      <c r="O50" s="156">
        <v>0</v>
      </c>
      <c r="P50" s="7"/>
      <c r="Q50" s="57"/>
      <c r="R50" s="57"/>
      <c r="S50" s="57"/>
      <c r="T50" s="57"/>
      <c r="U50" s="57"/>
      <c r="V50" s="57"/>
      <c r="W50" s="57"/>
      <c r="X50" s="57"/>
      <c r="Y50" s="57"/>
      <c r="Z50" s="57"/>
      <c r="AA50" s="57"/>
      <c r="AB50" s="57"/>
      <c r="AC50" s="57"/>
      <c r="AD50" s="57"/>
      <c r="AE50" s="57"/>
      <c r="AF50" s="57"/>
      <c r="AG50" s="7"/>
      <c r="AH50" s="7"/>
      <c r="AI50" s="7"/>
      <c r="AJ50" s="7"/>
    </row>
    <row r="51" spans="1:36" ht="15">
      <c r="A51" s="270"/>
      <c r="B51" s="323"/>
      <c r="C51" s="90" t="s">
        <v>36</v>
      </c>
      <c r="D51" s="156">
        <v>0</v>
      </c>
      <c r="E51" s="156">
        <v>0</v>
      </c>
      <c r="F51" s="156">
        <v>0</v>
      </c>
      <c r="G51" s="156">
        <v>0</v>
      </c>
      <c r="H51" s="117">
        <v>3.90728547221</v>
      </c>
      <c r="I51" s="117">
        <v>3.63252565957</v>
      </c>
      <c r="J51" s="117">
        <v>3.6544230290199997</v>
      </c>
      <c r="K51" s="117">
        <v>3.9646154422299995</v>
      </c>
      <c r="L51" s="117">
        <v>4.6357133767</v>
      </c>
      <c r="M51" s="117">
        <v>3.70573857312</v>
      </c>
      <c r="N51" s="156">
        <v>0</v>
      </c>
      <c r="O51" s="156">
        <v>0</v>
      </c>
      <c r="P51" s="7"/>
      <c r="Q51" s="57"/>
      <c r="R51" s="57"/>
      <c r="S51" s="57"/>
      <c r="T51" s="57"/>
      <c r="U51" s="57"/>
      <c r="V51" s="57"/>
      <c r="W51" s="57"/>
      <c r="X51" s="57"/>
      <c r="Y51" s="57"/>
      <c r="Z51" s="57"/>
      <c r="AA51" s="57"/>
      <c r="AB51" s="57"/>
      <c r="AC51" s="57"/>
      <c r="AD51" s="57"/>
      <c r="AE51" s="57"/>
      <c r="AF51" s="57"/>
      <c r="AG51" s="7"/>
      <c r="AH51" s="7"/>
      <c r="AI51" s="7"/>
      <c r="AJ51" s="7"/>
    </row>
    <row r="52" spans="1:36" ht="15">
      <c r="A52" s="270"/>
      <c r="B52" s="323"/>
      <c r="C52" s="91" t="s">
        <v>7</v>
      </c>
      <c r="D52" s="156">
        <v>0</v>
      </c>
      <c r="E52" s="156">
        <v>0</v>
      </c>
      <c r="F52" s="156">
        <v>0</v>
      </c>
      <c r="G52" s="156">
        <v>0</v>
      </c>
      <c r="H52" s="156">
        <v>34.33371218185</v>
      </c>
      <c r="I52" s="156">
        <v>30.43334549459</v>
      </c>
      <c r="J52" s="156">
        <v>32.032645880904994</v>
      </c>
      <c r="K52" s="156">
        <v>28.444109294392</v>
      </c>
      <c r="L52" s="156">
        <v>27.811782286855</v>
      </c>
      <c r="M52" s="156">
        <v>32.393382656397</v>
      </c>
      <c r="N52" s="156">
        <v>0</v>
      </c>
      <c r="O52" s="156">
        <v>0</v>
      </c>
      <c r="P52" s="7"/>
      <c r="Q52" s="62"/>
      <c r="R52" s="62"/>
      <c r="S52" s="62"/>
      <c r="T52" s="62"/>
      <c r="U52" s="62"/>
      <c r="V52" s="62"/>
      <c r="W52" s="62"/>
      <c r="X52" s="57"/>
      <c r="Y52" s="54"/>
      <c r="Z52" s="54"/>
      <c r="AA52" s="54"/>
      <c r="AB52" s="54"/>
      <c r="AC52" s="54"/>
      <c r="AD52" s="54"/>
      <c r="AE52" s="57"/>
      <c r="AF52" s="57"/>
      <c r="AG52" s="7"/>
      <c r="AH52" s="7"/>
      <c r="AI52" s="7"/>
      <c r="AJ52" s="7"/>
    </row>
    <row r="53" spans="1:36" ht="27" thickBot="1">
      <c r="A53" s="271"/>
      <c r="B53" s="324"/>
      <c r="C53" s="90" t="s">
        <v>8</v>
      </c>
      <c r="D53" s="156">
        <v>0</v>
      </c>
      <c r="E53" s="156">
        <v>0</v>
      </c>
      <c r="F53" s="156">
        <v>0</v>
      </c>
      <c r="G53" s="156">
        <v>0</v>
      </c>
      <c r="H53" s="156">
        <v>139.000000003205</v>
      </c>
      <c r="I53" s="156">
        <v>139.000000000735</v>
      </c>
      <c r="J53" s="156">
        <v>139.000000002819</v>
      </c>
      <c r="K53" s="156">
        <v>139.000000006849</v>
      </c>
      <c r="L53" s="156">
        <v>138.99999999041302</v>
      </c>
      <c r="M53" s="156">
        <v>139.000000004727</v>
      </c>
      <c r="N53" s="156">
        <v>0</v>
      </c>
      <c r="O53" s="156">
        <v>0</v>
      </c>
      <c r="P53" s="7"/>
      <c r="Q53" s="57"/>
      <c r="R53" s="57"/>
      <c r="S53" s="57"/>
      <c r="T53" s="57"/>
      <c r="U53" s="57"/>
      <c r="V53" s="57"/>
      <c r="W53" s="57"/>
      <c r="X53" s="57"/>
      <c r="Y53" s="63"/>
      <c r="Z53" s="63"/>
      <c r="AA53" s="63"/>
      <c r="AB53" s="63"/>
      <c r="AC53" s="63"/>
      <c r="AD53" s="63"/>
      <c r="AE53" s="57"/>
      <c r="AF53" s="57"/>
      <c r="AG53" s="7"/>
      <c r="AH53" s="7"/>
      <c r="AI53" s="7"/>
      <c r="AJ53" s="7"/>
    </row>
    <row r="54" spans="1:36" ht="27" thickTop="1">
      <c r="A54" s="269" t="s">
        <v>39</v>
      </c>
      <c r="B54" s="264" t="s">
        <v>29</v>
      </c>
      <c r="C54" s="88" t="s">
        <v>30</v>
      </c>
      <c r="D54" s="155">
        <v>2.00521859886</v>
      </c>
      <c r="E54" s="155">
        <v>2.0234817016899997</v>
      </c>
      <c r="F54" s="155">
        <v>2.00553637317</v>
      </c>
      <c r="G54" s="155">
        <v>2.5027550249800004</v>
      </c>
      <c r="H54" s="118">
        <v>2.44898222069</v>
      </c>
      <c r="I54" s="118">
        <v>2.72122629888</v>
      </c>
      <c r="J54" s="118">
        <v>2.79555450609</v>
      </c>
      <c r="K54" s="118">
        <v>2.77779515465</v>
      </c>
      <c r="L54" s="118">
        <v>2.74210727504</v>
      </c>
      <c r="M54" s="118">
        <v>2.67319980937</v>
      </c>
      <c r="N54" s="155">
        <v>2.04784693253</v>
      </c>
      <c r="O54" s="155">
        <v>2.02968474036</v>
      </c>
      <c r="P54" s="7"/>
      <c r="Q54" s="57"/>
      <c r="R54" s="57"/>
      <c r="S54" s="57"/>
      <c r="T54" s="57"/>
      <c r="U54" s="57"/>
      <c r="V54" s="57"/>
      <c r="W54" s="57"/>
      <c r="X54" s="57"/>
      <c r="Y54" s="65"/>
      <c r="Z54" s="65"/>
      <c r="AA54" s="65"/>
      <c r="AB54" s="65"/>
      <c r="AC54" s="65"/>
      <c r="AD54" s="65"/>
      <c r="AE54" s="66"/>
      <c r="AF54" s="66"/>
      <c r="AG54" s="66">
        <v>0</v>
      </c>
      <c r="AH54" s="66">
        <v>0</v>
      </c>
      <c r="AI54" s="66">
        <v>0</v>
      </c>
      <c r="AJ54" s="67">
        <v>0</v>
      </c>
    </row>
    <row r="55" spans="1:36" ht="26.25">
      <c r="A55" s="270"/>
      <c r="B55" s="325"/>
      <c r="C55" s="88" t="s">
        <v>31</v>
      </c>
      <c r="D55" s="155">
        <v>0.255241199063</v>
      </c>
      <c r="E55" s="155">
        <v>0.250238666555</v>
      </c>
      <c r="F55" s="155">
        <v>0.25948534236399995</v>
      </c>
      <c r="G55" s="155">
        <v>0.145208462188</v>
      </c>
      <c r="H55" s="118">
        <v>0.166827311688</v>
      </c>
      <c r="I55" s="118">
        <v>0.170427946513</v>
      </c>
      <c r="J55" s="118">
        <v>0.185665461883</v>
      </c>
      <c r="K55" s="118">
        <v>0.194901594277</v>
      </c>
      <c r="L55" s="118">
        <v>0.196905569509</v>
      </c>
      <c r="M55" s="118">
        <v>0.20735190205</v>
      </c>
      <c r="N55" s="155">
        <v>0.40563413150600003</v>
      </c>
      <c r="O55" s="155">
        <v>0.303797167438</v>
      </c>
      <c r="P55" s="7"/>
      <c r="Q55" s="57"/>
      <c r="R55" s="57"/>
      <c r="S55" s="57"/>
      <c r="T55" s="57"/>
      <c r="U55" s="57"/>
      <c r="V55" s="57"/>
      <c r="W55" s="57"/>
      <c r="X55" s="57"/>
      <c r="Y55" s="65"/>
      <c r="Z55" s="65"/>
      <c r="AA55" s="65"/>
      <c r="AB55" s="65"/>
      <c r="AC55" s="65"/>
      <c r="AD55" s="65"/>
      <c r="AE55" s="66"/>
      <c r="AF55" s="66"/>
      <c r="AG55" s="66">
        <v>0</v>
      </c>
      <c r="AH55" s="66">
        <v>0</v>
      </c>
      <c r="AI55" s="66">
        <v>0</v>
      </c>
      <c r="AJ55" s="67">
        <v>0</v>
      </c>
    </row>
    <row r="56" spans="1:36" ht="15">
      <c r="A56" s="270"/>
      <c r="B56" s="325"/>
      <c r="C56" s="88" t="s">
        <v>32</v>
      </c>
      <c r="D56" s="155">
        <v>0</v>
      </c>
      <c r="E56" s="155">
        <v>0</v>
      </c>
      <c r="F56" s="155">
        <v>0</v>
      </c>
      <c r="G56" s="155">
        <v>0</v>
      </c>
      <c r="H56" s="118">
        <v>0</v>
      </c>
      <c r="I56" s="118">
        <v>0</v>
      </c>
      <c r="J56" s="118">
        <v>0</v>
      </c>
      <c r="K56" s="118">
        <v>0</v>
      </c>
      <c r="L56" s="118">
        <v>0</v>
      </c>
      <c r="M56" s="118">
        <v>0</v>
      </c>
      <c r="N56" s="155">
        <v>0</v>
      </c>
      <c r="O56" s="155">
        <v>0</v>
      </c>
      <c r="P56" s="7"/>
      <c r="Q56" s="57"/>
      <c r="R56" s="57"/>
      <c r="S56" s="57"/>
      <c r="T56" s="57"/>
      <c r="U56" s="57"/>
      <c r="V56" s="57"/>
      <c r="W56" s="57"/>
      <c r="X56" s="57"/>
      <c r="Y56" s="57"/>
      <c r="Z56" s="57"/>
      <c r="AA56" s="57"/>
      <c r="AB56" s="57"/>
      <c r="AC56" s="57"/>
      <c r="AD56" s="57"/>
      <c r="AE56" s="57"/>
      <c r="AF56" s="57"/>
      <c r="AG56" s="57"/>
      <c r="AH56" s="57"/>
      <c r="AI56" s="57"/>
      <c r="AJ56" s="68"/>
    </row>
    <row r="57" spans="1:36" ht="15">
      <c r="A57" s="270"/>
      <c r="B57" s="325"/>
      <c r="C57" s="88" t="s">
        <v>33</v>
      </c>
      <c r="D57" s="155">
        <v>0.13797307385699997</v>
      </c>
      <c r="E57" s="155">
        <v>0.16174544591</v>
      </c>
      <c r="F57" s="155">
        <v>0.15144451727699998</v>
      </c>
      <c r="G57" s="155">
        <v>0.23079214162599998</v>
      </c>
      <c r="H57" s="118">
        <v>0.253051554278</v>
      </c>
      <c r="I57" s="118">
        <v>0.266487199572</v>
      </c>
      <c r="J57" s="118">
        <v>0.28855470787799997</v>
      </c>
      <c r="K57" s="118">
        <v>0.290927082245</v>
      </c>
      <c r="L57" s="118">
        <v>0.274749412587</v>
      </c>
      <c r="M57" s="118">
        <v>0.23905764512799998</v>
      </c>
      <c r="N57" s="155">
        <v>0.16626032821300002</v>
      </c>
      <c r="O57" s="155">
        <v>0.147382277137</v>
      </c>
      <c r="P57" s="7"/>
      <c r="Q57" s="57"/>
      <c r="R57" s="57"/>
      <c r="S57" s="57"/>
      <c r="T57" s="57"/>
      <c r="U57" s="57"/>
      <c r="V57" s="57"/>
      <c r="W57" s="57"/>
      <c r="X57" s="57"/>
      <c r="Y57" s="69"/>
      <c r="Z57" s="69"/>
      <c r="AA57" s="69"/>
      <c r="AB57" s="69"/>
      <c r="AC57" s="69"/>
      <c r="AD57" s="69"/>
      <c r="AE57" s="57"/>
      <c r="AF57" s="57"/>
      <c r="AG57" s="57"/>
      <c r="AH57" s="57"/>
      <c r="AI57" s="57"/>
      <c r="AJ57" s="68"/>
    </row>
    <row r="58" spans="1:36" ht="26.25">
      <c r="A58" s="270"/>
      <c r="B58" s="325"/>
      <c r="C58" s="88" t="s">
        <v>34</v>
      </c>
      <c r="D58" s="155">
        <v>0.43392237947</v>
      </c>
      <c r="E58" s="155">
        <v>0.44164559472</v>
      </c>
      <c r="F58" s="155">
        <v>0.43207718269</v>
      </c>
      <c r="G58" s="155">
        <v>0.55415955847</v>
      </c>
      <c r="H58" s="118">
        <v>0.58863566567</v>
      </c>
      <c r="I58" s="118">
        <v>0.66293037895</v>
      </c>
      <c r="J58" s="118">
        <v>0.70190100075</v>
      </c>
      <c r="K58" s="118">
        <v>0.6987279627099999</v>
      </c>
      <c r="L58" s="118">
        <v>0.70211460843</v>
      </c>
      <c r="M58" s="118">
        <v>0.67799004636</v>
      </c>
      <c r="N58" s="155">
        <v>0.47259811428</v>
      </c>
      <c r="O58" s="155">
        <v>0.45366034791000004</v>
      </c>
      <c r="P58" s="7"/>
      <c r="Q58" s="57"/>
      <c r="R58" s="57"/>
      <c r="S58" s="57"/>
      <c r="T58" s="57"/>
      <c r="U58" s="57"/>
      <c r="V58" s="57"/>
      <c r="W58" s="57"/>
      <c r="X58" s="57"/>
      <c r="Y58" s="70"/>
      <c r="Z58" s="70"/>
      <c r="AA58" s="70"/>
      <c r="AB58" s="70"/>
      <c r="AC58" s="70"/>
      <c r="AD58" s="70"/>
      <c r="AE58" s="57"/>
      <c r="AF58" s="57"/>
      <c r="AG58" s="57">
        <v>0</v>
      </c>
      <c r="AH58" s="57">
        <v>0</v>
      </c>
      <c r="AI58" s="57">
        <v>0</v>
      </c>
      <c r="AJ58" s="68">
        <v>0</v>
      </c>
    </row>
    <row r="59" spans="1:36" ht="15">
      <c r="A59" s="270"/>
      <c r="B59" s="325"/>
      <c r="C59" s="88" t="s">
        <v>35</v>
      </c>
      <c r="D59" s="155">
        <v>0</v>
      </c>
      <c r="E59" s="155">
        <v>0</v>
      </c>
      <c r="F59" s="155">
        <v>0</v>
      </c>
      <c r="G59" s="155">
        <v>0</v>
      </c>
      <c r="H59" s="118">
        <v>0</v>
      </c>
      <c r="I59" s="118">
        <v>0</v>
      </c>
      <c r="J59" s="118">
        <v>0</v>
      </c>
      <c r="K59" s="118">
        <v>0</v>
      </c>
      <c r="L59" s="118">
        <v>0</v>
      </c>
      <c r="M59" s="118">
        <v>0</v>
      </c>
      <c r="N59" s="155">
        <v>0</v>
      </c>
      <c r="O59" s="155">
        <v>0</v>
      </c>
      <c r="P59" s="7"/>
      <c r="Q59" s="57"/>
      <c r="R59" s="57"/>
      <c r="S59" s="57"/>
      <c r="T59" s="57"/>
      <c r="U59" s="57"/>
      <c r="V59" s="57"/>
      <c r="W59" s="57"/>
      <c r="X59" s="57"/>
      <c r="Y59" s="57"/>
      <c r="Z59" s="57"/>
      <c r="AA59" s="57"/>
      <c r="AB59" s="57"/>
      <c r="AC59" s="57"/>
      <c r="AD59" s="57"/>
      <c r="AE59" s="57"/>
      <c r="AF59" s="57"/>
      <c r="AG59" s="57"/>
      <c r="AH59" s="57"/>
      <c r="AI59" s="57"/>
      <c r="AJ59" s="68"/>
    </row>
    <row r="60" spans="1:36" ht="15.75" thickBot="1">
      <c r="A60" s="270"/>
      <c r="B60" s="325"/>
      <c r="C60" s="88" t="s">
        <v>36</v>
      </c>
      <c r="D60" s="155">
        <v>0.04509659584299999</v>
      </c>
      <c r="E60" s="155">
        <v>0.045569092073</v>
      </c>
      <c r="F60" s="155">
        <v>0.045128992319</v>
      </c>
      <c r="G60" s="155">
        <v>0.047735953942999995</v>
      </c>
      <c r="H60" s="118">
        <v>0.04680819647</v>
      </c>
      <c r="I60" s="118">
        <v>0.0520486202</v>
      </c>
      <c r="J60" s="118">
        <v>0.05767502262</v>
      </c>
      <c r="K60" s="118">
        <v>0.0587759499</v>
      </c>
      <c r="L60" s="118">
        <v>0.06051988822</v>
      </c>
      <c r="M60" s="118">
        <v>0.06940859565</v>
      </c>
      <c r="N60" s="155">
        <v>0.055001204721</v>
      </c>
      <c r="O60" s="155">
        <v>0.051857344405</v>
      </c>
      <c r="P60" s="7"/>
      <c r="Q60" s="57"/>
      <c r="R60" s="57"/>
      <c r="S60" s="57"/>
      <c r="T60" s="57"/>
      <c r="U60" s="57"/>
      <c r="V60" s="57"/>
      <c r="W60" s="57"/>
      <c r="X60" s="57"/>
      <c r="Y60" s="57"/>
      <c r="Z60" s="57"/>
      <c r="AA60" s="57"/>
      <c r="AB60" s="57"/>
      <c r="AC60" s="57"/>
      <c r="AD60" s="57"/>
      <c r="AE60" s="57"/>
      <c r="AF60" s="57"/>
      <c r="AG60" s="71"/>
      <c r="AH60" s="71"/>
      <c r="AI60" s="71"/>
      <c r="AJ60" s="72"/>
    </row>
    <row r="61" spans="1:36" ht="15">
      <c r="A61" s="270"/>
      <c r="B61" s="325"/>
      <c r="C61" s="89" t="s">
        <v>7</v>
      </c>
      <c r="D61" s="155">
        <v>1.7344924433000002</v>
      </c>
      <c r="E61" s="155">
        <v>1.6751401951540001</v>
      </c>
      <c r="F61" s="155">
        <v>1.6775950858550002</v>
      </c>
      <c r="G61" s="155">
        <v>2.8071786642929997</v>
      </c>
      <c r="H61" s="155">
        <v>3.40357434335</v>
      </c>
      <c r="I61" s="155">
        <v>3.4374833867829997</v>
      </c>
      <c r="J61" s="155">
        <v>3.655846510783</v>
      </c>
      <c r="K61" s="155">
        <v>3.877629108566</v>
      </c>
      <c r="L61" s="155">
        <v>3.827161602981</v>
      </c>
      <c r="M61" s="155">
        <v>3.3868982309369997</v>
      </c>
      <c r="N61" s="155">
        <v>1.782181449276</v>
      </c>
      <c r="O61" s="155">
        <v>1.6870937947320002</v>
      </c>
      <c r="P61" s="7"/>
      <c r="Q61" s="62"/>
      <c r="R61" s="62"/>
      <c r="S61" s="62"/>
      <c r="T61" s="62"/>
      <c r="U61" s="62"/>
      <c r="V61" s="62"/>
      <c r="W61" s="62"/>
      <c r="X61" s="57"/>
      <c r="Y61" s="57"/>
      <c r="Z61" s="57"/>
      <c r="AA61" s="57"/>
      <c r="AB61" s="57"/>
      <c r="AC61" s="57"/>
      <c r="AD61" s="57"/>
      <c r="AE61" s="57"/>
      <c r="AF61" s="57"/>
      <c r="AG61" s="7"/>
      <c r="AH61" s="7"/>
      <c r="AI61" s="7"/>
      <c r="AJ61" s="7"/>
    </row>
    <row r="62" spans="1:36" ht="27" thickBot="1">
      <c r="A62" s="271"/>
      <c r="B62" s="326"/>
      <c r="C62" s="88" t="s">
        <v>8</v>
      </c>
      <c r="D62" s="118">
        <v>4.6119442903930015</v>
      </c>
      <c r="E62" s="118">
        <v>4.5978206961020005</v>
      </c>
      <c r="F62" s="118">
        <v>4.571267493675</v>
      </c>
      <c r="G62" s="118">
        <v>6.2878298054999995</v>
      </c>
      <c r="H62" s="118">
        <v>6.907879292145999</v>
      </c>
      <c r="I62" s="118">
        <v>7.310603830898</v>
      </c>
      <c r="J62" s="118">
        <v>7.6851972100040005</v>
      </c>
      <c r="K62" s="118">
        <v>7.898756852348001</v>
      </c>
      <c r="L62" s="118">
        <v>7.803558356767</v>
      </c>
      <c r="M62" s="118">
        <v>7.253906229495</v>
      </c>
      <c r="N62" s="118">
        <v>4.929522160525999</v>
      </c>
      <c r="O62" s="118">
        <v>4.673475671982</v>
      </c>
      <c r="P62" s="7"/>
      <c r="Q62" s="63"/>
      <c r="R62" s="63"/>
      <c r="S62" s="63"/>
      <c r="T62" s="63"/>
      <c r="U62" s="63"/>
      <c r="V62" s="63"/>
      <c r="W62" s="57"/>
      <c r="X62" s="57"/>
      <c r="Y62" s="57"/>
      <c r="Z62" s="57"/>
      <c r="AA62" s="57"/>
      <c r="AB62" s="57"/>
      <c r="AC62" s="57"/>
      <c r="AD62" s="57"/>
      <c r="AE62" s="57"/>
      <c r="AF62" s="57"/>
      <c r="AG62" s="7"/>
      <c r="AH62" s="7"/>
      <c r="AI62" s="7"/>
      <c r="AJ62" s="7"/>
    </row>
    <row r="63" spans="1:36" ht="27" thickTop="1">
      <c r="A63" s="280" t="s">
        <v>40</v>
      </c>
      <c r="B63" s="269" t="s">
        <v>29</v>
      </c>
      <c r="C63" s="90" t="s">
        <v>30</v>
      </c>
      <c r="D63" s="119">
        <v>0</v>
      </c>
      <c r="E63" s="119">
        <v>0</v>
      </c>
      <c r="F63" s="119">
        <v>0</v>
      </c>
      <c r="G63" s="119">
        <v>0</v>
      </c>
      <c r="H63" s="119">
        <v>12.960370108258001</v>
      </c>
      <c r="I63" s="119">
        <v>15.766635390521</v>
      </c>
      <c r="J63" s="119">
        <v>15.604542858634</v>
      </c>
      <c r="K63" s="119">
        <v>15.896941639556001</v>
      </c>
      <c r="L63" s="119">
        <v>14.949316886796</v>
      </c>
      <c r="M63" s="119">
        <v>14.218969149487998</v>
      </c>
      <c r="N63" s="119">
        <v>0</v>
      </c>
      <c r="O63" s="119">
        <v>0</v>
      </c>
      <c r="P63" s="74"/>
      <c r="Q63" s="75"/>
      <c r="R63" s="75"/>
      <c r="S63" s="75"/>
      <c r="T63" s="75"/>
      <c r="U63" s="75"/>
      <c r="V63" s="75"/>
      <c r="W63" s="75"/>
      <c r="X63" s="75"/>
      <c r="Y63" s="75"/>
      <c r="Z63" s="75"/>
      <c r="AA63" s="75"/>
      <c r="AB63" s="75"/>
      <c r="AC63" s="76"/>
      <c r="AD63" s="76"/>
      <c r="AE63" s="76"/>
      <c r="AF63" s="76"/>
      <c r="AG63" s="74"/>
      <c r="AH63" s="74"/>
      <c r="AI63" s="74"/>
      <c r="AJ63" s="74"/>
    </row>
    <row r="64" spans="1:36" ht="26.25">
      <c r="A64" s="281"/>
      <c r="B64" s="270"/>
      <c r="C64" s="90" t="s">
        <v>31</v>
      </c>
      <c r="D64" s="119">
        <v>0</v>
      </c>
      <c r="E64" s="119">
        <v>0</v>
      </c>
      <c r="F64" s="119">
        <v>0</v>
      </c>
      <c r="G64" s="119">
        <v>0</v>
      </c>
      <c r="H64" s="119">
        <v>2.7916031037</v>
      </c>
      <c r="I64" s="119">
        <v>2.9644901358299998</v>
      </c>
      <c r="J64" s="119">
        <v>3.25841988409</v>
      </c>
      <c r="K64" s="119">
        <v>3.2584285435899996</v>
      </c>
      <c r="L64" s="119">
        <v>3.9643818121</v>
      </c>
      <c r="M64" s="119">
        <v>2.659432485</v>
      </c>
      <c r="N64" s="119">
        <v>0</v>
      </c>
      <c r="O64" s="119">
        <v>0</v>
      </c>
      <c r="P64" s="74"/>
      <c r="Q64" s="75"/>
      <c r="R64" s="75"/>
      <c r="S64" s="75"/>
      <c r="T64" s="75"/>
      <c r="U64" s="75"/>
      <c r="V64" s="75"/>
      <c r="W64" s="75"/>
      <c r="X64" s="75"/>
      <c r="Y64" s="75"/>
      <c r="Z64" s="75"/>
      <c r="AA64" s="75"/>
      <c r="AB64" s="75"/>
      <c r="AC64" s="76"/>
      <c r="AD64" s="76"/>
      <c r="AE64" s="76"/>
      <c r="AF64" s="76"/>
      <c r="AG64" s="74"/>
      <c r="AH64" s="74"/>
      <c r="AI64" s="74"/>
      <c r="AJ64" s="74"/>
    </row>
    <row r="65" spans="1:36" ht="15">
      <c r="A65" s="281"/>
      <c r="B65" s="270"/>
      <c r="C65" s="90" t="s">
        <v>32</v>
      </c>
      <c r="D65" s="119">
        <v>0</v>
      </c>
      <c r="E65" s="119">
        <v>0</v>
      </c>
      <c r="F65" s="119">
        <v>0</v>
      </c>
      <c r="G65" s="119">
        <v>0</v>
      </c>
      <c r="H65" s="119">
        <v>0</v>
      </c>
      <c r="I65" s="119">
        <v>0</v>
      </c>
      <c r="J65" s="119">
        <v>0</v>
      </c>
      <c r="K65" s="119">
        <v>0</v>
      </c>
      <c r="L65" s="119">
        <v>0</v>
      </c>
      <c r="M65" s="119">
        <v>0</v>
      </c>
      <c r="N65" s="119">
        <v>0</v>
      </c>
      <c r="O65" s="119">
        <v>0</v>
      </c>
      <c r="P65" s="74"/>
      <c r="Q65" s="75"/>
      <c r="R65" s="75"/>
      <c r="S65" s="75"/>
      <c r="T65" s="75"/>
      <c r="U65" s="75"/>
      <c r="V65" s="75"/>
      <c r="W65" s="75"/>
      <c r="X65" s="75"/>
      <c r="Y65" s="75"/>
      <c r="Z65" s="75"/>
      <c r="AA65" s="75"/>
      <c r="AB65" s="75"/>
      <c r="AC65" s="76"/>
      <c r="AD65" s="76"/>
      <c r="AE65" s="76"/>
      <c r="AF65" s="76"/>
      <c r="AG65" s="74"/>
      <c r="AH65" s="74"/>
      <c r="AI65" s="74"/>
      <c r="AJ65" s="74"/>
    </row>
    <row r="66" spans="1:36" ht="15">
      <c r="A66" s="281"/>
      <c r="B66" s="270"/>
      <c r="C66" s="90" t="s">
        <v>33</v>
      </c>
      <c r="D66" s="119">
        <v>0</v>
      </c>
      <c r="E66" s="119">
        <v>0</v>
      </c>
      <c r="F66" s="119">
        <v>0</v>
      </c>
      <c r="G66" s="119">
        <v>0</v>
      </c>
      <c r="H66" s="119">
        <v>0</v>
      </c>
      <c r="I66" s="119">
        <v>0</v>
      </c>
      <c r="J66" s="119">
        <v>0</v>
      </c>
      <c r="K66" s="119">
        <v>0</v>
      </c>
      <c r="L66" s="119">
        <v>0</v>
      </c>
      <c r="M66" s="119">
        <v>0</v>
      </c>
      <c r="N66" s="119">
        <v>0</v>
      </c>
      <c r="O66" s="119">
        <v>0</v>
      </c>
      <c r="P66" s="77"/>
      <c r="Q66" s="75"/>
      <c r="R66" s="75"/>
      <c r="S66" s="75"/>
      <c r="T66" s="75"/>
      <c r="U66" s="75"/>
      <c r="V66" s="75"/>
      <c r="W66" s="75"/>
      <c r="X66" s="75"/>
      <c r="Y66" s="75"/>
      <c r="Z66" s="75"/>
      <c r="AA66" s="75"/>
      <c r="AB66" s="75"/>
      <c r="AC66" s="76"/>
      <c r="AD66" s="76"/>
      <c r="AE66" s="76"/>
      <c r="AF66" s="76"/>
      <c r="AG66" s="77"/>
      <c r="AH66" s="77"/>
      <c r="AI66" s="77"/>
      <c r="AJ66" s="77"/>
    </row>
    <row r="67" spans="1:36" ht="26.25">
      <c r="A67" s="281"/>
      <c r="B67" s="270"/>
      <c r="C67" s="90" t="s">
        <v>34</v>
      </c>
      <c r="D67" s="119">
        <v>0</v>
      </c>
      <c r="E67" s="119">
        <v>0</v>
      </c>
      <c r="F67" s="119">
        <v>0</v>
      </c>
      <c r="G67" s="119">
        <v>0</v>
      </c>
      <c r="H67" s="119">
        <v>0.826434632061</v>
      </c>
      <c r="I67" s="119">
        <v>0.945198704983</v>
      </c>
      <c r="J67" s="119">
        <v>0.936599922374</v>
      </c>
      <c r="K67" s="119">
        <v>0.959783010376</v>
      </c>
      <c r="L67" s="119">
        <v>0.9300671295559999</v>
      </c>
      <c r="M67" s="119">
        <v>0.888870048902</v>
      </c>
      <c r="N67" s="119">
        <v>0</v>
      </c>
      <c r="O67" s="119">
        <v>0</v>
      </c>
      <c r="P67" s="77"/>
      <c r="Q67" s="75"/>
      <c r="R67" s="75"/>
      <c r="S67" s="75"/>
      <c r="T67" s="75"/>
      <c r="U67" s="75"/>
      <c r="V67" s="75"/>
      <c r="W67" s="75"/>
      <c r="X67" s="75"/>
      <c r="Y67" s="75"/>
      <c r="Z67" s="75"/>
      <c r="AA67" s="75"/>
      <c r="AB67" s="75"/>
      <c r="AC67" s="76"/>
      <c r="AD67" s="76"/>
      <c r="AE67" s="76"/>
      <c r="AF67" s="76"/>
      <c r="AG67" s="77"/>
      <c r="AH67" s="77"/>
      <c r="AI67" s="77"/>
      <c r="AJ67" s="77"/>
    </row>
    <row r="68" spans="1:36" ht="15">
      <c r="A68" s="281"/>
      <c r="B68" s="270"/>
      <c r="C68" s="90" t="s">
        <v>35</v>
      </c>
      <c r="D68" s="119">
        <v>0</v>
      </c>
      <c r="E68" s="119">
        <v>0</v>
      </c>
      <c r="F68" s="119">
        <v>0</v>
      </c>
      <c r="G68" s="119">
        <v>0</v>
      </c>
      <c r="H68" s="119">
        <v>1.2416891107930002</v>
      </c>
      <c r="I68" s="119">
        <v>1.2580998583010001</v>
      </c>
      <c r="J68" s="119">
        <v>1.383208151837</v>
      </c>
      <c r="K68" s="119">
        <v>1.366764474066</v>
      </c>
      <c r="L68" s="119">
        <v>1.400708172887</v>
      </c>
      <c r="M68" s="119">
        <v>1.186059921738</v>
      </c>
      <c r="N68" s="119">
        <v>0</v>
      </c>
      <c r="O68" s="119">
        <v>0</v>
      </c>
      <c r="P68" s="77"/>
      <c r="Q68" s="75"/>
      <c r="R68" s="75"/>
      <c r="S68" s="75"/>
      <c r="T68" s="75"/>
      <c r="U68" s="75"/>
      <c r="V68" s="75"/>
      <c r="W68" s="75"/>
      <c r="X68" s="75"/>
      <c r="Y68" s="75"/>
      <c r="Z68" s="75"/>
      <c r="AA68" s="75"/>
      <c r="AB68" s="75"/>
      <c r="AC68" s="76"/>
      <c r="AD68" s="76"/>
      <c r="AE68" s="76"/>
      <c r="AF68" s="76"/>
      <c r="AG68" s="77"/>
      <c r="AH68" s="77"/>
      <c r="AI68" s="77"/>
      <c r="AJ68" s="77"/>
    </row>
    <row r="69" spans="1:36" ht="15">
      <c r="A69" s="281"/>
      <c r="B69" s="270"/>
      <c r="C69" s="90" t="s">
        <v>36</v>
      </c>
      <c r="D69" s="119">
        <v>0</v>
      </c>
      <c r="E69" s="119">
        <v>0</v>
      </c>
      <c r="F69" s="119">
        <v>0</v>
      </c>
      <c r="G69" s="119">
        <v>0</v>
      </c>
      <c r="H69" s="119">
        <v>0.8261948836999999</v>
      </c>
      <c r="I69" s="119">
        <v>0.93250079134</v>
      </c>
      <c r="J69" s="119">
        <v>1.01408281961</v>
      </c>
      <c r="K69" s="119">
        <v>0.9779036539</v>
      </c>
      <c r="L69" s="119">
        <v>0.93250319131</v>
      </c>
      <c r="M69" s="119">
        <v>0.79398421249</v>
      </c>
      <c r="N69" s="119">
        <v>0</v>
      </c>
      <c r="O69" s="119">
        <v>0</v>
      </c>
      <c r="P69" s="77"/>
      <c r="Q69" s="75"/>
      <c r="R69" s="75"/>
      <c r="S69" s="75"/>
      <c r="T69" s="75"/>
      <c r="U69" s="75"/>
      <c r="V69" s="75"/>
      <c r="W69" s="75"/>
      <c r="X69" s="75"/>
      <c r="Y69" s="75"/>
      <c r="Z69" s="75"/>
      <c r="AA69" s="75"/>
      <c r="AB69" s="75"/>
      <c r="AC69" s="76"/>
      <c r="AD69" s="76"/>
      <c r="AE69" s="76"/>
      <c r="AF69" s="76"/>
      <c r="AG69" s="77"/>
      <c r="AH69" s="77"/>
      <c r="AI69" s="77"/>
      <c r="AJ69" s="77"/>
    </row>
    <row r="70" spans="1:36" ht="15">
      <c r="A70" s="281"/>
      <c r="B70" s="270"/>
      <c r="C70" s="92" t="s">
        <v>7</v>
      </c>
      <c r="D70" s="157">
        <v>0</v>
      </c>
      <c r="E70" s="157">
        <v>0</v>
      </c>
      <c r="F70" s="157">
        <v>0</v>
      </c>
      <c r="G70" s="157">
        <v>0</v>
      </c>
      <c r="H70" s="157">
        <v>6.761751449672</v>
      </c>
      <c r="I70" s="157">
        <v>7.1986435772720005</v>
      </c>
      <c r="J70" s="157">
        <v>7.3071175965410005</v>
      </c>
      <c r="K70" s="157">
        <v>7.336172447315</v>
      </c>
      <c r="L70" s="157">
        <v>7.435433238838</v>
      </c>
      <c r="M70" s="157">
        <v>6.902416970122999</v>
      </c>
      <c r="N70" s="157">
        <v>0</v>
      </c>
      <c r="O70" s="157">
        <v>0</v>
      </c>
      <c r="P70" s="77"/>
      <c r="Q70" s="75"/>
      <c r="R70" s="75"/>
      <c r="S70" s="75"/>
      <c r="T70" s="75"/>
      <c r="U70" s="75"/>
      <c r="V70" s="75"/>
      <c r="W70" s="75"/>
      <c r="X70" s="75"/>
      <c r="Y70" s="75"/>
      <c r="Z70" s="75"/>
      <c r="AA70" s="75"/>
      <c r="AB70" s="75"/>
      <c r="AC70" s="76"/>
      <c r="AD70" s="76"/>
      <c r="AE70" s="76"/>
      <c r="AF70" s="76"/>
      <c r="AG70" s="77"/>
      <c r="AH70" s="77"/>
      <c r="AI70" s="77"/>
      <c r="AJ70" s="77"/>
    </row>
    <row r="71" spans="1:36" ht="27" thickBot="1">
      <c r="A71" s="282"/>
      <c r="B71" s="271"/>
      <c r="C71" s="90" t="s">
        <v>8</v>
      </c>
      <c r="D71" s="117">
        <v>0</v>
      </c>
      <c r="E71" s="117">
        <v>0</v>
      </c>
      <c r="F71" s="117">
        <v>0</v>
      </c>
      <c r="G71" s="117">
        <v>0</v>
      </c>
      <c r="H71" s="117">
        <v>25.408043288184</v>
      </c>
      <c r="I71" s="117">
        <v>29.065568458247</v>
      </c>
      <c r="J71" s="117">
        <v>29.503971233086002</v>
      </c>
      <c r="K71" s="117">
        <v>29.795993768802997</v>
      </c>
      <c r="L71" s="117">
        <v>29.612410431486996</v>
      </c>
      <c r="M71" s="117">
        <v>26.649732787740998</v>
      </c>
      <c r="N71" s="117">
        <v>0</v>
      </c>
      <c r="O71" s="117">
        <v>0</v>
      </c>
      <c r="P71" s="77"/>
      <c r="Q71" s="75"/>
      <c r="R71" s="75"/>
      <c r="S71" s="75"/>
      <c r="T71" s="75"/>
      <c r="U71" s="75"/>
      <c r="V71" s="75"/>
      <c r="W71" s="75"/>
      <c r="X71" s="75"/>
      <c r="Y71" s="75"/>
      <c r="Z71" s="75"/>
      <c r="AA71" s="75"/>
      <c r="AB71" s="75"/>
      <c r="AC71" s="76"/>
      <c r="AD71" s="76"/>
      <c r="AE71" s="76"/>
      <c r="AF71" s="76"/>
      <c r="AG71" s="77"/>
      <c r="AH71" s="77"/>
      <c r="AI71" s="77"/>
      <c r="AJ71" s="77"/>
    </row>
    <row r="72" spans="1:36" ht="27" thickTop="1">
      <c r="A72" s="264" t="s">
        <v>41</v>
      </c>
      <c r="B72" s="264" t="s">
        <v>29</v>
      </c>
      <c r="C72" s="88" t="s">
        <v>30</v>
      </c>
      <c r="D72" s="155">
        <v>0</v>
      </c>
      <c r="E72" s="155">
        <v>0</v>
      </c>
      <c r="F72" s="155">
        <v>0</v>
      </c>
      <c r="G72" s="155">
        <v>0</v>
      </c>
      <c r="H72" s="118">
        <v>12.826611376910002</v>
      </c>
      <c r="I72" s="118">
        <v>15.153466346000002</v>
      </c>
      <c r="J72" s="118">
        <v>14.7089160798</v>
      </c>
      <c r="K72" s="118">
        <v>14.5877292519</v>
      </c>
      <c r="L72" s="118">
        <v>13.946862066200001</v>
      </c>
      <c r="M72" s="118">
        <v>13.962301272500001</v>
      </c>
      <c r="N72" s="155">
        <v>0</v>
      </c>
      <c r="O72" s="155">
        <v>0</v>
      </c>
      <c r="P72" s="78"/>
      <c r="Q72" s="79"/>
      <c r="R72" s="79"/>
      <c r="S72" s="79"/>
      <c r="T72" s="79"/>
      <c r="U72" s="79"/>
      <c r="V72" s="79"/>
      <c r="W72" s="79"/>
      <c r="X72" s="79"/>
      <c r="Y72" s="79"/>
      <c r="Z72" s="79"/>
      <c r="AA72" s="79"/>
      <c r="AB72" s="79"/>
      <c r="AC72" s="79"/>
      <c r="AD72" s="79"/>
      <c r="AE72" s="79"/>
      <c r="AF72" s="79"/>
      <c r="AG72" s="74"/>
      <c r="AH72" s="74"/>
      <c r="AI72" s="74"/>
      <c r="AJ72" s="74"/>
    </row>
    <row r="73" spans="1:32" ht="26.25">
      <c r="A73" s="265"/>
      <c r="B73" s="325"/>
      <c r="C73" s="88" t="s">
        <v>31</v>
      </c>
      <c r="D73" s="155">
        <v>0</v>
      </c>
      <c r="E73" s="155">
        <v>0</v>
      </c>
      <c r="F73" s="155">
        <v>0</v>
      </c>
      <c r="G73" s="155">
        <v>0</v>
      </c>
      <c r="H73" s="118">
        <v>1.9713297048</v>
      </c>
      <c r="I73" s="118">
        <v>2.1178207227000003</v>
      </c>
      <c r="J73" s="118">
        <v>2.2559322135000004</v>
      </c>
      <c r="K73" s="118">
        <v>2.0250376588</v>
      </c>
      <c r="L73" s="118">
        <v>2.0912321923</v>
      </c>
      <c r="M73" s="118">
        <v>1.9118755826</v>
      </c>
      <c r="N73" s="155">
        <v>0</v>
      </c>
      <c r="O73" s="155">
        <v>0</v>
      </c>
      <c r="P73" s="78"/>
      <c r="Q73" s="79"/>
      <c r="R73" s="79"/>
      <c r="S73" s="79"/>
      <c r="T73" s="79"/>
      <c r="U73" s="79"/>
      <c r="V73" s="79"/>
      <c r="W73" s="79"/>
      <c r="X73" s="79"/>
      <c r="Y73" s="79"/>
      <c r="Z73" s="79"/>
      <c r="AA73" s="79"/>
      <c r="AB73" s="79"/>
      <c r="AC73" s="79"/>
      <c r="AD73" s="79"/>
      <c r="AE73" s="79"/>
      <c r="AF73" s="79"/>
    </row>
    <row r="74" spans="1:32" ht="15">
      <c r="A74" s="265"/>
      <c r="B74" s="325"/>
      <c r="C74" s="88" t="s">
        <v>32</v>
      </c>
      <c r="D74" s="155">
        <v>0</v>
      </c>
      <c r="E74" s="155">
        <v>0</v>
      </c>
      <c r="F74" s="155">
        <v>0</v>
      </c>
      <c r="G74" s="155">
        <v>0</v>
      </c>
      <c r="H74" s="118">
        <v>0</v>
      </c>
      <c r="I74" s="118">
        <v>0</v>
      </c>
      <c r="J74" s="118">
        <v>0</v>
      </c>
      <c r="K74" s="118">
        <v>0</v>
      </c>
      <c r="L74" s="118">
        <v>0</v>
      </c>
      <c r="M74" s="118">
        <v>0</v>
      </c>
      <c r="N74" s="155">
        <v>0</v>
      </c>
      <c r="O74" s="155">
        <v>0</v>
      </c>
      <c r="P74" s="78"/>
      <c r="Q74" s="79"/>
      <c r="R74" s="79"/>
      <c r="S74" s="79"/>
      <c r="T74" s="79"/>
      <c r="U74" s="79"/>
      <c r="V74" s="79"/>
      <c r="W74" s="79"/>
      <c r="X74" s="79"/>
      <c r="Y74" s="79"/>
      <c r="Z74" s="79"/>
      <c r="AA74" s="79"/>
      <c r="AB74" s="79"/>
      <c r="AC74" s="79"/>
      <c r="AD74" s="79"/>
      <c r="AE74" s="79"/>
      <c r="AF74" s="79"/>
    </row>
    <row r="75" spans="1:32" ht="15">
      <c r="A75" s="265"/>
      <c r="B75" s="325"/>
      <c r="C75" s="88" t="s">
        <v>33</v>
      </c>
      <c r="D75" s="155">
        <v>0</v>
      </c>
      <c r="E75" s="155">
        <v>0</v>
      </c>
      <c r="F75" s="155">
        <v>0</v>
      </c>
      <c r="G75" s="155">
        <v>0</v>
      </c>
      <c r="H75" s="118">
        <v>0</v>
      </c>
      <c r="I75" s="118">
        <v>0</v>
      </c>
      <c r="J75" s="118">
        <v>0</v>
      </c>
      <c r="K75" s="118">
        <v>0</v>
      </c>
      <c r="L75" s="118">
        <v>0</v>
      </c>
      <c r="M75" s="118">
        <v>0</v>
      </c>
      <c r="N75" s="155">
        <v>0</v>
      </c>
      <c r="O75" s="155">
        <v>0</v>
      </c>
      <c r="P75" s="78"/>
      <c r="Q75" s="79"/>
      <c r="R75" s="79"/>
      <c r="S75" s="79"/>
      <c r="T75" s="79"/>
      <c r="U75" s="79"/>
      <c r="V75" s="79"/>
      <c r="W75" s="79"/>
      <c r="X75" s="79"/>
      <c r="Y75" s="79"/>
      <c r="Z75" s="79"/>
      <c r="AA75" s="79"/>
      <c r="AB75" s="79"/>
      <c r="AC75" s="79"/>
      <c r="AD75" s="79"/>
      <c r="AE75" s="79"/>
      <c r="AF75" s="79"/>
    </row>
    <row r="76" spans="1:32" ht="26.25">
      <c r="A76" s="265"/>
      <c r="B76" s="325"/>
      <c r="C76" s="88" t="s">
        <v>34</v>
      </c>
      <c r="D76" s="155">
        <v>0</v>
      </c>
      <c r="E76" s="155">
        <v>0</v>
      </c>
      <c r="F76" s="155">
        <v>0</v>
      </c>
      <c r="G76" s="155">
        <v>0</v>
      </c>
      <c r="H76" s="118">
        <v>0.243892459555</v>
      </c>
      <c r="I76" s="118">
        <v>0.26858417439</v>
      </c>
      <c r="J76" s="118">
        <v>0.32356846777700005</v>
      </c>
      <c r="K76" s="118">
        <v>0.26306710711</v>
      </c>
      <c r="L76" s="118">
        <v>0.281161348627</v>
      </c>
      <c r="M76" s="118">
        <v>0.25692857921199996</v>
      </c>
      <c r="N76" s="155">
        <v>0</v>
      </c>
      <c r="O76" s="155">
        <v>0</v>
      </c>
      <c r="P76" s="78"/>
      <c r="Q76" s="79"/>
      <c r="R76" s="79"/>
      <c r="S76" s="79"/>
      <c r="T76" s="79"/>
      <c r="U76" s="79"/>
      <c r="V76" s="79"/>
      <c r="W76" s="79"/>
      <c r="X76" s="79"/>
      <c r="Y76" s="79"/>
      <c r="Z76" s="79"/>
      <c r="AA76" s="79"/>
      <c r="AB76" s="79"/>
      <c r="AC76" s="79"/>
      <c r="AD76" s="79"/>
      <c r="AE76" s="79"/>
      <c r="AF76" s="79"/>
    </row>
    <row r="77" spans="1:32" ht="15">
      <c r="A77" s="265"/>
      <c r="B77" s="325"/>
      <c r="C77" s="88" t="s">
        <v>35</v>
      </c>
      <c r="D77" s="155">
        <v>0</v>
      </c>
      <c r="E77" s="155">
        <v>0</v>
      </c>
      <c r="F77" s="155">
        <v>0</v>
      </c>
      <c r="G77" s="155">
        <v>0</v>
      </c>
      <c r="H77" s="118">
        <v>0.16321860820100004</v>
      </c>
      <c r="I77" s="118">
        <v>0.155057989151</v>
      </c>
      <c r="J77" s="118">
        <v>0.157288517673</v>
      </c>
      <c r="K77" s="118">
        <v>0.155831577872</v>
      </c>
      <c r="L77" s="118">
        <v>0.154280021285</v>
      </c>
      <c r="M77" s="118">
        <v>0.16241157845999998</v>
      </c>
      <c r="N77" s="155">
        <v>0</v>
      </c>
      <c r="O77" s="155">
        <v>0</v>
      </c>
      <c r="P77" s="78"/>
      <c r="Q77" s="79"/>
      <c r="R77" s="79"/>
      <c r="S77" s="79"/>
      <c r="T77" s="79"/>
      <c r="U77" s="79"/>
      <c r="V77" s="79"/>
      <c r="W77" s="79"/>
      <c r="X77" s="79"/>
      <c r="Y77" s="79"/>
      <c r="Z77" s="79"/>
      <c r="AA77" s="79"/>
      <c r="AB77" s="79"/>
      <c r="AC77" s="79"/>
      <c r="AD77" s="79"/>
      <c r="AE77" s="79"/>
      <c r="AF77" s="79"/>
    </row>
    <row r="78" spans="1:32" ht="15">
      <c r="A78" s="265"/>
      <c r="B78" s="325"/>
      <c r="C78" s="88" t="s">
        <v>36</v>
      </c>
      <c r="D78" s="155">
        <v>0</v>
      </c>
      <c r="E78" s="155">
        <v>0</v>
      </c>
      <c r="F78" s="155">
        <v>0</v>
      </c>
      <c r="G78" s="155">
        <v>0</v>
      </c>
      <c r="H78" s="118">
        <v>0.2718126427</v>
      </c>
      <c r="I78" s="118">
        <v>0.30646265705</v>
      </c>
      <c r="J78" s="118">
        <v>0.33334453216</v>
      </c>
      <c r="K78" s="118">
        <v>0.3215551115</v>
      </c>
      <c r="L78" s="118">
        <v>0.30718220652</v>
      </c>
      <c r="M78" s="118">
        <v>0.26118949634</v>
      </c>
      <c r="N78" s="155">
        <v>0</v>
      </c>
      <c r="O78" s="155">
        <v>0</v>
      </c>
      <c r="P78" s="78"/>
      <c r="Q78" s="79"/>
      <c r="R78" s="79"/>
      <c r="S78" s="79"/>
      <c r="T78" s="79"/>
      <c r="U78" s="79"/>
      <c r="V78" s="79"/>
      <c r="W78" s="79"/>
      <c r="X78" s="79"/>
      <c r="Y78" s="79"/>
      <c r="Z78" s="79"/>
      <c r="AA78" s="79"/>
      <c r="AB78" s="79"/>
      <c r="AC78" s="79"/>
      <c r="AD78" s="79"/>
      <c r="AE78" s="79"/>
      <c r="AF78" s="79"/>
    </row>
    <row r="79" spans="1:32" ht="15">
      <c r="A79" s="265"/>
      <c r="B79" s="325"/>
      <c r="C79" s="89" t="s">
        <v>7</v>
      </c>
      <c r="D79" s="155">
        <v>0</v>
      </c>
      <c r="E79" s="155">
        <v>0</v>
      </c>
      <c r="F79" s="155">
        <v>0</v>
      </c>
      <c r="G79" s="155">
        <v>0</v>
      </c>
      <c r="H79" s="155">
        <v>7.094088186076</v>
      </c>
      <c r="I79" s="155">
        <v>7.184285312301</v>
      </c>
      <c r="J79" s="155">
        <v>7.349199963139999</v>
      </c>
      <c r="K79" s="155">
        <v>7.3890393963809995</v>
      </c>
      <c r="L79" s="155">
        <v>8.026520355733</v>
      </c>
      <c r="M79" s="155">
        <v>7.135157788718</v>
      </c>
      <c r="N79" s="155">
        <v>0</v>
      </c>
      <c r="O79" s="155">
        <v>0</v>
      </c>
      <c r="P79" s="78"/>
      <c r="Q79" s="79"/>
      <c r="R79" s="79"/>
      <c r="S79" s="79"/>
      <c r="T79" s="79"/>
      <c r="U79" s="79"/>
      <c r="V79" s="79"/>
      <c r="W79" s="79"/>
      <c r="X79" s="79"/>
      <c r="Y79" s="79"/>
      <c r="Z79" s="79"/>
      <c r="AA79" s="79"/>
      <c r="AB79" s="79"/>
      <c r="AC79" s="79"/>
      <c r="AD79" s="79"/>
      <c r="AE79" s="79"/>
      <c r="AF79" s="79"/>
    </row>
    <row r="80" spans="1:32" ht="27" thickBot="1">
      <c r="A80" s="266"/>
      <c r="B80" s="326"/>
      <c r="C80" s="93" t="s">
        <v>8</v>
      </c>
      <c r="D80" s="155">
        <v>0</v>
      </c>
      <c r="E80" s="155">
        <v>0</v>
      </c>
      <c r="F80" s="155">
        <v>0</v>
      </c>
      <c r="G80" s="155">
        <v>0</v>
      </c>
      <c r="H80" s="155">
        <v>22.570952978241998</v>
      </c>
      <c r="I80" s="155">
        <v>25.185677201592</v>
      </c>
      <c r="J80" s="155">
        <v>25.12824977405</v>
      </c>
      <c r="K80" s="155">
        <v>24.742260103562998</v>
      </c>
      <c r="L80" s="155">
        <v>24.807238190665004</v>
      </c>
      <c r="M80" s="155">
        <v>23.689864297830002</v>
      </c>
      <c r="N80" s="155">
        <v>0</v>
      </c>
      <c r="O80" s="155">
        <v>0</v>
      </c>
      <c r="P80" s="78"/>
      <c r="Q80" s="79"/>
      <c r="R80" s="79"/>
      <c r="S80" s="79"/>
      <c r="T80" s="79"/>
      <c r="U80" s="79"/>
      <c r="V80" s="79"/>
      <c r="W80" s="79"/>
      <c r="X80" s="79"/>
      <c r="Y80" s="79"/>
      <c r="Z80" s="79"/>
      <c r="AA80" s="79"/>
      <c r="AB80" s="79"/>
      <c r="AC80" s="79"/>
      <c r="AD80" s="79"/>
      <c r="AE80" s="79"/>
      <c r="AF80" s="79"/>
    </row>
    <row r="81" spans="1:32" ht="27" thickTop="1">
      <c r="A81" s="269" t="s">
        <v>83</v>
      </c>
      <c r="B81" s="269" t="s">
        <v>29</v>
      </c>
      <c r="C81" s="90" t="s">
        <v>30</v>
      </c>
      <c r="D81" s="156">
        <v>12.250124144299999</v>
      </c>
      <c r="E81" s="156">
        <v>12.498076990099998</v>
      </c>
      <c r="F81" s="156">
        <v>12.8284269382</v>
      </c>
      <c r="G81" s="156">
        <v>10.5287042673</v>
      </c>
      <c r="H81" s="117">
        <v>13.5872314769</v>
      </c>
      <c r="I81" s="117">
        <v>5.79378676602</v>
      </c>
      <c r="J81" s="117">
        <v>9.139985838529999</v>
      </c>
      <c r="K81" s="117">
        <v>9.26718386409</v>
      </c>
      <c r="L81" s="117">
        <v>13.789863718700001</v>
      </c>
      <c r="M81" s="117">
        <v>12.056815813699998</v>
      </c>
      <c r="N81" s="156">
        <v>44.20906521</v>
      </c>
      <c r="O81" s="156">
        <v>46.82558612</v>
      </c>
      <c r="P81" s="78"/>
      <c r="Q81" s="79"/>
      <c r="R81" s="79"/>
      <c r="S81" s="79"/>
      <c r="T81" s="79"/>
      <c r="U81" s="79"/>
      <c r="V81" s="79"/>
      <c r="W81" s="79"/>
      <c r="X81" s="79"/>
      <c r="Y81" s="79"/>
      <c r="Z81" s="79"/>
      <c r="AA81" s="79"/>
      <c r="AB81" s="79"/>
      <c r="AC81" s="79"/>
      <c r="AD81" s="79"/>
      <c r="AE81" s="79"/>
      <c r="AF81" s="79"/>
    </row>
    <row r="82" spans="1:32" ht="26.25">
      <c r="A82" s="270"/>
      <c r="B82" s="323"/>
      <c r="C82" s="90" t="s">
        <v>31</v>
      </c>
      <c r="D82" s="156">
        <v>2.23300511225</v>
      </c>
      <c r="E82" s="156">
        <v>2.22918626442</v>
      </c>
      <c r="F82" s="156">
        <v>2.35763869189</v>
      </c>
      <c r="G82" s="156">
        <v>2.62985234724</v>
      </c>
      <c r="H82" s="117">
        <v>3.1328865784</v>
      </c>
      <c r="I82" s="117">
        <v>3.12819538309</v>
      </c>
      <c r="J82" s="117">
        <v>3.53061430491</v>
      </c>
      <c r="K82" s="117">
        <v>3.47239752107</v>
      </c>
      <c r="L82" s="117">
        <v>3.77182539782</v>
      </c>
      <c r="M82" s="117">
        <v>3.59231092933</v>
      </c>
      <c r="N82" s="156">
        <v>9.971502094</v>
      </c>
      <c r="O82" s="156">
        <v>10.435412937</v>
      </c>
      <c r="P82" s="78"/>
      <c r="Q82" s="79"/>
      <c r="R82" s="79"/>
      <c r="S82" s="79"/>
      <c r="T82" s="79"/>
      <c r="U82" s="79"/>
      <c r="V82" s="79"/>
      <c r="W82" s="79"/>
      <c r="X82" s="79"/>
      <c r="Y82" s="79"/>
      <c r="Z82" s="79"/>
      <c r="AA82" s="79"/>
      <c r="AB82" s="79"/>
      <c r="AC82" s="79"/>
      <c r="AD82" s="79"/>
      <c r="AE82" s="79"/>
      <c r="AF82" s="79"/>
    </row>
    <row r="83" spans="1:32" ht="15">
      <c r="A83" s="270"/>
      <c r="B83" s="323"/>
      <c r="C83" s="90" t="s">
        <v>32</v>
      </c>
      <c r="D83" s="156">
        <v>0.26533223029999997</v>
      </c>
      <c r="E83" s="156">
        <v>0.2803401355</v>
      </c>
      <c r="F83" s="156">
        <v>0.2943747465</v>
      </c>
      <c r="G83" s="156">
        <v>0.30463726659999996</v>
      </c>
      <c r="H83" s="117">
        <v>0.3105227744</v>
      </c>
      <c r="I83" s="117">
        <v>0.3892279281</v>
      </c>
      <c r="J83" s="117">
        <v>0.3366138297</v>
      </c>
      <c r="K83" s="117">
        <v>0.3215488892</v>
      </c>
      <c r="L83" s="117">
        <v>0.32203469760000003</v>
      </c>
      <c r="M83" s="117">
        <v>0.32254042110000003</v>
      </c>
      <c r="N83" s="156">
        <v>0.3588960217</v>
      </c>
      <c r="O83" s="156">
        <v>0.3597230795</v>
      </c>
      <c r="P83" s="78"/>
      <c r="Q83" s="79"/>
      <c r="R83" s="79"/>
      <c r="S83" s="79"/>
      <c r="T83" s="79"/>
      <c r="U83" s="79"/>
      <c r="V83" s="79"/>
      <c r="W83" s="79"/>
      <c r="X83" s="79"/>
      <c r="Y83" s="79"/>
      <c r="Z83" s="79"/>
      <c r="AA83" s="79"/>
      <c r="AB83" s="79"/>
      <c r="AC83" s="79"/>
      <c r="AD83" s="79"/>
      <c r="AE83" s="79"/>
      <c r="AF83" s="79"/>
    </row>
    <row r="84" spans="1:32" ht="15">
      <c r="A84" s="270"/>
      <c r="B84" s="323"/>
      <c r="C84" s="90" t="s">
        <v>33</v>
      </c>
      <c r="D84" s="156">
        <v>2.01532836952</v>
      </c>
      <c r="E84" s="156">
        <v>2.27589173626</v>
      </c>
      <c r="F84" s="156">
        <v>2.55256117314</v>
      </c>
      <c r="G84" s="156">
        <v>2.5519301775599996</v>
      </c>
      <c r="H84" s="117">
        <v>2.5980489935</v>
      </c>
      <c r="I84" s="117">
        <v>2.61596357703</v>
      </c>
      <c r="J84" s="117">
        <v>2.54497640543</v>
      </c>
      <c r="K84" s="117">
        <v>2.57465992754</v>
      </c>
      <c r="L84" s="117">
        <v>2.59859730507</v>
      </c>
      <c r="M84" s="117">
        <v>2.6771593851499995</v>
      </c>
      <c r="N84" s="156">
        <v>7.886939854</v>
      </c>
      <c r="O84" s="156">
        <v>7.801583442</v>
      </c>
      <c r="P84" s="78"/>
      <c r="Q84" s="79"/>
      <c r="R84" s="79"/>
      <c r="S84" s="79"/>
      <c r="T84" s="79"/>
      <c r="U84" s="79"/>
      <c r="V84" s="79"/>
      <c r="W84" s="79"/>
      <c r="X84" s="79"/>
      <c r="Y84" s="79"/>
      <c r="Z84" s="79"/>
      <c r="AA84" s="79"/>
      <c r="AB84" s="79"/>
      <c r="AC84" s="79"/>
      <c r="AD84" s="79"/>
      <c r="AE84" s="79"/>
      <c r="AF84" s="79"/>
    </row>
    <row r="85" spans="1:32" ht="26.25">
      <c r="A85" s="270"/>
      <c r="B85" s="323"/>
      <c r="C85" s="90" t="s">
        <v>34</v>
      </c>
      <c r="D85" s="156">
        <v>2.32182083603</v>
      </c>
      <c r="E85" s="156">
        <v>2.53629252607</v>
      </c>
      <c r="F85" s="156">
        <v>2.69454201403</v>
      </c>
      <c r="G85" s="156">
        <v>2.42755595045</v>
      </c>
      <c r="H85" s="117">
        <v>2.12719193133</v>
      </c>
      <c r="I85" s="117">
        <v>2.27503210388</v>
      </c>
      <c r="J85" s="117">
        <v>2.3207677440839998</v>
      </c>
      <c r="K85" s="117">
        <v>2.228441779748</v>
      </c>
      <c r="L85" s="117">
        <v>2.093108708025</v>
      </c>
      <c r="M85" s="117">
        <v>2.94194868894</v>
      </c>
      <c r="N85" s="156">
        <v>11.212683797</v>
      </c>
      <c r="O85" s="156">
        <v>11.224105192</v>
      </c>
      <c r="P85" s="78"/>
      <c r="Q85" s="79"/>
      <c r="R85" s="79"/>
      <c r="S85" s="79"/>
      <c r="T85" s="79"/>
      <c r="U85" s="79"/>
      <c r="V85" s="79"/>
      <c r="W85" s="79"/>
      <c r="X85" s="79"/>
      <c r="Y85" s="79"/>
      <c r="Z85" s="79"/>
      <c r="AA85" s="79"/>
      <c r="AB85" s="79"/>
      <c r="AC85" s="79"/>
      <c r="AD85" s="79"/>
      <c r="AE85" s="79"/>
      <c r="AF85" s="79"/>
    </row>
    <row r="86" spans="1:32" ht="15">
      <c r="A86" s="270"/>
      <c r="B86" s="323"/>
      <c r="C86" s="90" t="s">
        <v>35</v>
      </c>
      <c r="D86" s="156">
        <v>0</v>
      </c>
      <c r="E86" s="156">
        <v>0</v>
      </c>
      <c r="F86" s="156">
        <v>0</v>
      </c>
      <c r="G86" s="156">
        <v>0</v>
      </c>
      <c r="H86" s="117">
        <v>1.55256521165</v>
      </c>
      <c r="I86" s="117">
        <v>1.579807725439</v>
      </c>
      <c r="J86" s="117">
        <v>3.0001642265929997</v>
      </c>
      <c r="K86" s="117">
        <v>2.392458657284</v>
      </c>
      <c r="L86" s="117">
        <v>3.1141001567430004</v>
      </c>
      <c r="M86" s="117">
        <v>0.29897193253999993</v>
      </c>
      <c r="N86" s="156">
        <v>0.8071648799999999</v>
      </c>
      <c r="O86" s="156">
        <v>0.8265917670000001</v>
      </c>
      <c r="P86" s="78"/>
      <c r="Q86" s="79"/>
      <c r="R86" s="79"/>
      <c r="S86" s="79"/>
      <c r="T86" s="79"/>
      <c r="U86" s="79"/>
      <c r="V86" s="79"/>
      <c r="W86" s="79"/>
      <c r="X86" s="79"/>
      <c r="Y86" s="79"/>
      <c r="Z86" s="79"/>
      <c r="AA86" s="79"/>
      <c r="AB86" s="79"/>
      <c r="AC86" s="79"/>
      <c r="AD86" s="79"/>
      <c r="AE86" s="79"/>
      <c r="AF86" s="79"/>
    </row>
    <row r="87" spans="1:32" ht="15">
      <c r="A87" s="270"/>
      <c r="B87" s="323"/>
      <c r="C87" s="90" t="s">
        <v>36</v>
      </c>
      <c r="D87" s="156">
        <v>0.6249584167500001</v>
      </c>
      <c r="E87" s="156">
        <v>0.62323317533</v>
      </c>
      <c r="F87" s="156">
        <v>0.62000241808</v>
      </c>
      <c r="G87" s="156">
        <v>0.93222507961</v>
      </c>
      <c r="H87" s="117">
        <v>1.16699592588</v>
      </c>
      <c r="I87" s="117">
        <v>1.23252131987</v>
      </c>
      <c r="J87" s="117">
        <v>1.45066376222</v>
      </c>
      <c r="K87" s="117">
        <v>1.33444437364</v>
      </c>
      <c r="L87" s="117">
        <v>1.5912566728100002</v>
      </c>
      <c r="M87" s="117">
        <v>1.3663876274700002</v>
      </c>
      <c r="N87" s="156">
        <v>3.6762429106999996</v>
      </c>
      <c r="O87" s="156">
        <v>3.9145875221</v>
      </c>
      <c r="P87" s="78"/>
      <c r="Q87" s="79"/>
      <c r="R87" s="79"/>
      <c r="S87" s="79"/>
      <c r="T87" s="79"/>
      <c r="U87" s="79"/>
      <c r="V87" s="79"/>
      <c r="W87" s="79"/>
      <c r="X87" s="79"/>
      <c r="Y87" s="79"/>
      <c r="Z87" s="79"/>
      <c r="AA87" s="79"/>
      <c r="AB87" s="79"/>
      <c r="AC87" s="79"/>
      <c r="AD87" s="79"/>
      <c r="AE87" s="79"/>
      <c r="AF87" s="79"/>
    </row>
    <row r="88" spans="1:32" ht="15">
      <c r="A88" s="270"/>
      <c r="B88" s="323"/>
      <c r="C88" s="91" t="s">
        <v>7</v>
      </c>
      <c r="D88" s="156">
        <v>11.36882480083</v>
      </c>
      <c r="E88" s="156">
        <v>11.60254033685</v>
      </c>
      <c r="F88" s="156">
        <v>11.92242642287</v>
      </c>
      <c r="G88" s="156">
        <v>10.250690079529999</v>
      </c>
      <c r="H88" s="156">
        <v>8.144489650099999</v>
      </c>
      <c r="I88" s="156">
        <v>8.9064452101</v>
      </c>
      <c r="J88" s="156">
        <v>7.0648655182999995</v>
      </c>
      <c r="K88" s="156">
        <v>8.7012244265</v>
      </c>
      <c r="L88" s="156">
        <v>9.6619351668</v>
      </c>
      <c r="M88" s="156">
        <v>12.9323368027</v>
      </c>
      <c r="N88" s="156">
        <v>28.58093367</v>
      </c>
      <c r="O88" s="156">
        <v>29.66140773</v>
      </c>
      <c r="P88" s="78"/>
      <c r="Q88" s="79"/>
      <c r="R88" s="79"/>
      <c r="S88" s="79"/>
      <c r="T88" s="79"/>
      <c r="U88" s="79"/>
      <c r="V88" s="79"/>
      <c r="W88" s="79"/>
      <c r="X88" s="79"/>
      <c r="Y88" s="79"/>
      <c r="Z88" s="79"/>
      <c r="AA88" s="79"/>
      <c r="AB88" s="79"/>
      <c r="AC88" s="79"/>
      <c r="AD88" s="79"/>
      <c r="AE88" s="79"/>
      <c r="AF88" s="79"/>
    </row>
    <row r="89" spans="1:32" ht="27" thickBot="1">
      <c r="A89" s="271"/>
      <c r="B89" s="324"/>
      <c r="C89" s="90" t="s">
        <v>8</v>
      </c>
      <c r="D89" s="156">
        <v>31.079393909980002</v>
      </c>
      <c r="E89" s="156">
        <v>32.04556116452999</v>
      </c>
      <c r="F89" s="156">
        <v>33.26997240471</v>
      </c>
      <c r="G89" s="156">
        <v>29.625595168289998</v>
      </c>
      <c r="H89" s="156">
        <v>32.61993254216</v>
      </c>
      <c r="I89" s="156">
        <v>25.920980013529</v>
      </c>
      <c r="J89" s="156">
        <v>29.388651629766994</v>
      </c>
      <c r="K89" s="156">
        <v>30.292359439072</v>
      </c>
      <c r="L89" s="156">
        <v>36.942721823568</v>
      </c>
      <c r="M89" s="156">
        <v>36.18847160093</v>
      </c>
      <c r="N89" s="156">
        <v>106.70342843739999</v>
      </c>
      <c r="O89" s="156">
        <v>111.04899778960002</v>
      </c>
      <c r="P89" s="78"/>
      <c r="Q89" s="79"/>
      <c r="R89" s="79"/>
      <c r="S89" s="79"/>
      <c r="T89" s="79"/>
      <c r="U89" s="79"/>
      <c r="V89" s="79"/>
      <c r="W89" s="79"/>
      <c r="X89" s="79"/>
      <c r="Y89" s="79"/>
      <c r="Z89" s="79"/>
      <c r="AA89" s="79"/>
      <c r="AB89" s="79"/>
      <c r="AC89" s="79"/>
      <c r="AD89" s="79"/>
      <c r="AE89" s="79"/>
      <c r="AF89" s="79"/>
    </row>
    <row r="90" spans="1:41" ht="27" thickTop="1">
      <c r="A90" s="269" t="s">
        <v>81</v>
      </c>
      <c r="B90" s="269" t="s">
        <v>29</v>
      </c>
      <c r="C90" s="88" t="s">
        <v>30</v>
      </c>
      <c r="D90" s="118">
        <v>0</v>
      </c>
      <c r="E90" s="118">
        <v>0</v>
      </c>
      <c r="F90" s="118">
        <v>0</v>
      </c>
      <c r="G90" s="118">
        <v>0</v>
      </c>
      <c r="H90" s="118">
        <v>0</v>
      </c>
      <c r="I90" s="118">
        <v>0.7069919862</v>
      </c>
      <c r="J90" s="118">
        <v>0.8484533539</v>
      </c>
      <c r="K90" s="118">
        <v>0.714870705</v>
      </c>
      <c r="L90" s="118">
        <v>0.4143247773</v>
      </c>
      <c r="M90" s="118">
        <v>0.1707080453</v>
      </c>
      <c r="N90" s="118">
        <v>0.1132247166</v>
      </c>
      <c r="O90" s="118">
        <v>0.1133470286</v>
      </c>
      <c r="P90" s="78"/>
      <c r="Q90" s="54"/>
      <c r="R90" s="54"/>
      <c r="S90" s="54"/>
      <c r="T90" s="54"/>
      <c r="U90" s="54"/>
      <c r="V90" s="54"/>
      <c r="W90" s="54"/>
      <c r="X90" s="54"/>
      <c r="Y90" s="54"/>
      <c r="Z90" s="54"/>
      <c r="AA90" s="54"/>
      <c r="AB90" s="54"/>
      <c r="AC90" s="79"/>
      <c r="AD90" s="80"/>
      <c r="AE90" s="80"/>
      <c r="AF90" s="80"/>
      <c r="AG90" s="81">
        <v>65.96514982285466</v>
      </c>
      <c r="AH90" s="81">
        <v>28.122425142406055</v>
      </c>
      <c r="AI90" s="81">
        <v>31.0799257723416</v>
      </c>
      <c r="AJ90" s="81">
        <v>31.900166925888556</v>
      </c>
      <c r="AK90" s="81">
        <v>31.915233884227998</v>
      </c>
      <c r="AL90" s="81">
        <v>31.7458493616704</v>
      </c>
      <c r="AM90" s="81">
        <v>31.716525337215</v>
      </c>
      <c r="AN90" s="81">
        <v>96.8382971397286</v>
      </c>
      <c r="AO90" s="81">
        <v>97.39095364938</v>
      </c>
    </row>
    <row r="91" spans="1:41" ht="26.25">
      <c r="A91" s="270"/>
      <c r="B91" s="323"/>
      <c r="C91" s="88" t="s">
        <v>31</v>
      </c>
      <c r="D91" s="118">
        <v>0</v>
      </c>
      <c r="E91" s="118">
        <v>0</v>
      </c>
      <c r="F91" s="118">
        <v>0</v>
      </c>
      <c r="G91" s="118">
        <v>0</v>
      </c>
      <c r="H91" s="118">
        <v>0.8068193364999999</v>
      </c>
      <c r="I91" s="118">
        <v>0.23236112539999998</v>
      </c>
      <c r="J91" s="118">
        <v>1.909887751</v>
      </c>
      <c r="K91" s="118">
        <v>0.5410304499</v>
      </c>
      <c r="L91" s="118">
        <v>1.070669782</v>
      </c>
      <c r="M91" s="118">
        <v>0.5443027573000001</v>
      </c>
      <c r="N91" s="118">
        <v>0.2263095195</v>
      </c>
      <c r="O91" s="118">
        <v>0.22516136409999998</v>
      </c>
      <c r="P91" s="78"/>
      <c r="Q91" s="54"/>
      <c r="R91" s="54"/>
      <c r="S91" s="54"/>
      <c r="T91" s="54"/>
      <c r="U91" s="54"/>
      <c r="V91" s="54"/>
      <c r="W91" s="54"/>
      <c r="X91" s="54"/>
      <c r="Y91" s="54"/>
      <c r="Z91" s="54"/>
      <c r="AA91" s="54"/>
      <c r="AB91" s="54"/>
      <c r="AC91" s="79"/>
      <c r="AD91" s="82"/>
      <c r="AE91" s="82"/>
      <c r="AF91" s="82"/>
      <c r="AG91" s="83"/>
      <c r="AH91" s="83"/>
      <c r="AI91" s="83"/>
      <c r="AJ91" s="83"/>
      <c r="AK91" s="83"/>
      <c r="AL91" s="83"/>
      <c r="AM91" s="83"/>
      <c r="AN91" s="83"/>
      <c r="AO91" s="83"/>
    </row>
    <row r="92" spans="1:41" ht="15">
      <c r="A92" s="270"/>
      <c r="B92" s="323"/>
      <c r="C92" s="88" t="s">
        <v>32</v>
      </c>
      <c r="D92" s="118">
        <v>0</v>
      </c>
      <c r="E92" s="118">
        <v>0</v>
      </c>
      <c r="F92" s="118">
        <v>0</v>
      </c>
      <c r="G92" s="118">
        <v>0</v>
      </c>
      <c r="H92" s="118">
        <v>0</v>
      </c>
      <c r="I92" s="118">
        <v>0</v>
      </c>
      <c r="J92" s="118">
        <v>0</v>
      </c>
      <c r="K92" s="118">
        <v>0</v>
      </c>
      <c r="L92" s="118">
        <v>0</v>
      </c>
      <c r="M92" s="118">
        <v>0</v>
      </c>
      <c r="N92" s="118">
        <v>0</v>
      </c>
      <c r="O92" s="118">
        <v>0</v>
      </c>
      <c r="P92" s="78"/>
      <c r="Q92" s="54"/>
      <c r="R92" s="54"/>
      <c r="S92" s="54"/>
      <c r="T92" s="54"/>
      <c r="U92" s="54"/>
      <c r="V92" s="54"/>
      <c r="W92" s="54"/>
      <c r="X92" s="54"/>
      <c r="Y92" s="54"/>
      <c r="Z92" s="54"/>
      <c r="AA92" s="54"/>
      <c r="AB92" s="54"/>
      <c r="AC92" s="79"/>
      <c r="AD92" s="79"/>
      <c r="AE92" s="79"/>
      <c r="AF92" s="79"/>
      <c r="AG92" s="7"/>
      <c r="AH92" s="7"/>
      <c r="AI92" s="7"/>
      <c r="AJ92" s="7"/>
      <c r="AK92" s="7"/>
      <c r="AL92" s="7"/>
      <c r="AM92" s="7"/>
      <c r="AN92" s="7"/>
      <c r="AO92" s="7"/>
    </row>
    <row r="93" spans="1:41" ht="15">
      <c r="A93" s="270"/>
      <c r="B93" s="323"/>
      <c r="C93" s="88" t="s">
        <v>33</v>
      </c>
      <c r="D93" s="118">
        <v>0</v>
      </c>
      <c r="E93" s="118">
        <v>0</v>
      </c>
      <c r="F93" s="118">
        <v>0</v>
      </c>
      <c r="G93" s="118">
        <v>0</v>
      </c>
      <c r="H93" s="118">
        <v>1.271651693</v>
      </c>
      <c r="I93" s="118">
        <v>0.8104466681</v>
      </c>
      <c r="J93" s="118">
        <v>2.353308192</v>
      </c>
      <c r="K93" s="118">
        <v>1.676642833</v>
      </c>
      <c r="L93" s="118">
        <v>1.158189234</v>
      </c>
      <c r="M93" s="118">
        <v>0.42605036350000003</v>
      </c>
      <c r="N93" s="118">
        <v>0.1238424802</v>
      </c>
      <c r="O93" s="118">
        <v>0.12407969029999999</v>
      </c>
      <c r="P93" s="78"/>
      <c r="Q93" s="54"/>
      <c r="R93" s="54"/>
      <c r="S93" s="54"/>
      <c r="T93" s="54"/>
      <c r="U93" s="54"/>
      <c r="V93" s="54"/>
      <c r="W93" s="54"/>
      <c r="X93" s="54"/>
      <c r="Y93" s="54"/>
      <c r="Z93" s="54"/>
      <c r="AA93" s="54"/>
      <c r="AB93" s="54"/>
      <c r="AC93" s="79"/>
      <c r="AD93" s="79"/>
      <c r="AE93" s="79"/>
      <c r="AF93" s="79"/>
      <c r="AG93" s="7"/>
      <c r="AH93" s="7"/>
      <c r="AI93" s="7"/>
      <c r="AJ93" s="7"/>
      <c r="AK93" s="7"/>
      <c r="AL93" s="7"/>
      <c r="AM93" s="7"/>
      <c r="AN93" s="7"/>
      <c r="AO93" s="7"/>
    </row>
    <row r="94" spans="1:41" ht="26.25">
      <c r="A94" s="270"/>
      <c r="B94" s="323"/>
      <c r="C94" s="88" t="s">
        <v>34</v>
      </c>
      <c r="D94" s="118">
        <v>0</v>
      </c>
      <c r="E94" s="118">
        <v>0</v>
      </c>
      <c r="F94" s="118">
        <v>0</v>
      </c>
      <c r="G94" s="118">
        <v>0</v>
      </c>
      <c r="H94" s="118">
        <v>0</v>
      </c>
      <c r="I94" s="118">
        <v>0</v>
      </c>
      <c r="J94" s="118">
        <v>0</v>
      </c>
      <c r="K94" s="118">
        <v>0</v>
      </c>
      <c r="L94" s="118">
        <v>0</v>
      </c>
      <c r="M94" s="118">
        <v>0</v>
      </c>
      <c r="N94" s="118">
        <v>0</v>
      </c>
      <c r="O94" s="118">
        <v>0</v>
      </c>
      <c r="P94" s="78"/>
      <c r="Q94" s="54"/>
      <c r="R94" s="54"/>
      <c r="S94" s="54"/>
      <c r="T94" s="54"/>
      <c r="U94" s="54"/>
      <c r="V94" s="54"/>
      <c r="W94" s="54"/>
      <c r="X94" s="54"/>
      <c r="Y94" s="54"/>
      <c r="Z94" s="54"/>
      <c r="AA94" s="54"/>
      <c r="AB94" s="54"/>
      <c r="AC94" s="79"/>
      <c r="AD94" s="79"/>
      <c r="AE94" s="79"/>
      <c r="AF94" s="79"/>
      <c r="AG94" s="7"/>
      <c r="AH94" s="7"/>
      <c r="AI94" s="7"/>
      <c r="AJ94" s="7"/>
      <c r="AK94" s="7"/>
      <c r="AL94" s="7"/>
      <c r="AM94" s="7"/>
      <c r="AN94" s="7"/>
      <c r="AO94" s="7"/>
    </row>
    <row r="95" spans="1:41" ht="15">
      <c r="A95" s="270"/>
      <c r="B95" s="323"/>
      <c r="C95" s="88" t="s">
        <v>35</v>
      </c>
      <c r="D95" s="118">
        <v>0</v>
      </c>
      <c r="E95" s="118">
        <v>0</v>
      </c>
      <c r="F95" s="118">
        <v>0</v>
      </c>
      <c r="G95" s="118">
        <v>0</v>
      </c>
      <c r="H95" s="118">
        <v>0.3738595411</v>
      </c>
      <c r="I95" s="118">
        <v>0.5836749641</v>
      </c>
      <c r="J95" s="118">
        <v>1.44900171</v>
      </c>
      <c r="K95" s="118">
        <v>1.033957331</v>
      </c>
      <c r="L95" s="118">
        <v>1.185707641</v>
      </c>
      <c r="M95" s="118">
        <v>0.32593733989999996</v>
      </c>
      <c r="N95" s="118">
        <v>0.16600371490000002</v>
      </c>
      <c r="O95" s="118">
        <v>0.16659927189999998</v>
      </c>
      <c r="P95" s="78"/>
      <c r="Q95" s="54"/>
      <c r="R95" s="54"/>
      <c r="S95" s="54"/>
      <c r="T95" s="54"/>
      <c r="U95" s="54"/>
      <c r="V95" s="54"/>
      <c r="W95" s="54"/>
      <c r="X95" s="54"/>
      <c r="Y95" s="54"/>
      <c r="Z95" s="54"/>
      <c r="AA95" s="54"/>
      <c r="AB95" s="54"/>
      <c r="AC95" s="79"/>
      <c r="AD95" s="79"/>
      <c r="AE95" s="79"/>
      <c r="AF95" s="79"/>
      <c r="AG95" s="7"/>
      <c r="AH95" s="7"/>
      <c r="AI95" s="7"/>
      <c r="AJ95" s="7"/>
      <c r="AK95" s="7"/>
      <c r="AL95" s="7"/>
      <c r="AM95" s="7"/>
      <c r="AN95" s="7"/>
      <c r="AO95" s="7"/>
    </row>
    <row r="96" spans="1:41" ht="15">
      <c r="A96" s="270"/>
      <c r="B96" s="323"/>
      <c r="C96" s="88" t="s">
        <v>36</v>
      </c>
      <c r="D96" s="118">
        <v>0</v>
      </c>
      <c r="E96" s="118">
        <v>0</v>
      </c>
      <c r="F96" s="118">
        <v>0</v>
      </c>
      <c r="G96" s="118">
        <v>0</v>
      </c>
      <c r="H96" s="120">
        <v>0.4156146847</v>
      </c>
      <c r="I96" s="120">
        <v>0.6375427459</v>
      </c>
      <c r="J96" s="120">
        <v>1.0842167280000001</v>
      </c>
      <c r="K96" s="120">
        <v>0.8623439687</v>
      </c>
      <c r="L96" s="120">
        <v>0.7622703555</v>
      </c>
      <c r="M96" s="120">
        <v>0.4023139041</v>
      </c>
      <c r="N96" s="118">
        <v>0.1956971892</v>
      </c>
      <c r="O96" s="118">
        <v>0.1959001226</v>
      </c>
      <c r="P96" s="78"/>
      <c r="Q96" s="54"/>
      <c r="R96" s="54"/>
      <c r="S96" s="54"/>
      <c r="T96" s="54"/>
      <c r="U96" s="54"/>
      <c r="V96" s="54"/>
      <c r="W96" s="54"/>
      <c r="X96" s="54"/>
      <c r="Y96" s="54"/>
      <c r="Z96" s="54"/>
      <c r="AA96" s="54"/>
      <c r="AB96" s="54"/>
      <c r="AC96" s="79"/>
      <c r="AD96" s="79"/>
      <c r="AE96" s="79"/>
      <c r="AF96" s="79"/>
      <c r="AG96" s="7"/>
      <c r="AH96" s="7"/>
      <c r="AI96" s="7"/>
      <c r="AJ96" s="7"/>
      <c r="AK96" s="7"/>
      <c r="AL96" s="7"/>
      <c r="AM96" s="7"/>
      <c r="AN96" s="7"/>
      <c r="AO96" s="7"/>
    </row>
    <row r="97" spans="1:41" ht="15">
      <c r="A97" s="270"/>
      <c r="B97" s="323"/>
      <c r="C97" s="89" t="s">
        <v>7</v>
      </c>
      <c r="D97" s="155">
        <v>0</v>
      </c>
      <c r="E97" s="155">
        <v>0</v>
      </c>
      <c r="F97" s="155">
        <v>0</v>
      </c>
      <c r="G97" s="155">
        <v>0</v>
      </c>
      <c r="H97" s="155">
        <v>0.1983177628</v>
      </c>
      <c r="I97" s="155">
        <v>0.6389297602</v>
      </c>
      <c r="J97" s="155">
        <v>1.427904831</v>
      </c>
      <c r="K97" s="155">
        <v>1.002149023</v>
      </c>
      <c r="L97" s="155">
        <v>0.7467258659</v>
      </c>
      <c r="M97" s="155">
        <v>0.4284140329</v>
      </c>
      <c r="N97" s="155">
        <v>0.1998607493</v>
      </c>
      <c r="O97" s="155">
        <v>0.19804996819999998</v>
      </c>
      <c r="P97" s="78"/>
      <c r="Q97" s="54"/>
      <c r="R97" s="54"/>
      <c r="S97" s="54"/>
      <c r="T97" s="54"/>
      <c r="U97" s="54"/>
      <c r="V97" s="54"/>
      <c r="W97" s="54"/>
      <c r="X97" s="54"/>
      <c r="Y97" s="54"/>
      <c r="Z97" s="54"/>
      <c r="AA97" s="54"/>
      <c r="AB97" s="54"/>
      <c r="AC97" s="79"/>
      <c r="AD97" s="79"/>
      <c r="AE97" s="79"/>
      <c r="AF97" s="79"/>
      <c r="AG97" s="7"/>
      <c r="AH97" s="7"/>
      <c r="AI97" s="7"/>
      <c r="AJ97" s="7"/>
      <c r="AK97" s="7"/>
      <c r="AL97" s="7"/>
      <c r="AM97" s="7"/>
      <c r="AN97" s="7"/>
      <c r="AO97" s="7"/>
    </row>
    <row r="98" spans="1:41" ht="27" thickBot="1">
      <c r="A98" s="271"/>
      <c r="B98" s="324"/>
      <c r="C98" s="93" t="s">
        <v>8</v>
      </c>
      <c r="D98" s="155">
        <v>0</v>
      </c>
      <c r="E98" s="155">
        <v>0</v>
      </c>
      <c r="F98" s="155">
        <v>0</v>
      </c>
      <c r="G98" s="155">
        <v>0</v>
      </c>
      <c r="H98" s="155">
        <v>3.0662630180999995</v>
      </c>
      <c r="I98" s="155">
        <v>3.6099472499000003</v>
      </c>
      <c r="J98" s="155">
        <v>9.0727725659</v>
      </c>
      <c r="K98" s="155">
        <v>5.8309943106</v>
      </c>
      <c r="L98" s="155">
        <v>5.3378876557</v>
      </c>
      <c r="M98" s="155">
        <v>2.297726443</v>
      </c>
      <c r="N98" s="155">
        <v>1.0249383697</v>
      </c>
      <c r="O98" s="155">
        <v>1.0231374457</v>
      </c>
      <c r="P98" s="78"/>
      <c r="Q98" s="79"/>
      <c r="R98" s="79"/>
      <c r="S98" s="79"/>
      <c r="T98" s="79"/>
      <c r="U98" s="79"/>
      <c r="V98" s="79"/>
      <c r="W98" s="79"/>
      <c r="X98" s="79"/>
      <c r="Y98" s="79"/>
      <c r="Z98" s="79"/>
      <c r="AA98" s="79"/>
      <c r="AB98" s="79"/>
      <c r="AC98" s="79"/>
      <c r="AD98" s="79"/>
      <c r="AE98" s="79"/>
      <c r="AF98" s="79"/>
      <c r="AG98" s="57"/>
      <c r="AH98" s="57"/>
      <c r="AI98" s="57"/>
      <c r="AJ98" s="57"/>
      <c r="AK98" s="7"/>
      <c r="AL98" s="7"/>
      <c r="AM98" s="7"/>
      <c r="AN98" s="7"/>
      <c r="AO98" s="7"/>
    </row>
    <row r="99" spans="1:32" s="7" customFormat="1" ht="27" thickTop="1">
      <c r="A99" s="269" t="s">
        <v>42</v>
      </c>
      <c r="B99" s="269" t="s">
        <v>29</v>
      </c>
      <c r="C99" s="90" t="s">
        <v>30</v>
      </c>
      <c r="D99" s="156">
        <v>0.4815339035</v>
      </c>
      <c r="E99" s="156">
        <v>0.50942283028</v>
      </c>
      <c r="F99" s="156">
        <v>0.52471963286</v>
      </c>
      <c r="G99" s="156">
        <v>0.70329890286</v>
      </c>
      <c r="H99" s="117">
        <v>0.70883684314</v>
      </c>
      <c r="I99" s="117">
        <v>0.87681216579</v>
      </c>
      <c r="J99" s="117">
        <v>0.86910316143</v>
      </c>
      <c r="K99" s="117">
        <v>0.91833762355</v>
      </c>
      <c r="L99" s="117">
        <v>0.90158136699</v>
      </c>
      <c r="M99" s="117">
        <v>0.8094651779900001</v>
      </c>
      <c r="N99" s="156">
        <v>0.54819658417</v>
      </c>
      <c r="O99" s="156">
        <v>0.59281959461</v>
      </c>
      <c r="P99" s="78"/>
      <c r="Q99" s="80"/>
      <c r="R99" s="80"/>
      <c r="S99" s="80"/>
      <c r="T99" s="80"/>
      <c r="U99" s="80"/>
      <c r="V99" s="80"/>
      <c r="W99" s="79"/>
      <c r="X99" s="79"/>
      <c r="Y99" s="79"/>
      <c r="Z99" s="79"/>
      <c r="AA99" s="79"/>
      <c r="AB99" s="79"/>
      <c r="AC99" s="79"/>
      <c r="AD99" s="79"/>
      <c r="AE99" s="79"/>
      <c r="AF99" s="79"/>
    </row>
    <row r="100" spans="1:32" s="7" customFormat="1" ht="26.25">
      <c r="A100" s="270"/>
      <c r="B100" s="323"/>
      <c r="C100" s="90" t="s">
        <v>31</v>
      </c>
      <c r="D100" s="156">
        <v>0.021471689119</v>
      </c>
      <c r="E100" s="156">
        <v>0.023595979505000003</v>
      </c>
      <c r="F100" s="156">
        <v>0.023756722044999998</v>
      </c>
      <c r="G100" s="156">
        <v>0.03670341195</v>
      </c>
      <c r="H100" s="117">
        <v>0.047498772329999994</v>
      </c>
      <c r="I100" s="117">
        <v>0.051270816319999996</v>
      </c>
      <c r="J100" s="117">
        <v>0.05142976091</v>
      </c>
      <c r="K100" s="117">
        <v>0.05359639049000001</v>
      </c>
      <c r="L100" s="117">
        <v>0.0652672588</v>
      </c>
      <c r="M100" s="117">
        <v>0.060778401100000004</v>
      </c>
      <c r="N100" s="156">
        <v>0.043096324420000005</v>
      </c>
      <c r="O100" s="156">
        <v>0.04830751057</v>
      </c>
      <c r="P100" s="78"/>
      <c r="Q100" s="82"/>
      <c r="R100" s="82"/>
      <c r="S100" s="82"/>
      <c r="T100" s="82"/>
      <c r="U100" s="82"/>
      <c r="V100" s="82"/>
      <c r="W100" s="79"/>
      <c r="X100" s="79"/>
      <c r="Y100" s="79"/>
      <c r="Z100" s="79"/>
      <c r="AA100" s="79"/>
      <c r="AB100" s="79"/>
      <c r="AC100" s="79"/>
      <c r="AD100" s="79"/>
      <c r="AE100" s="79"/>
      <c r="AF100" s="79"/>
    </row>
    <row r="101" spans="1:32" s="7" customFormat="1" ht="15">
      <c r="A101" s="270"/>
      <c r="B101" s="323"/>
      <c r="C101" s="90" t="s">
        <v>32</v>
      </c>
      <c r="D101" s="156">
        <v>0.001496720411</v>
      </c>
      <c r="E101" s="156">
        <v>0.001459336196</v>
      </c>
      <c r="F101" s="156">
        <v>0.001744107574</v>
      </c>
      <c r="G101" s="156">
        <v>0.0020756554840000003</v>
      </c>
      <c r="H101" s="156">
        <v>0.002036251182</v>
      </c>
      <c r="I101" s="156">
        <v>0.0022283246280000004</v>
      </c>
      <c r="J101" s="156">
        <v>0.0025001160630000003</v>
      </c>
      <c r="K101" s="156">
        <v>0.0027272183229999996</v>
      </c>
      <c r="L101" s="156">
        <v>0.0026343235009999998</v>
      </c>
      <c r="M101" s="156">
        <v>0.002593634475</v>
      </c>
      <c r="N101" s="156">
        <v>0.002557292812</v>
      </c>
      <c r="O101" s="156">
        <v>0.0031116304919999995</v>
      </c>
      <c r="P101" s="78"/>
      <c r="Q101" s="79"/>
      <c r="R101" s="79"/>
      <c r="S101" s="79"/>
      <c r="T101" s="79"/>
      <c r="U101" s="79"/>
      <c r="V101" s="79"/>
      <c r="W101" s="79"/>
      <c r="X101" s="79"/>
      <c r="Y101" s="79"/>
      <c r="Z101" s="79"/>
      <c r="AA101" s="79"/>
      <c r="AB101" s="79"/>
      <c r="AC101" s="79"/>
      <c r="AD101" s="79"/>
      <c r="AE101" s="79"/>
      <c r="AF101" s="79"/>
    </row>
    <row r="102" spans="1:32" s="7" customFormat="1" ht="15">
      <c r="A102" s="270"/>
      <c r="B102" s="323"/>
      <c r="C102" s="90" t="s">
        <v>33</v>
      </c>
      <c r="D102" s="156">
        <v>0.054066937096999994</v>
      </c>
      <c r="E102" s="156">
        <v>0.051148735832</v>
      </c>
      <c r="F102" s="156">
        <v>0.047644622311</v>
      </c>
      <c r="G102" s="156">
        <v>0.073150726687</v>
      </c>
      <c r="H102" s="117">
        <v>0.106059923149</v>
      </c>
      <c r="I102" s="117">
        <v>0.100222336555</v>
      </c>
      <c r="J102" s="117">
        <v>0.08751029661300001</v>
      </c>
      <c r="K102" s="117">
        <v>0.090580078495</v>
      </c>
      <c r="L102" s="117">
        <v>0.120753591244</v>
      </c>
      <c r="M102" s="117">
        <v>0.110897391987</v>
      </c>
      <c r="N102" s="156">
        <v>0.059016404578</v>
      </c>
      <c r="O102" s="156">
        <v>0.052431496681</v>
      </c>
      <c r="P102" s="78"/>
      <c r="Q102" s="79"/>
      <c r="R102" s="79"/>
      <c r="S102" s="79"/>
      <c r="T102" s="79"/>
      <c r="U102" s="79"/>
      <c r="V102" s="79"/>
      <c r="W102" s="79"/>
      <c r="X102" s="79"/>
      <c r="Y102" s="79"/>
      <c r="Z102" s="79"/>
      <c r="AA102" s="79"/>
      <c r="AB102" s="79"/>
      <c r="AC102" s="79"/>
      <c r="AD102" s="79"/>
      <c r="AE102" s="79"/>
      <c r="AF102" s="79"/>
    </row>
    <row r="103" spans="1:32" s="7" customFormat="1" ht="26.25">
      <c r="A103" s="270"/>
      <c r="B103" s="323"/>
      <c r="C103" s="90" t="s">
        <v>34</v>
      </c>
      <c r="D103" s="156">
        <v>0.026180323441</v>
      </c>
      <c r="E103" s="156">
        <v>0.027387791292000002</v>
      </c>
      <c r="F103" s="156">
        <v>0.027448468657</v>
      </c>
      <c r="G103" s="156">
        <v>0.040989582204</v>
      </c>
      <c r="H103" s="117">
        <v>0.040157495015</v>
      </c>
      <c r="I103" s="117">
        <v>0.044823711668999996</v>
      </c>
      <c r="J103" s="117">
        <v>0.041850534523</v>
      </c>
      <c r="K103" s="117">
        <v>0.043739840307000004</v>
      </c>
      <c r="L103" s="117">
        <v>0.048076573145</v>
      </c>
      <c r="M103" s="117">
        <v>0.046370915291</v>
      </c>
      <c r="N103" s="156">
        <v>0.03223691712</v>
      </c>
      <c r="O103" s="156">
        <v>0.03567638137</v>
      </c>
      <c r="P103" s="78"/>
      <c r="Q103" s="79"/>
      <c r="R103" s="79"/>
      <c r="S103" s="79"/>
      <c r="T103" s="79"/>
      <c r="U103" s="79"/>
      <c r="V103" s="79"/>
      <c r="W103" s="79"/>
      <c r="X103" s="79"/>
      <c r="Y103" s="79"/>
      <c r="Z103" s="79"/>
      <c r="AA103" s="79"/>
      <c r="AB103" s="79"/>
      <c r="AC103" s="79"/>
      <c r="AD103" s="79"/>
      <c r="AE103" s="79"/>
      <c r="AF103" s="79"/>
    </row>
    <row r="104" spans="1:32" s="7" customFormat="1" ht="15">
      <c r="A104" s="270"/>
      <c r="B104" s="323"/>
      <c r="C104" s="90" t="s">
        <v>35</v>
      </c>
      <c r="D104" s="156">
        <v>0.007788040937</v>
      </c>
      <c r="E104" s="156">
        <v>0.008466599799000002</v>
      </c>
      <c r="F104" s="156">
        <v>0.008712528585</v>
      </c>
      <c r="G104" s="156">
        <v>0.011374741497</v>
      </c>
      <c r="H104" s="117">
        <v>0.014167306716</v>
      </c>
      <c r="I104" s="117">
        <v>0.014972901678</v>
      </c>
      <c r="J104" s="117">
        <v>0.01484413733</v>
      </c>
      <c r="K104" s="117">
        <v>0.016010502997</v>
      </c>
      <c r="L104" s="117">
        <v>0.019046616667999998</v>
      </c>
      <c r="M104" s="117">
        <v>0.016940111384000003</v>
      </c>
      <c r="N104" s="156">
        <v>0.012954336854</v>
      </c>
      <c r="O104" s="156">
        <v>0.015390775524999999</v>
      </c>
      <c r="P104" s="78"/>
      <c r="Q104" s="79"/>
      <c r="R104" s="79"/>
      <c r="S104" s="79"/>
      <c r="T104" s="79"/>
      <c r="U104" s="79"/>
      <c r="V104" s="79"/>
      <c r="W104" s="79"/>
      <c r="X104" s="79"/>
      <c r="Y104" s="79"/>
      <c r="Z104" s="79"/>
      <c r="AA104" s="79"/>
      <c r="AB104" s="79"/>
      <c r="AC104" s="79"/>
      <c r="AD104" s="79"/>
      <c r="AE104" s="79"/>
      <c r="AF104" s="79"/>
    </row>
    <row r="105" spans="1:32" s="7" customFormat="1" ht="15">
      <c r="A105" s="270"/>
      <c r="B105" s="323"/>
      <c r="C105" s="90" t="s">
        <v>36</v>
      </c>
      <c r="D105" s="156">
        <v>0.004340462238000001</v>
      </c>
      <c r="E105" s="156">
        <v>0.004867917477</v>
      </c>
      <c r="F105" s="156">
        <v>0.005164414315</v>
      </c>
      <c r="G105" s="156">
        <v>0.007847610198</v>
      </c>
      <c r="H105" s="117">
        <v>0.010077662838</v>
      </c>
      <c r="I105" s="117">
        <v>0.011434987953</v>
      </c>
      <c r="J105" s="117">
        <v>0.011513759641</v>
      </c>
      <c r="K105" s="117">
        <v>0.012633461954</v>
      </c>
      <c r="L105" s="117">
        <v>0.015607243417999999</v>
      </c>
      <c r="M105" s="117">
        <v>0.013973026351</v>
      </c>
      <c r="N105" s="156">
        <v>0.010163316946000001</v>
      </c>
      <c r="O105" s="156">
        <v>0.011885284893</v>
      </c>
      <c r="P105" s="78"/>
      <c r="Q105" s="79"/>
      <c r="R105" s="79"/>
      <c r="S105" s="79"/>
      <c r="T105" s="79"/>
      <c r="U105" s="79"/>
      <c r="V105" s="79"/>
      <c r="W105" s="79"/>
      <c r="X105" s="79"/>
      <c r="Y105" s="79"/>
      <c r="Z105" s="79"/>
      <c r="AA105" s="79"/>
      <c r="AB105" s="79"/>
      <c r="AC105" s="79"/>
      <c r="AD105" s="79"/>
      <c r="AE105" s="79"/>
      <c r="AF105" s="79"/>
    </row>
    <row r="106" spans="1:32" s="7" customFormat="1" ht="15">
      <c r="A106" s="270"/>
      <c r="B106" s="323"/>
      <c r="C106" s="91" t="s">
        <v>7</v>
      </c>
      <c r="D106" s="156">
        <v>0.07877901793000001</v>
      </c>
      <c r="E106" s="156">
        <v>0.08409078148</v>
      </c>
      <c r="F106" s="156">
        <v>0.07435163518400001</v>
      </c>
      <c r="G106" s="156">
        <v>0.09099467789</v>
      </c>
      <c r="H106" s="156">
        <v>0.11002654380000002</v>
      </c>
      <c r="I106" s="156">
        <v>0.10936165067999999</v>
      </c>
      <c r="J106" s="156">
        <v>0.119462343466</v>
      </c>
      <c r="K106" s="156">
        <v>0.117661754835</v>
      </c>
      <c r="L106" s="156">
        <v>0.12070641892</v>
      </c>
      <c r="M106" s="156">
        <v>0.11899848636999999</v>
      </c>
      <c r="N106" s="156">
        <v>0.10701715421</v>
      </c>
      <c r="O106" s="156">
        <v>0.10793126678000001</v>
      </c>
      <c r="P106" s="78"/>
      <c r="Q106" s="79"/>
      <c r="R106" s="79"/>
      <c r="S106" s="79"/>
      <c r="T106" s="79"/>
      <c r="U106" s="79"/>
      <c r="V106" s="79"/>
      <c r="W106" s="79"/>
      <c r="X106" s="79"/>
      <c r="Y106" s="79"/>
      <c r="Z106" s="79"/>
      <c r="AA106" s="79"/>
      <c r="AB106" s="79"/>
      <c r="AC106" s="79"/>
      <c r="AD106" s="79"/>
      <c r="AE106" s="79"/>
      <c r="AF106" s="79"/>
    </row>
    <row r="107" spans="1:32" s="7" customFormat="1" ht="27" thickBot="1">
      <c r="A107" s="271"/>
      <c r="B107" s="324"/>
      <c r="C107" s="90" t="s">
        <v>8</v>
      </c>
      <c r="D107" s="156">
        <v>0.6756570946730001</v>
      </c>
      <c r="E107" s="156">
        <v>0.710439971861</v>
      </c>
      <c r="F107" s="156">
        <v>0.7135421315310001</v>
      </c>
      <c r="G107" s="156">
        <v>0.9664353087700001</v>
      </c>
      <c r="H107" s="156">
        <v>1.03886079817</v>
      </c>
      <c r="I107" s="156">
        <v>1.2111268952729999</v>
      </c>
      <c r="J107" s="156">
        <v>1.198214109976</v>
      </c>
      <c r="K107" s="156">
        <v>1.255286870951</v>
      </c>
      <c r="L107" s="156">
        <v>1.2936733926860005</v>
      </c>
      <c r="M107" s="156">
        <v>1.180017144948</v>
      </c>
      <c r="N107" s="156">
        <v>0.81523833111</v>
      </c>
      <c r="O107" s="156">
        <v>0.8675539409209999</v>
      </c>
      <c r="P107" s="78"/>
      <c r="Q107" s="79"/>
      <c r="R107" s="79"/>
      <c r="S107" s="79"/>
      <c r="T107" s="79"/>
      <c r="U107" s="79"/>
      <c r="V107" s="79"/>
      <c r="W107" s="79"/>
      <c r="X107" s="79"/>
      <c r="Y107" s="79"/>
      <c r="Z107" s="79"/>
      <c r="AA107" s="79"/>
      <c r="AB107" s="79"/>
      <c r="AC107" s="79"/>
      <c r="AD107" s="79"/>
      <c r="AE107" s="79"/>
      <c r="AF107" s="79"/>
    </row>
    <row r="108" spans="1:32" ht="27" thickTop="1">
      <c r="A108" s="264" t="s">
        <v>43</v>
      </c>
      <c r="B108" s="264" t="s">
        <v>29</v>
      </c>
      <c r="C108" s="88" t="s">
        <v>30</v>
      </c>
      <c r="D108" s="155">
        <v>0.9461244418800001</v>
      </c>
      <c r="E108" s="155">
        <v>0.96061432568</v>
      </c>
      <c r="F108" s="155">
        <v>0.9692045448300001</v>
      </c>
      <c r="G108" s="155">
        <v>1.39319520895</v>
      </c>
      <c r="H108" s="118">
        <v>1.3283139292000001</v>
      </c>
      <c r="I108" s="118">
        <v>1.7409381175</v>
      </c>
      <c r="J108" s="118">
        <v>1.7054167891</v>
      </c>
      <c r="K108" s="118">
        <v>1.7608669069</v>
      </c>
      <c r="L108" s="118">
        <v>1.6949971369999999</v>
      </c>
      <c r="M108" s="118">
        <v>1.7730765933000001</v>
      </c>
      <c r="N108" s="155">
        <v>1.10380423184</v>
      </c>
      <c r="O108" s="155">
        <v>1.1874973212100002</v>
      </c>
      <c r="P108" s="78"/>
      <c r="Q108" s="80"/>
      <c r="R108" s="80"/>
      <c r="S108" s="80"/>
      <c r="T108" s="80"/>
      <c r="U108" s="80"/>
      <c r="V108" s="80"/>
      <c r="W108" s="79"/>
      <c r="X108" s="79"/>
      <c r="Y108" s="79"/>
      <c r="Z108" s="79"/>
      <c r="AA108" s="79"/>
      <c r="AB108" s="79"/>
      <c r="AC108" s="79"/>
      <c r="AD108" s="79"/>
      <c r="AE108" s="79"/>
      <c r="AF108" s="79"/>
    </row>
    <row r="109" spans="1:32" ht="26.25">
      <c r="A109" s="265"/>
      <c r="B109" s="325"/>
      <c r="C109" s="88" t="s">
        <v>31</v>
      </c>
      <c r="D109" s="155">
        <v>0.019927637258</v>
      </c>
      <c r="E109" s="155">
        <v>0.021347560713</v>
      </c>
      <c r="F109" s="155">
        <v>0.022422198763</v>
      </c>
      <c r="G109" s="155">
        <v>0.025697114681000003</v>
      </c>
      <c r="H109" s="118">
        <v>0.03446730923</v>
      </c>
      <c r="I109" s="118">
        <v>0.03759855192000001</v>
      </c>
      <c r="J109" s="118">
        <v>0.04332586917</v>
      </c>
      <c r="K109" s="118">
        <v>0.039194936263</v>
      </c>
      <c r="L109" s="118">
        <v>0.041447136110000005</v>
      </c>
      <c r="M109" s="118">
        <v>0.03824392378</v>
      </c>
      <c r="N109" s="155">
        <v>0.028580728445999997</v>
      </c>
      <c r="O109" s="155">
        <v>0.029093453946</v>
      </c>
      <c r="P109" s="78"/>
      <c r="Q109" s="82"/>
      <c r="R109" s="82"/>
      <c r="S109" s="82"/>
      <c r="T109" s="82"/>
      <c r="U109" s="82"/>
      <c r="V109" s="82"/>
      <c r="W109" s="79"/>
      <c r="X109" s="79"/>
      <c r="Y109" s="79"/>
      <c r="Z109" s="79"/>
      <c r="AA109" s="79"/>
      <c r="AB109" s="79"/>
      <c r="AC109" s="79"/>
      <c r="AD109" s="79"/>
      <c r="AE109" s="79"/>
      <c r="AF109" s="79"/>
    </row>
    <row r="110" spans="1:32" ht="15">
      <c r="A110" s="265"/>
      <c r="B110" s="325"/>
      <c r="C110" s="88" t="s">
        <v>32</v>
      </c>
      <c r="D110" s="155">
        <v>0.000828040916</v>
      </c>
      <c r="E110" s="155">
        <v>0.0008021995120000001</v>
      </c>
      <c r="F110" s="155">
        <v>0.00106911615</v>
      </c>
      <c r="G110" s="155">
        <v>0.0011007441500000001</v>
      </c>
      <c r="H110" s="155">
        <v>0.001136034649</v>
      </c>
      <c r="I110" s="155">
        <v>0.001385158053</v>
      </c>
      <c r="J110" s="155">
        <v>0.001142860634</v>
      </c>
      <c r="K110" s="155">
        <v>0.0011052209550000002</v>
      </c>
      <c r="L110" s="155">
        <v>0.0013884525110000002</v>
      </c>
      <c r="M110" s="155">
        <v>0.0014636579159999997</v>
      </c>
      <c r="N110" s="155">
        <v>0.0014564748779999999</v>
      </c>
      <c r="O110" s="155">
        <v>0.00158192505</v>
      </c>
      <c r="P110" s="78"/>
      <c r="Q110" s="79"/>
      <c r="R110" s="79"/>
      <c r="S110" s="79"/>
      <c r="T110" s="79"/>
      <c r="U110" s="79"/>
      <c r="V110" s="79"/>
      <c r="W110" s="79"/>
      <c r="X110" s="79"/>
      <c r="Y110" s="79"/>
      <c r="Z110" s="79"/>
      <c r="AA110" s="79"/>
      <c r="AB110" s="79"/>
      <c r="AC110" s="79"/>
      <c r="AD110" s="79"/>
      <c r="AE110" s="79"/>
      <c r="AF110" s="79"/>
    </row>
    <row r="111" spans="1:32" ht="15">
      <c r="A111" s="265"/>
      <c r="B111" s="325"/>
      <c r="C111" s="88" t="s">
        <v>33</v>
      </c>
      <c r="D111" s="155">
        <v>0.009387066124</v>
      </c>
      <c r="E111" s="155">
        <v>0.009900180601000001</v>
      </c>
      <c r="F111" s="155">
        <v>0.011121670518</v>
      </c>
      <c r="G111" s="155">
        <v>0.013490530669</v>
      </c>
      <c r="H111" s="155">
        <v>0.017161896330000002</v>
      </c>
      <c r="I111" s="155">
        <v>0.017930353737000002</v>
      </c>
      <c r="J111" s="118">
        <v>0.018973026452</v>
      </c>
      <c r="K111" s="118">
        <v>0.019002896149</v>
      </c>
      <c r="L111" s="118">
        <v>0.01798664007</v>
      </c>
      <c r="M111" s="155">
        <v>0.019104027266999998</v>
      </c>
      <c r="N111" s="155">
        <v>0.012806518318999998</v>
      </c>
      <c r="O111" s="155">
        <v>0.0124935899</v>
      </c>
      <c r="P111" s="78"/>
      <c r="Q111" s="79"/>
      <c r="R111" s="79"/>
      <c r="S111" s="79"/>
      <c r="T111" s="79"/>
      <c r="U111" s="79"/>
      <c r="V111" s="79"/>
      <c r="W111" s="79"/>
      <c r="X111" s="79"/>
      <c r="Y111" s="79"/>
      <c r="Z111" s="79"/>
      <c r="AA111" s="79"/>
      <c r="AB111" s="79"/>
      <c r="AC111" s="79"/>
      <c r="AD111" s="79"/>
      <c r="AE111" s="79"/>
      <c r="AF111" s="79"/>
    </row>
    <row r="112" spans="1:32" ht="26.25">
      <c r="A112" s="265"/>
      <c r="B112" s="325"/>
      <c r="C112" s="88" t="s">
        <v>34</v>
      </c>
      <c r="D112" s="155">
        <v>0.01409115992</v>
      </c>
      <c r="E112" s="155">
        <v>0.015060706741</v>
      </c>
      <c r="F112" s="155">
        <v>0.014846058297000001</v>
      </c>
      <c r="G112" s="155">
        <v>0.016672255589</v>
      </c>
      <c r="H112" s="155">
        <v>0.018091804978</v>
      </c>
      <c r="I112" s="155">
        <v>0.023530842780000002</v>
      </c>
      <c r="J112" s="155">
        <v>0.02036859214</v>
      </c>
      <c r="K112" s="155">
        <v>0.021283701863</v>
      </c>
      <c r="L112" s="155">
        <v>0.021777328126</v>
      </c>
      <c r="M112" s="155">
        <v>0.023658668554</v>
      </c>
      <c r="N112" s="155">
        <v>0.017519144687000002</v>
      </c>
      <c r="O112" s="155">
        <v>0.018846245010000002</v>
      </c>
      <c r="P112" s="78"/>
      <c r="Q112" s="79"/>
      <c r="R112" s="79"/>
      <c r="S112" s="79"/>
      <c r="T112" s="79"/>
      <c r="U112" s="79"/>
      <c r="V112" s="79"/>
      <c r="W112" s="79"/>
      <c r="X112" s="79"/>
      <c r="Y112" s="79"/>
      <c r="Z112" s="79"/>
      <c r="AA112" s="79"/>
      <c r="AB112" s="79"/>
      <c r="AC112" s="79"/>
      <c r="AD112" s="79"/>
      <c r="AE112" s="79"/>
      <c r="AF112" s="79"/>
    </row>
    <row r="113" spans="1:32" ht="15">
      <c r="A113" s="265"/>
      <c r="B113" s="325"/>
      <c r="C113" s="88" t="s">
        <v>35</v>
      </c>
      <c r="D113" s="155">
        <v>0.00442652034</v>
      </c>
      <c r="E113" s="155">
        <v>0.004794279568000001</v>
      </c>
      <c r="F113" s="155">
        <v>0.005117850323</v>
      </c>
      <c r="G113" s="155">
        <v>0.0066032946350000005</v>
      </c>
      <c r="H113" s="155">
        <v>0.008646910235</v>
      </c>
      <c r="I113" s="155">
        <v>0.009421203967</v>
      </c>
      <c r="J113" s="155">
        <v>0.010028574804999999</v>
      </c>
      <c r="K113" s="155">
        <v>0.010101373694</v>
      </c>
      <c r="L113" s="155">
        <v>0.011421676464</v>
      </c>
      <c r="M113" s="155">
        <v>0.010947943714000001</v>
      </c>
      <c r="N113" s="155">
        <v>0.007693043819</v>
      </c>
      <c r="O113" s="155">
        <v>0.008476078206</v>
      </c>
      <c r="P113" s="78"/>
      <c r="Q113" s="79"/>
      <c r="R113" s="79"/>
      <c r="S113" s="79"/>
      <c r="T113" s="79"/>
      <c r="U113" s="79"/>
      <c r="V113" s="79"/>
      <c r="W113" s="79"/>
      <c r="X113" s="79"/>
      <c r="Y113" s="79"/>
      <c r="Z113" s="79"/>
      <c r="AA113" s="79"/>
      <c r="AB113" s="79"/>
      <c r="AC113" s="79"/>
      <c r="AD113" s="79"/>
      <c r="AE113" s="79"/>
      <c r="AF113" s="79"/>
    </row>
    <row r="114" spans="1:32" ht="15">
      <c r="A114" s="265"/>
      <c r="B114" s="325"/>
      <c r="C114" s="88" t="s">
        <v>36</v>
      </c>
      <c r="D114" s="155">
        <v>0.012288713168</v>
      </c>
      <c r="E114" s="155">
        <v>0.009486532548999999</v>
      </c>
      <c r="F114" s="155">
        <v>0.01400906507</v>
      </c>
      <c r="G114" s="155">
        <v>0.035415319645</v>
      </c>
      <c r="H114" s="118">
        <v>0.025146028729</v>
      </c>
      <c r="I114" s="118">
        <v>0.032122320166</v>
      </c>
      <c r="J114" s="118">
        <v>0.042057546783</v>
      </c>
      <c r="K114" s="118">
        <v>0.032885083461</v>
      </c>
      <c r="L114" s="118">
        <v>0.026838081155999997</v>
      </c>
      <c r="M114" s="118">
        <v>0.035746931971</v>
      </c>
      <c r="N114" s="155">
        <v>0.028629658088</v>
      </c>
      <c r="O114" s="155">
        <v>0.014554549449999999</v>
      </c>
      <c r="P114" s="78"/>
      <c r="Q114" s="79"/>
      <c r="R114" s="79"/>
      <c r="S114" s="79"/>
      <c r="T114" s="79"/>
      <c r="U114" s="79"/>
      <c r="V114" s="79"/>
      <c r="W114" s="79"/>
      <c r="X114" s="79"/>
      <c r="Y114" s="79"/>
      <c r="Z114" s="79"/>
      <c r="AA114" s="79"/>
      <c r="AB114" s="79"/>
      <c r="AC114" s="79"/>
      <c r="AD114" s="79"/>
      <c r="AE114" s="79"/>
      <c r="AF114" s="79"/>
    </row>
    <row r="115" spans="1:32" ht="15">
      <c r="A115" s="265"/>
      <c r="B115" s="325"/>
      <c r="C115" s="89" t="s">
        <v>7</v>
      </c>
      <c r="D115" s="155">
        <v>0.05449032216</v>
      </c>
      <c r="E115" s="155">
        <v>0.055836233386999994</v>
      </c>
      <c r="F115" s="155">
        <v>0.06468941862699999</v>
      </c>
      <c r="G115" s="155">
        <v>0.13013671720900002</v>
      </c>
      <c r="H115" s="155">
        <v>0.08498641345</v>
      </c>
      <c r="I115" s="155">
        <v>0.10523202698999999</v>
      </c>
      <c r="J115" s="155">
        <v>0.07514116647</v>
      </c>
      <c r="K115" s="155">
        <v>0.06480161214</v>
      </c>
      <c r="L115" s="155">
        <v>0.11737756527000001</v>
      </c>
      <c r="M115" s="155">
        <v>0.11741555654</v>
      </c>
      <c r="N115" s="155">
        <v>0.10467068291</v>
      </c>
      <c r="O115" s="155">
        <v>0.09733515681499999</v>
      </c>
      <c r="P115" s="78"/>
      <c r="Q115" s="79"/>
      <c r="R115" s="79"/>
      <c r="S115" s="79"/>
      <c r="T115" s="79"/>
      <c r="U115" s="79"/>
      <c r="V115" s="79"/>
      <c r="W115" s="79"/>
      <c r="X115" s="79"/>
      <c r="Y115" s="79"/>
      <c r="Z115" s="79"/>
      <c r="AA115" s="79"/>
      <c r="AB115" s="79"/>
      <c r="AC115" s="79"/>
      <c r="AD115" s="79"/>
      <c r="AE115" s="79"/>
      <c r="AF115" s="79"/>
    </row>
    <row r="116" spans="1:32" ht="27" thickBot="1">
      <c r="A116" s="266"/>
      <c r="B116" s="326"/>
      <c r="C116" s="88" t="s">
        <v>8</v>
      </c>
      <c r="D116" s="155">
        <v>1.061563901766</v>
      </c>
      <c r="E116" s="155">
        <v>1.077842018751</v>
      </c>
      <c r="F116" s="155">
        <v>1.1024799225779998</v>
      </c>
      <c r="G116" s="155">
        <v>1.622311185528</v>
      </c>
      <c r="H116" s="155">
        <v>1.5179503268010002</v>
      </c>
      <c r="I116" s="155">
        <v>1.9681585751130002</v>
      </c>
      <c r="J116" s="155">
        <v>1.9164544255539997</v>
      </c>
      <c r="K116" s="155">
        <v>1.9492417314250001</v>
      </c>
      <c r="L116" s="155">
        <v>1.933234016707</v>
      </c>
      <c r="M116" s="155">
        <v>2.019657303042</v>
      </c>
      <c r="N116" s="155">
        <v>1.3051604829870003</v>
      </c>
      <c r="O116" s="155">
        <v>1.3698783195870001</v>
      </c>
      <c r="P116" s="78"/>
      <c r="Q116" s="79"/>
      <c r="R116" s="79"/>
      <c r="S116" s="79"/>
      <c r="T116" s="79"/>
      <c r="U116" s="79"/>
      <c r="V116" s="79"/>
      <c r="W116" s="79"/>
      <c r="X116" s="79"/>
      <c r="Y116" s="79"/>
      <c r="Z116" s="79"/>
      <c r="AA116" s="79"/>
      <c r="AB116" s="79"/>
      <c r="AC116" s="79"/>
      <c r="AD116" s="79"/>
      <c r="AE116" s="79"/>
      <c r="AF116" s="79"/>
    </row>
    <row r="117" spans="1:32" s="7" customFormat="1" ht="27" thickTop="1">
      <c r="A117" s="269" t="s">
        <v>44</v>
      </c>
      <c r="B117" s="269" t="s">
        <v>29</v>
      </c>
      <c r="C117" s="90" t="s">
        <v>30</v>
      </c>
      <c r="D117" s="156">
        <v>2.20268533122</v>
      </c>
      <c r="E117" s="156">
        <v>2.25742836615</v>
      </c>
      <c r="F117" s="156">
        <v>2.3069398516</v>
      </c>
      <c r="G117" s="156">
        <v>3.1710770384000004</v>
      </c>
      <c r="H117" s="117">
        <v>3.0345804094</v>
      </c>
      <c r="I117" s="117">
        <v>3.6900240989</v>
      </c>
      <c r="J117" s="117">
        <v>3.6433821594999998</v>
      </c>
      <c r="K117" s="117">
        <v>3.747412843</v>
      </c>
      <c r="L117" s="117">
        <v>3.6214017832</v>
      </c>
      <c r="M117" s="117">
        <v>3.7610308931999996</v>
      </c>
      <c r="N117" s="156">
        <v>2.6565166202</v>
      </c>
      <c r="O117" s="156">
        <v>2.6449946045</v>
      </c>
      <c r="P117" s="78"/>
      <c r="Q117" s="80"/>
      <c r="R117" s="80"/>
      <c r="S117" s="80"/>
      <c r="T117" s="80"/>
      <c r="U117" s="80"/>
      <c r="V117" s="80"/>
      <c r="W117" s="79"/>
      <c r="X117" s="79"/>
      <c r="Y117" s="79"/>
      <c r="Z117" s="79"/>
      <c r="AA117" s="79"/>
      <c r="AB117" s="79"/>
      <c r="AC117" s="79"/>
      <c r="AD117" s="79"/>
      <c r="AE117" s="79"/>
      <c r="AF117" s="79"/>
    </row>
    <row r="118" spans="1:32" s="7" customFormat="1" ht="26.25">
      <c r="A118" s="270"/>
      <c r="B118" s="323"/>
      <c r="C118" s="90" t="s">
        <v>31</v>
      </c>
      <c r="D118" s="156">
        <v>0.039622019774999996</v>
      </c>
      <c r="E118" s="156">
        <v>0.043736694305</v>
      </c>
      <c r="F118" s="156">
        <v>0.048866295420999996</v>
      </c>
      <c r="G118" s="156">
        <v>0.07591353941</v>
      </c>
      <c r="H118" s="117">
        <v>0.0920343436</v>
      </c>
      <c r="I118" s="117">
        <v>0.09760042898</v>
      </c>
      <c r="J118" s="117">
        <v>0.1089715856</v>
      </c>
      <c r="K118" s="117">
        <v>0.11098237949</v>
      </c>
      <c r="L118" s="117">
        <v>0.12313743988</v>
      </c>
      <c r="M118" s="117">
        <v>0.12353586637</v>
      </c>
      <c r="N118" s="156">
        <v>0.08565817396999999</v>
      </c>
      <c r="O118" s="156">
        <v>0.08591726661</v>
      </c>
      <c r="P118" s="78"/>
      <c r="Q118" s="82"/>
      <c r="R118" s="82"/>
      <c r="S118" s="82"/>
      <c r="T118" s="82"/>
      <c r="U118" s="82"/>
      <c r="V118" s="82"/>
      <c r="W118" s="79"/>
      <c r="X118" s="79"/>
      <c r="Y118" s="79"/>
      <c r="Z118" s="79"/>
      <c r="AA118" s="79"/>
      <c r="AB118" s="79"/>
      <c r="AC118" s="79"/>
      <c r="AD118" s="79"/>
      <c r="AE118" s="79"/>
      <c r="AF118" s="79"/>
    </row>
    <row r="119" spans="1:32" s="7" customFormat="1" ht="15">
      <c r="A119" s="270"/>
      <c r="B119" s="323"/>
      <c r="C119" s="90" t="s">
        <v>32</v>
      </c>
      <c r="D119" s="156">
        <v>0.0020809715249999997</v>
      </c>
      <c r="E119" s="156">
        <v>0.002172186742</v>
      </c>
      <c r="F119" s="156">
        <v>0.002394086413</v>
      </c>
      <c r="G119" s="156">
        <v>0.0027612091890000003</v>
      </c>
      <c r="H119" s="156">
        <v>0.0031151164270000003</v>
      </c>
      <c r="I119" s="156">
        <v>0.003446772556</v>
      </c>
      <c r="J119" s="156">
        <v>0.0037200407169999997</v>
      </c>
      <c r="K119" s="156">
        <v>0.0040672095430000004</v>
      </c>
      <c r="L119" s="156">
        <v>0.003952434504</v>
      </c>
      <c r="M119" s="156">
        <v>0.0041512720210000005</v>
      </c>
      <c r="N119" s="156">
        <v>0.003626447783</v>
      </c>
      <c r="O119" s="156">
        <v>0.0036922347950000003</v>
      </c>
      <c r="P119" s="78"/>
      <c r="Q119" s="79"/>
      <c r="R119" s="79"/>
      <c r="S119" s="79"/>
      <c r="T119" s="79"/>
      <c r="U119" s="79"/>
      <c r="V119" s="79"/>
      <c r="W119" s="79"/>
      <c r="X119" s="79"/>
      <c r="Y119" s="79"/>
      <c r="Z119" s="79"/>
      <c r="AA119" s="79"/>
      <c r="AB119" s="79"/>
      <c r="AC119" s="79"/>
      <c r="AD119" s="79"/>
      <c r="AE119" s="79"/>
      <c r="AF119" s="79"/>
    </row>
    <row r="120" spans="1:32" s="7" customFormat="1" ht="15">
      <c r="A120" s="270"/>
      <c r="B120" s="323"/>
      <c r="C120" s="90" t="s">
        <v>33</v>
      </c>
      <c r="D120" s="156">
        <v>0.032931622638</v>
      </c>
      <c r="E120" s="156">
        <v>0.03584549242499999</v>
      </c>
      <c r="F120" s="156">
        <v>0.038794659651000006</v>
      </c>
      <c r="G120" s="156">
        <v>0.057671287989</v>
      </c>
      <c r="H120" s="117">
        <v>0.06709337255100001</v>
      </c>
      <c r="I120" s="117">
        <v>0.07095475607400001</v>
      </c>
      <c r="J120" s="117">
        <v>0.076850406598</v>
      </c>
      <c r="K120" s="117">
        <v>0.078876321912</v>
      </c>
      <c r="L120" s="117">
        <v>0.08281946683</v>
      </c>
      <c r="M120" s="117">
        <v>0.08443322707</v>
      </c>
      <c r="N120" s="156">
        <v>0.057784895112</v>
      </c>
      <c r="O120" s="156">
        <v>0.057412020077999996</v>
      </c>
      <c r="P120" s="78"/>
      <c r="Q120" s="79"/>
      <c r="R120" s="79"/>
      <c r="S120" s="79"/>
      <c r="T120" s="79"/>
      <c r="U120" s="79"/>
      <c r="V120" s="79"/>
      <c r="W120" s="79"/>
      <c r="X120" s="79"/>
      <c r="Y120" s="79"/>
      <c r="Z120" s="79"/>
      <c r="AA120" s="79"/>
      <c r="AB120" s="79"/>
      <c r="AC120" s="79"/>
      <c r="AD120" s="79"/>
      <c r="AE120" s="79"/>
      <c r="AF120" s="79"/>
    </row>
    <row r="121" spans="1:32" s="7" customFormat="1" ht="26.25">
      <c r="A121" s="270"/>
      <c r="B121" s="323"/>
      <c r="C121" s="90" t="s">
        <v>34</v>
      </c>
      <c r="D121" s="156">
        <v>0.020267820191</v>
      </c>
      <c r="E121" s="156">
        <v>0.022174412429</v>
      </c>
      <c r="F121" s="156">
        <v>0.023518826201000004</v>
      </c>
      <c r="G121" s="156">
        <v>0.035515089298</v>
      </c>
      <c r="H121" s="117">
        <v>0.037481905477</v>
      </c>
      <c r="I121" s="117">
        <v>0.04496506008</v>
      </c>
      <c r="J121" s="117">
        <v>0.04575222469</v>
      </c>
      <c r="K121" s="117">
        <v>0.05120195472</v>
      </c>
      <c r="L121" s="117">
        <v>0.05057033592000001</v>
      </c>
      <c r="M121" s="117">
        <v>0.05396208457999999</v>
      </c>
      <c r="N121" s="156">
        <v>0.037176018044</v>
      </c>
      <c r="O121" s="156">
        <v>0.039203449896999996</v>
      </c>
      <c r="P121" s="78"/>
      <c r="Q121" s="79"/>
      <c r="R121" s="79"/>
      <c r="S121" s="79"/>
      <c r="T121" s="79"/>
      <c r="U121" s="79"/>
      <c r="V121" s="79"/>
      <c r="W121" s="79"/>
      <c r="X121" s="79"/>
      <c r="Y121" s="79"/>
      <c r="Z121" s="79"/>
      <c r="AA121" s="79"/>
      <c r="AB121" s="79"/>
      <c r="AC121" s="79"/>
      <c r="AD121" s="79"/>
      <c r="AE121" s="79"/>
      <c r="AF121" s="79"/>
    </row>
    <row r="122" spans="1:32" s="7" customFormat="1" ht="15">
      <c r="A122" s="270"/>
      <c r="B122" s="323"/>
      <c r="C122" s="90" t="s">
        <v>35</v>
      </c>
      <c r="D122" s="156">
        <v>0.016664997224</v>
      </c>
      <c r="E122" s="156">
        <v>0.017908251021</v>
      </c>
      <c r="F122" s="156">
        <v>0.018898482518999997</v>
      </c>
      <c r="G122" s="156">
        <v>0.026994595475</v>
      </c>
      <c r="H122" s="117">
        <v>0.032232009124999995</v>
      </c>
      <c r="I122" s="117">
        <v>0.033883207208000005</v>
      </c>
      <c r="J122" s="117">
        <v>0.036902240762</v>
      </c>
      <c r="K122" s="117">
        <v>0.039458766557</v>
      </c>
      <c r="L122" s="117">
        <v>0.042131480230000004</v>
      </c>
      <c r="M122" s="117">
        <v>0.04110701047</v>
      </c>
      <c r="N122" s="156">
        <v>0.029221815306</v>
      </c>
      <c r="O122" s="156">
        <v>0.030335601608</v>
      </c>
      <c r="P122" s="78"/>
      <c r="Q122" s="79"/>
      <c r="R122" s="79"/>
      <c r="S122" s="79"/>
      <c r="T122" s="79"/>
      <c r="U122" s="79"/>
      <c r="V122" s="79"/>
      <c r="W122" s="79"/>
      <c r="X122" s="79"/>
      <c r="Y122" s="79"/>
      <c r="Z122" s="79"/>
      <c r="AA122" s="79"/>
      <c r="AB122" s="79"/>
      <c r="AC122" s="79"/>
      <c r="AD122" s="79"/>
      <c r="AE122" s="79"/>
      <c r="AF122" s="79"/>
    </row>
    <row r="123" spans="1:32" s="7" customFormat="1" ht="15">
      <c r="A123" s="270"/>
      <c r="B123" s="323"/>
      <c r="C123" s="90" t="s">
        <v>36</v>
      </c>
      <c r="D123" s="156">
        <v>0.038183338004</v>
      </c>
      <c r="E123" s="156">
        <v>0.034126077922999994</v>
      </c>
      <c r="F123" s="156">
        <v>0.030400927621000003</v>
      </c>
      <c r="G123" s="156">
        <v>0.057214616399999994</v>
      </c>
      <c r="H123" s="117">
        <v>0.06661702543999999</v>
      </c>
      <c r="I123" s="117">
        <v>0.05972117455</v>
      </c>
      <c r="J123" s="117">
        <v>0.06908534166</v>
      </c>
      <c r="K123" s="117">
        <v>0.08130308165000001</v>
      </c>
      <c r="L123" s="117">
        <v>0.07993785033</v>
      </c>
      <c r="M123" s="117">
        <v>0.06730922108</v>
      </c>
      <c r="N123" s="156">
        <v>0.03628691081799999</v>
      </c>
      <c r="O123" s="156">
        <v>0.034298151836999996</v>
      </c>
      <c r="P123" s="78"/>
      <c r="Q123" s="79"/>
      <c r="R123" s="79"/>
      <c r="S123" s="79"/>
      <c r="T123" s="79"/>
      <c r="U123" s="79"/>
      <c r="V123" s="79"/>
      <c r="W123" s="79"/>
      <c r="X123" s="79"/>
      <c r="Y123" s="79"/>
      <c r="Z123" s="79"/>
      <c r="AA123" s="79"/>
      <c r="AB123" s="79"/>
      <c r="AC123" s="79"/>
      <c r="AD123" s="79"/>
      <c r="AE123" s="79"/>
      <c r="AF123" s="79"/>
    </row>
    <row r="124" spans="1:32" s="7" customFormat="1" ht="15">
      <c r="A124" s="270"/>
      <c r="B124" s="323"/>
      <c r="C124" s="91" t="s">
        <v>7</v>
      </c>
      <c r="D124" s="156">
        <v>0.04357121654</v>
      </c>
      <c r="E124" s="156">
        <v>0.04199007159</v>
      </c>
      <c r="F124" s="156">
        <v>0.03680482876</v>
      </c>
      <c r="G124" s="156">
        <v>0.07460294100999999</v>
      </c>
      <c r="H124" s="156">
        <v>0.08704340559</v>
      </c>
      <c r="I124" s="156">
        <v>0.06739796131</v>
      </c>
      <c r="J124" s="156">
        <v>0.07570694972</v>
      </c>
      <c r="K124" s="156">
        <v>0.10978812309</v>
      </c>
      <c r="L124" s="156">
        <v>0.11358243354000001</v>
      </c>
      <c r="M124" s="156">
        <v>0.10659301508</v>
      </c>
      <c r="N124" s="156">
        <v>0.05693445373</v>
      </c>
      <c r="O124" s="156">
        <v>0.05117153566</v>
      </c>
      <c r="P124" s="78"/>
      <c r="Q124" s="79"/>
      <c r="R124" s="79"/>
      <c r="S124" s="79"/>
      <c r="T124" s="79"/>
      <c r="U124" s="79"/>
      <c r="V124" s="79"/>
      <c r="W124" s="79"/>
      <c r="X124" s="79"/>
      <c r="Y124" s="79"/>
      <c r="Z124" s="79"/>
      <c r="AA124" s="79"/>
      <c r="AB124" s="79"/>
      <c r="AC124" s="79"/>
      <c r="AD124" s="79"/>
      <c r="AE124" s="79"/>
      <c r="AF124" s="79"/>
    </row>
    <row r="125" spans="1:32" s="7" customFormat="1" ht="27" thickBot="1">
      <c r="A125" s="271"/>
      <c r="B125" s="324"/>
      <c r="C125" s="90" t="s">
        <v>8</v>
      </c>
      <c r="D125" s="156">
        <v>2.396007317117</v>
      </c>
      <c r="E125" s="156">
        <v>2.455381552585</v>
      </c>
      <c r="F125" s="156">
        <v>2.506617958186</v>
      </c>
      <c r="G125" s="156">
        <v>3.5017503171710005</v>
      </c>
      <c r="H125" s="156">
        <v>3.4201975876099997</v>
      </c>
      <c r="I125" s="156">
        <v>4.067993459658</v>
      </c>
      <c r="J125" s="156">
        <v>4.060370949246999</v>
      </c>
      <c r="K125" s="156">
        <v>4.2230906799620005</v>
      </c>
      <c r="L125" s="156">
        <v>4.117533224434</v>
      </c>
      <c r="M125" s="156">
        <v>4.242122589871</v>
      </c>
      <c r="N125" s="156">
        <v>2.9632053349629994</v>
      </c>
      <c r="O125" s="156">
        <v>2.9470248649849995</v>
      </c>
      <c r="P125" s="78"/>
      <c r="Q125" s="79"/>
      <c r="R125" s="79"/>
      <c r="S125" s="79"/>
      <c r="T125" s="79"/>
      <c r="U125" s="79"/>
      <c r="V125" s="79"/>
      <c r="W125" s="79"/>
      <c r="X125" s="79"/>
      <c r="Y125" s="79"/>
      <c r="Z125" s="79"/>
      <c r="AA125" s="79"/>
      <c r="AB125" s="79"/>
      <c r="AC125" s="79"/>
      <c r="AD125" s="79"/>
      <c r="AE125" s="79"/>
      <c r="AF125" s="79"/>
    </row>
    <row r="126" spans="1:32" ht="27" thickTop="1">
      <c r="A126" s="264" t="s">
        <v>45</v>
      </c>
      <c r="B126" s="264" t="s">
        <v>29</v>
      </c>
      <c r="C126" s="88" t="s">
        <v>30</v>
      </c>
      <c r="D126" s="155">
        <v>1.5846164477</v>
      </c>
      <c r="E126" s="155">
        <v>1.62922280299</v>
      </c>
      <c r="F126" s="155">
        <v>1.69443368717</v>
      </c>
      <c r="G126" s="155">
        <v>2.0098604795</v>
      </c>
      <c r="H126" s="118">
        <v>2.0818933606</v>
      </c>
      <c r="I126" s="118">
        <v>2.2682353809999998</v>
      </c>
      <c r="J126" s="118">
        <v>2.1128920567</v>
      </c>
      <c r="K126" s="118">
        <v>2.1848548076000003</v>
      </c>
      <c r="L126" s="118">
        <v>2.0293945013</v>
      </c>
      <c r="M126" s="118">
        <v>2.0613870936000005</v>
      </c>
      <c r="N126" s="155">
        <v>1.5361451112</v>
      </c>
      <c r="O126" s="155">
        <v>1.5229516924</v>
      </c>
      <c r="P126" s="78"/>
      <c r="Q126" s="80"/>
      <c r="R126" s="80"/>
      <c r="S126" s="80"/>
      <c r="T126" s="80"/>
      <c r="U126" s="80"/>
      <c r="V126" s="80"/>
      <c r="W126" s="79"/>
      <c r="X126" s="79"/>
      <c r="Y126" s="79"/>
      <c r="Z126" s="79"/>
      <c r="AA126" s="79"/>
      <c r="AB126" s="79"/>
      <c r="AC126" s="79"/>
      <c r="AD126" s="79"/>
      <c r="AE126" s="79"/>
      <c r="AF126" s="79"/>
    </row>
    <row r="127" spans="1:32" ht="26.25">
      <c r="A127" s="265"/>
      <c r="B127" s="325"/>
      <c r="C127" s="88" t="s">
        <v>31</v>
      </c>
      <c r="D127" s="155">
        <v>0.59525214539</v>
      </c>
      <c r="E127" s="155">
        <v>0.56765039763</v>
      </c>
      <c r="F127" s="155">
        <v>0.5653605164</v>
      </c>
      <c r="G127" s="155">
        <v>0.8340684586</v>
      </c>
      <c r="H127" s="118">
        <v>0.9785437406999999</v>
      </c>
      <c r="I127" s="118">
        <v>1.0192019958</v>
      </c>
      <c r="J127" s="118">
        <v>1.0504147873</v>
      </c>
      <c r="K127" s="118">
        <v>1.0813919261</v>
      </c>
      <c r="L127" s="118">
        <v>1.134498586</v>
      </c>
      <c r="M127" s="118">
        <v>1.371851506</v>
      </c>
      <c r="N127" s="155">
        <v>1.0684525509</v>
      </c>
      <c r="O127" s="155">
        <v>1.1427294612</v>
      </c>
      <c r="P127" s="78"/>
      <c r="Q127" s="82"/>
      <c r="R127" s="82"/>
      <c r="S127" s="82"/>
      <c r="T127" s="82"/>
      <c r="U127" s="82"/>
      <c r="V127" s="82"/>
      <c r="W127" s="79"/>
      <c r="X127" s="79"/>
      <c r="Y127" s="79"/>
      <c r="Z127" s="79"/>
      <c r="AA127" s="79"/>
      <c r="AB127" s="79"/>
      <c r="AC127" s="79"/>
      <c r="AD127" s="79"/>
      <c r="AE127" s="79"/>
      <c r="AF127" s="79"/>
    </row>
    <row r="128" spans="1:32" ht="15">
      <c r="A128" s="265"/>
      <c r="B128" s="325"/>
      <c r="C128" s="88" t="s">
        <v>32</v>
      </c>
      <c r="D128" s="155">
        <v>0.07910761551</v>
      </c>
      <c r="E128" s="155">
        <v>0.0709304173</v>
      </c>
      <c r="F128" s="155">
        <v>0.08788989536</v>
      </c>
      <c r="G128" s="155">
        <v>0.09202103812</v>
      </c>
      <c r="H128" s="118">
        <v>0.10689238812</v>
      </c>
      <c r="I128" s="118">
        <v>0.11601225399999998</v>
      </c>
      <c r="J128" s="118">
        <v>0.12284664957</v>
      </c>
      <c r="K128" s="118">
        <v>0.13450469301999998</v>
      </c>
      <c r="L128" s="118">
        <v>0.12731808116999999</v>
      </c>
      <c r="M128" s="118">
        <v>0.15978754007</v>
      </c>
      <c r="N128" s="155">
        <v>0.14329769679</v>
      </c>
      <c r="O128" s="155">
        <v>0.16143982424</v>
      </c>
      <c r="P128" s="78"/>
      <c r="Q128" s="79"/>
      <c r="R128" s="79"/>
      <c r="S128" s="79"/>
      <c r="T128" s="79"/>
      <c r="U128" s="79"/>
      <c r="V128" s="79"/>
      <c r="W128" s="79"/>
      <c r="X128" s="79"/>
      <c r="Y128" s="79"/>
      <c r="Z128" s="79"/>
      <c r="AA128" s="79"/>
      <c r="AB128" s="79"/>
      <c r="AC128" s="79"/>
      <c r="AD128" s="79"/>
      <c r="AE128" s="79"/>
      <c r="AF128" s="79"/>
    </row>
    <row r="129" spans="1:32" ht="15">
      <c r="A129" s="265"/>
      <c r="B129" s="325"/>
      <c r="C129" s="88" t="s">
        <v>33</v>
      </c>
      <c r="D129" s="155">
        <v>0.71867745276</v>
      </c>
      <c r="E129" s="155">
        <v>0.6888621555700001</v>
      </c>
      <c r="F129" s="155">
        <v>0.7037281857000001</v>
      </c>
      <c r="G129" s="155">
        <v>1.0081933505</v>
      </c>
      <c r="H129" s="118">
        <v>1.1593954799000001</v>
      </c>
      <c r="I129" s="118">
        <v>1.2230411557999998</v>
      </c>
      <c r="J129" s="118">
        <v>1.2469738772999999</v>
      </c>
      <c r="K129" s="118">
        <v>1.3061249884000001</v>
      </c>
      <c r="L129" s="118">
        <v>1.3402458949</v>
      </c>
      <c r="M129" s="118">
        <v>1.7106684408000001</v>
      </c>
      <c r="N129" s="155">
        <v>1.3604204706</v>
      </c>
      <c r="O129" s="155">
        <v>1.4228565832</v>
      </c>
      <c r="P129" s="78"/>
      <c r="Q129" s="79"/>
      <c r="R129" s="79"/>
      <c r="S129" s="79"/>
      <c r="T129" s="79"/>
      <c r="U129" s="79"/>
      <c r="V129" s="79"/>
      <c r="W129" s="79"/>
      <c r="X129" s="79"/>
      <c r="Y129" s="79"/>
      <c r="Z129" s="79"/>
      <c r="AA129" s="79"/>
      <c r="AB129" s="79"/>
      <c r="AC129" s="79"/>
      <c r="AD129" s="79"/>
      <c r="AE129" s="79"/>
      <c r="AF129" s="79"/>
    </row>
    <row r="130" spans="1:32" ht="26.25">
      <c r="A130" s="265"/>
      <c r="B130" s="325"/>
      <c r="C130" s="88" t="s">
        <v>34</v>
      </c>
      <c r="D130" s="155">
        <v>0.11471496754</v>
      </c>
      <c r="E130" s="155">
        <v>0.12877691482</v>
      </c>
      <c r="F130" s="155">
        <v>0.12736154413</v>
      </c>
      <c r="G130" s="155">
        <v>0.21878459701000003</v>
      </c>
      <c r="H130" s="118">
        <v>0.2513270793</v>
      </c>
      <c r="I130" s="118">
        <v>0.2828227793</v>
      </c>
      <c r="J130" s="118">
        <v>0.25771598349999997</v>
      </c>
      <c r="K130" s="118">
        <v>0.275290876</v>
      </c>
      <c r="L130" s="118">
        <v>0.299621042</v>
      </c>
      <c r="M130" s="118">
        <v>0.28649888900000003</v>
      </c>
      <c r="N130" s="155">
        <v>0.15966618276000002</v>
      </c>
      <c r="O130" s="155">
        <v>0.15534369164</v>
      </c>
      <c r="P130" s="78"/>
      <c r="Q130" s="79"/>
      <c r="R130" s="79"/>
      <c r="S130" s="79"/>
      <c r="T130" s="79"/>
      <c r="U130" s="79"/>
      <c r="V130" s="79"/>
      <c r="W130" s="79"/>
      <c r="X130" s="79"/>
      <c r="Y130" s="79"/>
      <c r="Z130" s="79"/>
      <c r="AA130" s="79"/>
      <c r="AB130" s="79"/>
      <c r="AC130" s="79"/>
      <c r="AD130" s="79"/>
      <c r="AE130" s="79"/>
      <c r="AF130" s="79"/>
    </row>
    <row r="131" spans="1:32" ht="15">
      <c r="A131" s="265"/>
      <c r="B131" s="325"/>
      <c r="C131" s="88" t="s">
        <v>35</v>
      </c>
      <c r="D131" s="155">
        <v>0.25002315926</v>
      </c>
      <c r="E131" s="155">
        <v>0.24034722397000002</v>
      </c>
      <c r="F131" s="155">
        <v>0.24583898098999998</v>
      </c>
      <c r="G131" s="155">
        <v>0.29179066951</v>
      </c>
      <c r="H131" s="118">
        <v>0.33754086471000005</v>
      </c>
      <c r="I131" s="118">
        <v>0.34655551063</v>
      </c>
      <c r="J131" s="118">
        <v>0.35031917876</v>
      </c>
      <c r="K131" s="118">
        <v>0.36943854759</v>
      </c>
      <c r="L131" s="118">
        <v>0.37720510162999993</v>
      </c>
      <c r="M131" s="118">
        <v>0.44489046852</v>
      </c>
      <c r="N131" s="155">
        <v>0.36010518986</v>
      </c>
      <c r="O131" s="155">
        <v>0.41507007622</v>
      </c>
      <c r="P131" s="78"/>
      <c r="Q131" s="79"/>
      <c r="R131" s="79"/>
      <c r="S131" s="79"/>
      <c r="T131" s="79"/>
      <c r="U131" s="79"/>
      <c r="V131" s="79"/>
      <c r="W131" s="79"/>
      <c r="X131" s="79"/>
      <c r="Y131" s="79"/>
      <c r="Z131" s="79"/>
      <c r="AA131" s="79"/>
      <c r="AB131" s="79"/>
      <c r="AC131" s="79"/>
      <c r="AD131" s="79"/>
      <c r="AE131" s="79"/>
      <c r="AF131" s="79"/>
    </row>
    <row r="132" spans="1:32" ht="15">
      <c r="A132" s="265"/>
      <c r="B132" s="325"/>
      <c r="C132" s="88" t="s">
        <v>36</v>
      </c>
      <c r="D132" s="155">
        <v>0.13205578095999998</v>
      </c>
      <c r="E132" s="155">
        <v>0.12812103876999997</v>
      </c>
      <c r="F132" s="155">
        <v>0.13513549142</v>
      </c>
      <c r="G132" s="155">
        <v>0.19630440847</v>
      </c>
      <c r="H132" s="118">
        <v>0.23253215218000003</v>
      </c>
      <c r="I132" s="118">
        <v>0.2528174626</v>
      </c>
      <c r="J132" s="118">
        <v>0.25992375476</v>
      </c>
      <c r="K132" s="118">
        <v>0.28075979834</v>
      </c>
      <c r="L132" s="118">
        <v>0.29517587469</v>
      </c>
      <c r="M132" s="118">
        <v>0.35444486051</v>
      </c>
      <c r="N132" s="155">
        <v>0.27906004820999997</v>
      </c>
      <c r="O132" s="155">
        <v>0.31731133964999997</v>
      </c>
      <c r="P132" s="78"/>
      <c r="Q132" s="79"/>
      <c r="R132" s="79"/>
      <c r="S132" s="79"/>
      <c r="T132" s="79"/>
      <c r="U132" s="79"/>
      <c r="V132" s="79"/>
      <c r="W132" s="79"/>
      <c r="X132" s="79"/>
      <c r="Y132" s="79"/>
      <c r="Z132" s="79"/>
      <c r="AA132" s="79"/>
      <c r="AB132" s="79"/>
      <c r="AC132" s="79"/>
      <c r="AD132" s="79"/>
      <c r="AE132" s="79"/>
      <c r="AF132" s="79"/>
    </row>
    <row r="133" spans="1:32" ht="15">
      <c r="A133" s="265"/>
      <c r="B133" s="325"/>
      <c r="C133" s="89" t="s">
        <v>7</v>
      </c>
      <c r="D133" s="155">
        <v>13.6451516441</v>
      </c>
      <c r="E133" s="155">
        <v>13.242854042900001</v>
      </c>
      <c r="F133" s="155">
        <v>12.9137602577</v>
      </c>
      <c r="G133" s="155">
        <v>13.303469955799999</v>
      </c>
      <c r="H133" s="155">
        <v>13.636075953199999</v>
      </c>
      <c r="I133" s="155">
        <v>13.5749384352</v>
      </c>
      <c r="J133" s="155">
        <v>14.7842224949</v>
      </c>
      <c r="K133" s="155">
        <v>14.855737738</v>
      </c>
      <c r="L133" s="155">
        <v>13.954427293699998</v>
      </c>
      <c r="M133" s="155">
        <v>14.737229809299999</v>
      </c>
      <c r="N133" s="155">
        <v>14.2403929479</v>
      </c>
      <c r="O133" s="155">
        <v>14.2946015236</v>
      </c>
      <c r="P133" s="78"/>
      <c r="Q133" s="79"/>
      <c r="R133" s="79"/>
      <c r="S133" s="79"/>
      <c r="T133" s="79"/>
      <c r="U133" s="79"/>
      <c r="V133" s="79"/>
      <c r="W133" s="79"/>
      <c r="X133" s="79"/>
      <c r="Y133" s="79"/>
      <c r="Z133" s="79"/>
      <c r="AA133" s="79"/>
      <c r="AB133" s="79"/>
      <c r="AC133" s="79"/>
      <c r="AD133" s="79"/>
      <c r="AE133" s="79"/>
      <c r="AF133" s="79"/>
    </row>
    <row r="134" spans="1:32" ht="27" thickBot="1">
      <c r="A134" s="266"/>
      <c r="B134" s="326"/>
      <c r="C134" s="88" t="s">
        <v>8</v>
      </c>
      <c r="D134" s="155">
        <v>17.119599213220003</v>
      </c>
      <c r="E134" s="155">
        <v>16.69676499395</v>
      </c>
      <c r="F134" s="155">
        <v>16.473508558869998</v>
      </c>
      <c r="G134" s="155">
        <v>17.95449295751</v>
      </c>
      <c r="H134" s="155">
        <v>18.78420101871</v>
      </c>
      <c r="I134" s="155">
        <v>19.08362497433</v>
      </c>
      <c r="J134" s="155">
        <v>20.18530878279</v>
      </c>
      <c r="K134" s="155">
        <v>20.48810337505</v>
      </c>
      <c r="L134" s="155">
        <v>19.55788637539</v>
      </c>
      <c r="M134" s="155">
        <v>21.1267586078</v>
      </c>
      <c r="N134" s="155">
        <v>19.14754019822</v>
      </c>
      <c r="O134" s="155">
        <v>19.43230419215</v>
      </c>
      <c r="P134" s="78"/>
      <c r="Q134" s="79"/>
      <c r="R134" s="79"/>
      <c r="S134" s="79"/>
      <c r="T134" s="79"/>
      <c r="U134" s="79"/>
      <c r="V134" s="79"/>
      <c r="W134" s="79"/>
      <c r="X134" s="79"/>
      <c r="Y134" s="79"/>
      <c r="Z134" s="79"/>
      <c r="AA134" s="79"/>
      <c r="AB134" s="79"/>
      <c r="AC134" s="79"/>
      <c r="AD134" s="79"/>
      <c r="AE134" s="79"/>
      <c r="AF134" s="79"/>
    </row>
    <row r="135" spans="1:32" ht="16.5" thickBot="1" thickTop="1">
      <c r="A135" s="29"/>
      <c r="B135" s="29"/>
      <c r="C135" s="87"/>
      <c r="D135" s="215"/>
      <c r="E135" s="215"/>
      <c r="F135" s="215"/>
      <c r="G135" s="215"/>
      <c r="H135" s="215"/>
      <c r="I135" s="215"/>
      <c r="J135" s="215"/>
      <c r="K135" s="215"/>
      <c r="L135" s="215"/>
      <c r="M135" s="215"/>
      <c r="N135" s="215"/>
      <c r="O135" s="215"/>
      <c r="P135" s="78"/>
      <c r="Q135" s="79"/>
      <c r="R135" s="79"/>
      <c r="S135" s="79"/>
      <c r="T135" s="79"/>
      <c r="U135" s="79"/>
      <c r="V135" s="79"/>
      <c r="W135" s="79"/>
      <c r="X135" s="79"/>
      <c r="Y135" s="79"/>
      <c r="Z135" s="79"/>
      <c r="AA135" s="79"/>
      <c r="AB135" s="79"/>
      <c r="AC135" s="79"/>
      <c r="AD135" s="79"/>
      <c r="AE135" s="79"/>
      <c r="AF135" s="79"/>
    </row>
    <row r="136" spans="1:32" ht="27" thickBot="1">
      <c r="A136" s="29"/>
      <c r="B136" s="261" t="s">
        <v>47</v>
      </c>
      <c r="C136" s="94" t="s">
        <v>30</v>
      </c>
      <c r="D136" s="225">
        <f>SUMIF($C$9:$O$134,$C136,D$9:D$134)</f>
        <v>35.27888287746</v>
      </c>
      <c r="E136" s="225">
        <f aca="true" t="shared" si="0" ref="E136:O144">SUMIF($C$9:$O$134,$C136,E$9:E$134)</f>
        <v>35.88572981149</v>
      </c>
      <c r="F136" s="225">
        <f t="shared" si="0"/>
        <v>35.146016201129996</v>
      </c>
      <c r="G136" s="225">
        <f t="shared" si="0"/>
        <v>38.92180110679</v>
      </c>
      <c r="H136" s="225">
        <f t="shared" si="0"/>
        <v>134.837047709484</v>
      </c>
      <c r="I136" s="225">
        <f t="shared" si="0"/>
        <v>161.42929276862603</v>
      </c>
      <c r="J136" s="225">
        <f t="shared" si="0"/>
        <v>175.163420707223</v>
      </c>
      <c r="K136" s="225">
        <f t="shared" si="0"/>
        <v>173.948674244765</v>
      </c>
      <c r="L136" s="225">
        <f t="shared" si="0"/>
        <v>166.186775027462</v>
      </c>
      <c r="M136" s="225">
        <f t="shared" si="0"/>
        <v>155.06958158672802</v>
      </c>
      <c r="N136" s="225">
        <f t="shared" si="0"/>
        <v>75.68992707454</v>
      </c>
      <c r="O136" s="225">
        <f t="shared" si="0"/>
        <v>72.67448973698001</v>
      </c>
      <c r="P136" s="78"/>
      <c r="Q136" s="79"/>
      <c r="R136" s="79"/>
      <c r="S136" s="79"/>
      <c r="T136" s="79"/>
      <c r="U136" s="79"/>
      <c r="V136" s="79"/>
      <c r="W136" s="79"/>
      <c r="X136" s="79"/>
      <c r="Y136" s="79"/>
      <c r="Z136" s="79"/>
      <c r="AA136" s="79"/>
      <c r="AB136" s="79"/>
      <c r="AC136" s="79"/>
      <c r="AD136" s="79"/>
      <c r="AE136" s="79"/>
      <c r="AF136" s="79"/>
    </row>
    <row r="137" spans="1:32" ht="27" thickBot="1">
      <c r="A137" s="29"/>
      <c r="B137" s="262"/>
      <c r="C137" s="95" t="s">
        <v>31</v>
      </c>
      <c r="D137" s="225">
        <f aca="true" t="shared" si="1" ref="D137:D143">SUMIF($C$9:$O$134,$C137,D$9:D$134)</f>
        <v>7.400444132854999</v>
      </c>
      <c r="E137" s="225">
        <f t="shared" si="0"/>
        <v>7.672765022128001</v>
      </c>
      <c r="F137" s="225">
        <f t="shared" si="0"/>
        <v>7.410675800883</v>
      </c>
      <c r="G137" s="225">
        <f t="shared" si="0"/>
        <v>8.705173282069</v>
      </c>
      <c r="H137" s="225">
        <f t="shared" si="0"/>
        <v>47.218806235904005</v>
      </c>
      <c r="I137" s="225">
        <f t="shared" si="0"/>
        <v>49.17065343228501</v>
      </c>
      <c r="J137" s="225">
        <f t="shared" si="0"/>
        <v>67.364809889043</v>
      </c>
      <c r="K137" s="225">
        <f t="shared" si="0"/>
        <v>54.722069464583</v>
      </c>
      <c r="L137" s="225">
        <f t="shared" si="0"/>
        <v>59.97757074777599</v>
      </c>
      <c r="M137" s="225">
        <f t="shared" si="0"/>
        <v>44.102190030561</v>
      </c>
      <c r="N137" s="225">
        <f t="shared" si="0"/>
        <v>16.936459390742</v>
      </c>
      <c r="O137" s="225">
        <f t="shared" si="0"/>
        <v>17.485847704864</v>
      </c>
      <c r="P137" s="78"/>
      <c r="Q137" s="79"/>
      <c r="R137" s="79"/>
      <c r="S137" s="79"/>
      <c r="T137" s="79"/>
      <c r="U137" s="79"/>
      <c r="V137" s="79"/>
      <c r="W137" s="79"/>
      <c r="X137" s="79"/>
      <c r="Y137" s="79"/>
      <c r="Z137" s="79"/>
      <c r="AA137" s="79"/>
      <c r="AB137" s="79"/>
      <c r="AC137" s="79"/>
      <c r="AD137" s="79"/>
      <c r="AE137" s="79"/>
      <c r="AF137" s="79"/>
    </row>
    <row r="138" spans="1:32" ht="15.75" thickBot="1">
      <c r="A138" s="29"/>
      <c r="B138" s="262"/>
      <c r="C138" s="95" t="s">
        <v>32</v>
      </c>
      <c r="D138" s="225">
        <f t="shared" si="1"/>
        <v>3.963329475032</v>
      </c>
      <c r="E138" s="225">
        <f t="shared" si="0"/>
        <v>4.000995937539999</v>
      </c>
      <c r="F138" s="225">
        <f t="shared" si="0"/>
        <v>3.751783161087</v>
      </c>
      <c r="G138" s="225">
        <f t="shared" si="0"/>
        <v>3.9619079420029997</v>
      </c>
      <c r="H138" s="225">
        <f t="shared" si="0"/>
        <v>4.137939797515</v>
      </c>
      <c r="I138" s="225">
        <f t="shared" si="0"/>
        <v>4.415132552478</v>
      </c>
      <c r="J138" s="225">
        <f t="shared" si="0"/>
        <v>4.477811288419999</v>
      </c>
      <c r="K138" s="225">
        <f t="shared" si="0"/>
        <v>4.365445090082</v>
      </c>
      <c r="L138" s="225">
        <f t="shared" si="0"/>
        <v>4.40960667493</v>
      </c>
      <c r="M138" s="225">
        <f t="shared" si="0"/>
        <v>4.466383226512</v>
      </c>
      <c r="N138" s="225">
        <f t="shared" si="0"/>
        <v>4.011881478943001</v>
      </c>
      <c r="O138" s="225">
        <f t="shared" si="0"/>
        <v>4.056384910667</v>
      </c>
      <c r="P138" s="78"/>
      <c r="Q138" s="79"/>
      <c r="R138" s="79"/>
      <c r="S138" s="79"/>
      <c r="T138" s="79"/>
      <c r="U138" s="79"/>
      <c r="V138" s="79"/>
      <c r="W138" s="79"/>
      <c r="X138" s="79"/>
      <c r="Y138" s="79"/>
      <c r="Z138" s="79"/>
      <c r="AA138" s="79"/>
      <c r="AB138" s="79"/>
      <c r="AC138" s="79"/>
      <c r="AD138" s="79"/>
      <c r="AE138" s="79"/>
      <c r="AF138" s="79"/>
    </row>
    <row r="139" spans="1:32" ht="15.75" thickBot="1">
      <c r="A139" s="29"/>
      <c r="B139" s="262"/>
      <c r="C139" s="95" t="s">
        <v>33</v>
      </c>
      <c r="D139" s="225">
        <f t="shared" si="1"/>
        <v>14.906842471996</v>
      </c>
      <c r="E139" s="225">
        <f t="shared" si="0"/>
        <v>15.347159146598</v>
      </c>
      <c r="F139" s="225">
        <f t="shared" si="0"/>
        <v>15.651169058596997</v>
      </c>
      <c r="G139" s="225">
        <f t="shared" si="0"/>
        <v>15.731745065031</v>
      </c>
      <c r="H139" s="225">
        <f t="shared" si="0"/>
        <v>36.036394089798996</v>
      </c>
      <c r="I139" s="225">
        <f t="shared" si="0"/>
        <v>34.298472321679</v>
      </c>
      <c r="J139" s="225">
        <f t="shared" si="0"/>
        <v>36.712770765676</v>
      </c>
      <c r="K139" s="225">
        <f t="shared" si="0"/>
        <v>35.668587035171996</v>
      </c>
      <c r="L139" s="225">
        <f t="shared" si="0"/>
        <v>35.870033623865</v>
      </c>
      <c r="M139" s="225">
        <f t="shared" si="0"/>
        <v>33.903173930844</v>
      </c>
      <c r="N139" s="225">
        <f t="shared" si="0"/>
        <v>21.605113153022</v>
      </c>
      <c r="O139" s="225">
        <f t="shared" si="0"/>
        <v>21.987972477296</v>
      </c>
      <c r="P139" s="78"/>
      <c r="Q139" s="79"/>
      <c r="R139" s="79"/>
      <c r="S139" s="79"/>
      <c r="T139" s="79"/>
      <c r="U139" s="79"/>
      <c r="V139" s="79"/>
      <c r="W139" s="79"/>
      <c r="X139" s="79"/>
      <c r="Y139" s="79"/>
      <c r="Z139" s="79"/>
      <c r="AA139" s="79"/>
      <c r="AB139" s="79"/>
      <c r="AC139" s="79"/>
      <c r="AD139" s="79"/>
      <c r="AE139" s="79"/>
      <c r="AF139" s="79"/>
    </row>
    <row r="140" spans="1:32" ht="27" thickBot="1">
      <c r="A140" s="29"/>
      <c r="B140" s="262"/>
      <c r="C140" s="95" t="s">
        <v>34</v>
      </c>
      <c r="D140" s="225">
        <f t="shared" si="1"/>
        <v>9.472423605292</v>
      </c>
      <c r="E140" s="225">
        <f t="shared" si="0"/>
        <v>9.917366204772</v>
      </c>
      <c r="F140" s="225">
        <f t="shared" si="0"/>
        <v>9.096522003905</v>
      </c>
      <c r="G140" s="225">
        <f t="shared" si="0"/>
        <v>11.176797756621001</v>
      </c>
      <c r="H140" s="225">
        <f t="shared" si="0"/>
        <v>17.879798528477</v>
      </c>
      <c r="I140" s="225">
        <f t="shared" si="0"/>
        <v>21.349881778376</v>
      </c>
      <c r="J140" s="225">
        <f t="shared" si="0"/>
        <v>23.267751713001996</v>
      </c>
      <c r="K140" s="225">
        <f t="shared" si="0"/>
        <v>22.536877244419998</v>
      </c>
      <c r="L140" s="225">
        <f t="shared" si="0"/>
        <v>21.636437341633</v>
      </c>
      <c r="M140" s="225">
        <f t="shared" si="0"/>
        <v>20.340351895975004</v>
      </c>
      <c r="N140" s="225">
        <f t="shared" si="0"/>
        <v>18.162192402391</v>
      </c>
      <c r="O140" s="225">
        <f t="shared" si="0"/>
        <v>17.915379278526995</v>
      </c>
      <c r="P140" s="78"/>
      <c r="Q140" s="79"/>
      <c r="R140" s="79"/>
      <c r="S140" s="79"/>
      <c r="T140" s="79"/>
      <c r="U140" s="79"/>
      <c r="V140" s="79"/>
      <c r="W140" s="79"/>
      <c r="X140" s="79"/>
      <c r="Y140" s="79"/>
      <c r="Z140" s="79"/>
      <c r="AA140" s="79"/>
      <c r="AB140" s="79"/>
      <c r="AC140" s="79"/>
      <c r="AD140" s="79"/>
      <c r="AE140" s="79"/>
      <c r="AF140" s="79"/>
    </row>
    <row r="141" spans="1:32" ht="15.75" thickBot="1">
      <c r="A141" s="29"/>
      <c r="B141" s="262"/>
      <c r="C141" s="95" t="s">
        <v>35</v>
      </c>
      <c r="D141" s="225">
        <f t="shared" si="1"/>
        <v>1.172676272461</v>
      </c>
      <c r="E141" s="225">
        <f t="shared" si="0"/>
        <v>1.2102349696580001</v>
      </c>
      <c r="F141" s="225">
        <f t="shared" si="0"/>
        <v>1.1811007446169999</v>
      </c>
      <c r="G141" s="225">
        <f t="shared" si="0"/>
        <v>1.525420630117</v>
      </c>
      <c r="H141" s="225">
        <f t="shared" si="0"/>
        <v>13.731680724785003</v>
      </c>
      <c r="I141" s="225">
        <f t="shared" si="0"/>
        <v>16.854895555014</v>
      </c>
      <c r="J141" s="225">
        <f t="shared" si="0"/>
        <v>25.091458754641</v>
      </c>
      <c r="K141" s="225">
        <f t="shared" si="0"/>
        <v>21.781419730205997</v>
      </c>
      <c r="L141" s="225">
        <f t="shared" si="0"/>
        <v>20.935252878934</v>
      </c>
      <c r="M141" s="225">
        <f t="shared" si="0"/>
        <v>10.458576819254</v>
      </c>
      <c r="N141" s="225">
        <f t="shared" si="0"/>
        <v>2.345696806639</v>
      </c>
      <c r="O141" s="225">
        <f t="shared" si="0"/>
        <v>2.4162389464590004</v>
      </c>
      <c r="P141" s="78"/>
      <c r="Q141" s="79"/>
      <c r="R141" s="79"/>
      <c r="S141" s="79"/>
      <c r="T141" s="79"/>
      <c r="U141" s="79"/>
      <c r="V141" s="79"/>
      <c r="W141" s="79"/>
      <c r="X141" s="79"/>
      <c r="Y141" s="79"/>
      <c r="Z141" s="79"/>
      <c r="AA141" s="79"/>
      <c r="AB141" s="79"/>
      <c r="AC141" s="79"/>
      <c r="AD141" s="79"/>
      <c r="AE141" s="79"/>
      <c r="AF141" s="79"/>
    </row>
    <row r="142" spans="1:32" ht="15.75" thickBot="1">
      <c r="A142" s="29"/>
      <c r="B142" s="262"/>
      <c r="C142" s="95" t="s">
        <v>36</v>
      </c>
      <c r="D142" s="225">
        <f t="shared" si="1"/>
        <v>1.8978217209630002</v>
      </c>
      <c r="E142" s="225">
        <f t="shared" si="0"/>
        <v>2.0503987141219997</v>
      </c>
      <c r="F142" s="225">
        <f t="shared" si="0"/>
        <v>1.913793133825</v>
      </c>
      <c r="G142" s="225">
        <f t="shared" si="0"/>
        <v>2.726643979066</v>
      </c>
      <c r="H142" s="225">
        <f t="shared" si="0"/>
        <v>11.558594964683</v>
      </c>
      <c r="I142" s="225">
        <f t="shared" si="0"/>
        <v>14.623588898069002</v>
      </c>
      <c r="J142" s="225">
        <f t="shared" si="0"/>
        <v>20.649387188074</v>
      </c>
      <c r="K142" s="225">
        <f t="shared" si="0"/>
        <v>18.611807400414996</v>
      </c>
      <c r="L142" s="225">
        <f t="shared" si="0"/>
        <v>17.652508849624</v>
      </c>
      <c r="M142" s="225">
        <f t="shared" si="0"/>
        <v>10.701088127466</v>
      </c>
      <c r="N142" s="225">
        <f t="shared" si="0"/>
        <v>5.634988156682998</v>
      </c>
      <c r="O142" s="225">
        <f t="shared" si="0"/>
        <v>5.748406210934999</v>
      </c>
      <c r="P142" s="78"/>
      <c r="Q142" s="79"/>
      <c r="R142" s="79"/>
      <c r="S142" s="79"/>
      <c r="T142" s="79"/>
      <c r="U142" s="79"/>
      <c r="V142" s="79"/>
      <c r="W142" s="79"/>
      <c r="X142" s="79"/>
      <c r="Y142" s="79"/>
      <c r="Z142" s="79"/>
      <c r="AA142" s="79"/>
      <c r="AB142" s="79"/>
      <c r="AC142" s="79"/>
      <c r="AD142" s="79"/>
      <c r="AE142" s="79"/>
      <c r="AF142" s="79"/>
    </row>
    <row r="143" spans="1:32" ht="15.75" thickBot="1">
      <c r="A143" s="29"/>
      <c r="B143" s="262"/>
      <c r="C143" s="96" t="s">
        <v>7</v>
      </c>
      <c r="D143" s="225">
        <f t="shared" si="1"/>
        <v>155.72357659696002</v>
      </c>
      <c r="E143" s="225">
        <f t="shared" si="0"/>
        <v>164.74906852880102</v>
      </c>
      <c r="F143" s="225">
        <f t="shared" si="0"/>
        <v>171.23225848784602</v>
      </c>
      <c r="G143" s="225">
        <f t="shared" si="0"/>
        <v>183.805074123912</v>
      </c>
      <c r="H143" s="225">
        <f t="shared" si="0"/>
        <v>229.85251394868595</v>
      </c>
      <c r="I143" s="225">
        <f t="shared" si="0"/>
        <v>242.95282656477104</v>
      </c>
      <c r="J143" s="225">
        <f t="shared" si="0"/>
        <v>256.69661057327096</v>
      </c>
      <c r="K143" s="225">
        <f t="shared" si="0"/>
        <v>246.38780890451596</v>
      </c>
      <c r="L143" s="225">
        <f t="shared" si="0"/>
        <v>243.21036166062495</v>
      </c>
      <c r="M143" s="225">
        <f t="shared" si="0"/>
        <v>261.164496137561</v>
      </c>
      <c r="N143" s="225">
        <f t="shared" si="0"/>
        <v>210.21949949545606</v>
      </c>
      <c r="O143" s="225">
        <f t="shared" si="0"/>
        <v>183.017431378169</v>
      </c>
      <c r="P143" s="78"/>
      <c r="Q143" s="79"/>
      <c r="R143" s="79"/>
      <c r="S143" s="79"/>
      <c r="T143" s="79"/>
      <c r="U143" s="79"/>
      <c r="V143" s="79"/>
      <c r="W143" s="79"/>
      <c r="X143" s="79"/>
      <c r="Y143" s="79"/>
      <c r="Z143" s="79"/>
      <c r="AA143" s="79"/>
      <c r="AB143" s="79"/>
      <c r="AC143" s="79"/>
      <c r="AD143" s="79"/>
      <c r="AE143" s="79"/>
      <c r="AF143" s="79"/>
    </row>
    <row r="144" spans="1:32" ht="27" thickBot="1">
      <c r="A144" s="29"/>
      <c r="B144" s="263"/>
      <c r="C144" s="97" t="s">
        <v>8</v>
      </c>
      <c r="D144" s="225">
        <f>SUMIF($C$9:$O$134,$C144,D$9:D$134)</f>
        <v>229.81599715301903</v>
      </c>
      <c r="E144" s="225">
        <f t="shared" si="0"/>
        <v>240.833718335109</v>
      </c>
      <c r="F144" s="225">
        <f t="shared" si="0"/>
        <v>245.3833185918901</v>
      </c>
      <c r="G144" s="225">
        <f t="shared" si="0"/>
        <v>266.554563885609</v>
      </c>
      <c r="H144" s="225">
        <f t="shared" si="0"/>
        <v>495.252775999333</v>
      </c>
      <c r="I144" s="225">
        <f t="shared" si="0"/>
        <v>545.0947438712979</v>
      </c>
      <c r="J144" s="225">
        <f t="shared" si="0"/>
        <v>609.42402087935</v>
      </c>
      <c r="K144" s="225">
        <f t="shared" si="0"/>
        <v>578.0226891141588</v>
      </c>
      <c r="L144" s="225">
        <f t="shared" si="0"/>
        <v>569.8785468048491</v>
      </c>
      <c r="M144" s="225">
        <f t="shared" si="0"/>
        <v>540.2058417549009</v>
      </c>
      <c r="N144" s="225">
        <f t="shared" si="0"/>
        <v>354.60575795841595</v>
      </c>
      <c r="O144" s="225">
        <f t="shared" si="0"/>
        <v>325.302150643897</v>
      </c>
      <c r="P144" s="78"/>
      <c r="Q144" s="79"/>
      <c r="R144" s="79"/>
      <c r="S144" s="79"/>
      <c r="T144" s="79"/>
      <c r="U144" s="79"/>
      <c r="V144" s="79"/>
      <c r="W144" s="79"/>
      <c r="X144" s="79"/>
      <c r="Y144" s="79"/>
      <c r="Z144" s="79"/>
      <c r="AA144" s="79"/>
      <c r="AB144" s="79"/>
      <c r="AC144" s="79"/>
      <c r="AD144" s="79"/>
      <c r="AE144" s="79"/>
      <c r="AF144" s="79"/>
    </row>
    <row r="145" spans="1:31" ht="15">
      <c r="A145" s="29"/>
      <c r="B145" s="21"/>
      <c r="D145" s="84"/>
      <c r="E145" s="84"/>
      <c r="F145" s="84"/>
      <c r="G145" s="84"/>
      <c r="H145" s="84"/>
      <c r="I145" s="84"/>
      <c r="J145" s="84"/>
      <c r="K145" s="84"/>
      <c r="L145" s="84"/>
      <c r="M145" s="84"/>
      <c r="N145" s="84"/>
      <c r="O145" s="84"/>
      <c r="P145" s="78"/>
      <c r="Q145" s="79"/>
      <c r="R145" s="79"/>
      <c r="S145" s="79"/>
      <c r="T145" s="79"/>
      <c r="U145" s="79"/>
      <c r="V145" s="79"/>
      <c r="W145" s="79"/>
      <c r="X145" s="79"/>
      <c r="Y145" s="79"/>
      <c r="Z145" s="79"/>
      <c r="AA145" s="79"/>
      <c r="AB145" s="79"/>
      <c r="AC145" s="79"/>
      <c r="AD145" s="79"/>
      <c r="AE145" s="79"/>
    </row>
    <row r="146" spans="4:15" ht="15">
      <c r="D146" s="19"/>
      <c r="E146" s="19"/>
      <c r="F146" s="19"/>
      <c r="G146" s="19"/>
      <c r="H146" s="19"/>
      <c r="I146" s="19"/>
      <c r="J146" s="19"/>
      <c r="K146" s="19"/>
      <c r="L146" s="19"/>
      <c r="M146" s="19"/>
      <c r="N146" s="19"/>
      <c r="O146" s="19"/>
    </row>
    <row r="147" spans="4:15" ht="15">
      <c r="D147" s="19"/>
      <c r="E147" s="19"/>
      <c r="F147" s="19"/>
      <c r="G147" s="19"/>
      <c r="H147" s="19"/>
      <c r="I147" s="19"/>
      <c r="J147" s="19"/>
      <c r="K147" s="19"/>
      <c r="L147" s="19"/>
      <c r="M147" s="19"/>
      <c r="N147" s="19"/>
      <c r="O147" s="19"/>
    </row>
    <row r="148" spans="1:15" ht="15">
      <c r="A148" s="98" t="s">
        <v>18</v>
      </c>
      <c r="D148" s="19"/>
      <c r="E148" s="19"/>
      <c r="F148" s="19"/>
      <c r="G148" s="19"/>
      <c r="H148" s="19"/>
      <c r="I148" s="19"/>
      <c r="J148" s="19"/>
      <c r="K148" s="19"/>
      <c r="L148" s="19"/>
      <c r="M148" s="19"/>
      <c r="N148" s="19"/>
      <c r="O148" s="19"/>
    </row>
    <row r="149" spans="1:15" ht="15">
      <c r="A149" s="85" t="s">
        <v>25</v>
      </c>
      <c r="D149" s="19"/>
      <c r="E149" s="19"/>
      <c r="F149" s="19"/>
      <c r="G149" s="19"/>
      <c r="H149" s="19"/>
      <c r="I149" s="19"/>
      <c r="J149" s="19"/>
      <c r="K149" s="19"/>
      <c r="L149" s="19"/>
      <c r="M149" s="19"/>
      <c r="N149" s="19"/>
      <c r="O149" s="19"/>
    </row>
    <row r="150" spans="1:15" ht="15">
      <c r="A150" s="227" t="s">
        <v>82</v>
      </c>
      <c r="B150" s="227"/>
      <c r="C150" s="227"/>
      <c r="D150" s="228"/>
      <c r="E150" s="228"/>
      <c r="F150" s="19"/>
      <c r="G150" s="19"/>
      <c r="H150" s="19"/>
      <c r="I150" s="19"/>
      <c r="J150" s="19"/>
      <c r="K150" s="19"/>
      <c r="L150" s="19"/>
      <c r="M150" s="19"/>
      <c r="N150" s="19"/>
      <c r="O150" s="19"/>
    </row>
  </sheetData>
  <sheetProtection/>
  <mergeCells count="33">
    <mergeCell ref="B136:B144"/>
    <mergeCell ref="A99:A107"/>
    <mergeCell ref="B99:B107"/>
    <mergeCell ref="A108:A116"/>
    <mergeCell ref="B108:B116"/>
    <mergeCell ref="A117:A125"/>
    <mergeCell ref="B117:B125"/>
    <mergeCell ref="A81:A89"/>
    <mergeCell ref="B81:B89"/>
    <mergeCell ref="A90:A98"/>
    <mergeCell ref="B90:B98"/>
    <mergeCell ref="A126:A134"/>
    <mergeCell ref="B126:B134"/>
    <mergeCell ref="A54:A62"/>
    <mergeCell ref="B54:B62"/>
    <mergeCell ref="A63:A71"/>
    <mergeCell ref="B63:B71"/>
    <mergeCell ref="A72:A80"/>
    <mergeCell ref="B72:B80"/>
    <mergeCell ref="A27:A35"/>
    <mergeCell ref="B27:B35"/>
    <mergeCell ref="A36:A44"/>
    <mergeCell ref="B36:B44"/>
    <mergeCell ref="A45:A53"/>
    <mergeCell ref="B45:B53"/>
    <mergeCell ref="C4:O4"/>
    <mergeCell ref="C5:O5"/>
    <mergeCell ref="D6:O6"/>
    <mergeCell ref="D7:O7"/>
    <mergeCell ref="A18:A26"/>
    <mergeCell ref="B18:B26"/>
    <mergeCell ref="A9:A17"/>
    <mergeCell ref="B9:B17"/>
  </mergeCells>
  <printOptions/>
  <pageMargins left="0.7" right="0.7" top="0.75" bottom="0.75" header="0.3" footer="0.3"/>
  <pageSetup horizontalDpi="600" verticalDpi="600" orientation="landscape" paperSize="12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IOU DR Program Totals Final 728</dc:title>
  <dc:subject>2012 IOU DR Program Totals Final 728</dc:subject>
  <dc:creator>Gratas Sparnauskas</dc:creator>
  <cp:keywords/>
  <dc:description>2012 IOU DR Program Totals Final 728</dc:description>
  <cp:lastModifiedBy>Gratas Sparnauskas</cp:lastModifiedBy>
  <cp:lastPrinted>2011-06-27T16:05:22Z</cp:lastPrinted>
  <dcterms:created xsi:type="dcterms:W3CDTF">2010-06-21T20:57:29Z</dcterms:created>
  <dcterms:modified xsi:type="dcterms:W3CDTF">2011-06-30T16:45:32Z</dcterms:modified>
  <cp:category/>
  <cp:version/>
  <cp:contentType/>
  <cp:contentStatus/>
</cp:coreProperties>
</file>