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edisonintl.sharepoint.com/teams/PS3/PPA/Shared Documents/Portfolio Reporting/Resource Adequacy/2. RA Filings/2024/"/>
    </mc:Choice>
  </mc:AlternateContent>
  <xr:revisionPtr revIDLastSave="0" documentId="8_{A751BFF2-06CD-4408-B530-56C2092C1DC3}" xr6:coauthVersionLast="47" xr6:coauthVersionMax="47" xr10:uidLastSave="{00000000-0000-0000-0000-000000000000}"/>
  <bookViews>
    <workbookView xWindow="22932" yWindow="-120" windowWidth="23256" windowHeight="13176" xr2:uid="{00000000-000D-0000-FFFF-FFFF00000000}"/>
  </bookViews>
  <sheets>
    <sheet name="IOU Excess Resources Report" sheetId="3" r:id="rId1"/>
  </sheets>
  <definedNames>
    <definedName name="_xlnm._FilterDatabase" localSheetId="0" hidden="1">'IOU Excess Resources Report'!$B$24:$J$76</definedName>
  </definedNames>
  <calcPr calcId="191028"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3" l="1"/>
  <c r="G21" i="3" l="1"/>
  <c r="F21" i="3"/>
  <c r="H76" i="3" l="1"/>
  <c r="H72" i="3" l="1"/>
  <c r="F72" i="3" l="1"/>
  <c r="G72" i="3" l="1"/>
  <c r="F76" i="3"/>
  <c r="F78" i="3" s="1"/>
  <c r="E72" i="3" l="1"/>
  <c r="E21" i="3" s="1"/>
  <c r="D72" i="3"/>
  <c r="D21" i="3" s="1"/>
  <c r="G76" i="3" l="1"/>
  <c r="G78" i="3" s="1"/>
  <c r="H79" i="3" l="1"/>
  <c r="G79" i="3"/>
  <c r="F79" i="3"/>
  <c r="E79" i="3"/>
  <c r="D79" i="3"/>
  <c r="E76" i="3"/>
  <c r="E78" i="3" s="1"/>
  <c r="D76" i="3"/>
  <c r="F81" i="3" l="1"/>
  <c r="E81" i="3"/>
  <c r="G81" i="3"/>
  <c r="H81" i="3"/>
  <c r="D78" i="3"/>
  <c r="D80" i="3" s="1"/>
  <c r="F80" i="3"/>
  <c r="E80" i="3"/>
  <c r="G80" i="3"/>
  <c r="H78" i="3"/>
  <c r="D81" i="3"/>
  <c r="H80" i="3" l="1"/>
</calcChain>
</file>

<file path=xl/sharedStrings.xml><?xml version="1.0" encoding="utf-8"?>
<sst xmlns="http://schemas.openxmlformats.org/spreadsheetml/2006/main" count="211" uniqueCount="109">
  <si>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</si>
  <si>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</si>
  <si>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</si>
  <si>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</si>
  <si>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</si>
  <si>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</si>
  <si>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</si>
  <si>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2. Excess Resources from IOU Portfolio Above 15% PRM</t>
    </r>
    <r>
      <rPr>
        <sz val="11"/>
        <color theme="1"/>
        <rFont val="Calibri"/>
        <family val="2"/>
        <scheme val="minor"/>
      </rPr>
      <t>: Report any additional "excess resources" above the IOU's 15% PRM requirement being applied to CAM for each month.</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</si>
  <si>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</si>
  <si>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</si>
  <si>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</si>
  <si>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</si>
  <si>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</si>
  <si>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</si>
  <si>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</si>
  <si>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</si>
  <si>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</si>
  <si>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</si>
  <si>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</si>
  <si>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</si>
  <si>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SUBTOTAL SUPPLY-side Excess Procurement</t>
  </si>
  <si>
    <t>3. Demand-Side Emergency Reliability OIR Procurement</t>
  </si>
  <si>
    <t>Indicate subcategories of resource, if applicable</t>
  </si>
  <si>
    <t>MW reported</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</si>
  <si>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</si>
  <si>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</si>
  <si>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</si>
  <si>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</si>
  <si>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</si>
  <si>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</si>
  <si>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</si>
  <si>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</si>
  <si>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</si>
  <si>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</si>
  <si>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</si>
  <si>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</si>
  <si>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Southern California Edison</t>
  </si>
  <si>
    <t>RA-only</t>
  </si>
  <si>
    <t>Toll</t>
  </si>
  <si>
    <t>4415-E</t>
  </si>
  <si>
    <t>SBERDO_2_PSP3</t>
  </si>
  <si>
    <t>UOG</t>
  </si>
  <si>
    <t>D.21-12-015</t>
  </si>
  <si>
    <t>9% of PRM and 2.5% of T&amp;D Loss applied to original capacity</t>
  </si>
  <si>
    <t>DR</t>
  </si>
  <si>
    <t>2. Excess Resources from IOU Portfolio Above 16% PRM</t>
  </si>
  <si>
    <t>Total resources available as incremental above 16% RA requirement (i.e., progress toward the IOU's incremental effective PRM target)</t>
  </si>
  <si>
    <t>4767-E</t>
  </si>
  <si>
    <t>4787-E</t>
  </si>
  <si>
    <t>4797-E</t>
  </si>
  <si>
    <t>Resource is for meeting MTR procurement starting 8/1/2023</t>
  </si>
  <si>
    <t>New build already online</t>
  </si>
  <si>
    <t>DSRTSN_2_DS2X2 (Desert Sunlight Storage)</t>
  </si>
  <si>
    <t>ELSEGN_2_UN1011 (El Segundo Energy Center)</t>
  </si>
  <si>
    <t>ELSEGN_2_UN2021 (El Segundo Energy Center)</t>
  </si>
  <si>
    <t>ARCOGN_2_UNITS (Watson Cogeneration)</t>
  </si>
  <si>
    <t>UNVRSY_1_UNIT 1 (Berry Petroleum)</t>
  </si>
  <si>
    <t>SCEC_1_PDRP180 (CPower/Enerwise)</t>
  </si>
  <si>
    <t>SCEN_6_PDRP90  (CPower/Enerwise)</t>
  </si>
  <si>
    <t>SCEW_2_PDRP170  (CPower/Enerwise)</t>
  </si>
  <si>
    <t>SCHD_1_PDRP60  (CPower/Enerwise)</t>
  </si>
  <si>
    <t>SCNW_6_PDRP70  (CPower/Enerwise)</t>
  </si>
  <si>
    <t>SCEC_1_PDRP189  (CPower/Enerwise)</t>
  </si>
  <si>
    <t>EDWARD_2_ES2BT3 (Terra Gen)</t>
  </si>
  <si>
    <t>RA Import</t>
  </si>
  <si>
    <t>Includes IARs</t>
  </si>
  <si>
    <t>NextEra Energy - Desert Peak II (Proxy RA)</t>
  </si>
  <si>
    <t>W Power (Proxy RA)</t>
  </si>
  <si>
    <t>UOS_Separator (Proxy RA)</t>
  </si>
  <si>
    <t>ELRP</t>
  </si>
  <si>
    <t>ELRP Ex Ante Forecast (MW)</t>
  </si>
  <si>
    <t>Forecast Method: Ex Ante (1-in-2); Enrollment: as of 6/19/2023</t>
  </si>
  <si>
    <t>SCE1_MALIN500_I_F_212121</t>
  </si>
  <si>
    <t>NextEra Energy - Desert Peak I (Proxy RA)</t>
  </si>
  <si>
    <t>Does not include IARs</t>
  </si>
  <si>
    <t>SCE1_PVWEST_I_F_454545</t>
  </si>
  <si>
    <t>SCE1_PVWEST_I_F_444444</t>
  </si>
  <si>
    <t>SCE1_MDWP_I_F_030303 (Proxy)</t>
  </si>
  <si>
    <t>SCE1_NOB_I_F_191919 (Proxy)</t>
  </si>
  <si>
    <t>SCE1_MALIN500_I_F_222222 (Proxy)</t>
  </si>
  <si>
    <t>SCE1_PVWEST_I_F_343434 (Proxy)</t>
  </si>
  <si>
    <t>WHITEH_2_MEADDYN1</t>
  </si>
  <si>
    <t>ELRP Enrollement</t>
  </si>
  <si>
    <t>Procured After T30 deadline. Includes IARs</t>
  </si>
  <si>
    <t>SCE1_MALIN500_I_F_232323 (Proxy)</t>
  </si>
  <si>
    <t>Updated COD to 11/1/2023</t>
  </si>
  <si>
    <t>9% of PRM applied to original capacity (Updated Cathode COD to 11/1/23)</t>
  </si>
  <si>
    <t>UOS Anode (Proxy RA)</t>
  </si>
  <si>
    <t>SCE1_MALIN500_I_F_212121 (Proxy)</t>
  </si>
  <si>
    <t>SCE1_MALIN500_I_F_BPA02 (Proxy)</t>
  </si>
  <si>
    <t>SCE1_MDWP_I_F_040404 (Proxy)</t>
  </si>
  <si>
    <t>SCE1_PVWEST_I_F_303030 (Proxy)</t>
  </si>
  <si>
    <t>SCE1_PVWEST_I_F_313131 (Proxy)</t>
  </si>
  <si>
    <t>SCE1_MALIN500_I_F_242424 (Proxy)</t>
  </si>
  <si>
    <t>SCE1_NOB_I_F_BPA01 (Proxy)</t>
  </si>
  <si>
    <t>SCE1_MALIN500_I_F_252525 (Proxy)</t>
  </si>
  <si>
    <t>SCE1_MALIN500_I_F_BPA01 (Proxy)</t>
  </si>
  <si>
    <t>SCE1_NOB_I_F_161616 (Proxy)</t>
  </si>
  <si>
    <t>SCE1_MEAD230_I_F_010101 (Proxy)</t>
  </si>
  <si>
    <t>SCE1_PVWEST_I_F_212121 (Proxy)</t>
  </si>
  <si>
    <t>Does not include IARs. Procureed after T30 deadline.</t>
  </si>
  <si>
    <t>SCE1_MDWP_I_F_030303</t>
  </si>
  <si>
    <t>SCE1_NOB_I_F_191919</t>
  </si>
  <si>
    <t>SCE1_PVWEST_I_F_323232</t>
  </si>
  <si>
    <t>SCE1_NOB_I_F_171717</t>
  </si>
  <si>
    <t>SCE1_NOB_I_F_181818</t>
  </si>
  <si>
    <t>SCE1_PVWEST_I_F_333333</t>
  </si>
  <si>
    <t>On the Supply Plan</t>
  </si>
  <si>
    <t>Not on the Supply Plan (Proxy)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</si>
</sst>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11"/>
      <color theme="1"/>
      <name val="Calibri"/>
      <family val="2"/>
      <scheme val="minor"/>
    </font>
    <font>
      <sz val="8"/>
      <name val="Calibri"/>
      <family val="2"/>
      <scheme val="minor"/>
    </font>
    <font>
      <sz val="11"/>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43" fontId="8" fillId="0" borderId="0" applyFont="0" applyFill="0" applyBorder="0" applyAlignment="0" applyProtection="0"/>
  </cellStyleXfs>
  <cellXfs count="154">
    <xf numFmtId="0" fontId="0" fillId="0" borderId="0" xfId="0"/>
    <xf numFmtId="0" fontId="0" fillId="0" borderId="0" xfId="0" applyAlignment="1">
      <alignment wrapText="1"/>
    </xf>
    <xf numFmtId="0" fontId="1" fillId="0" borderId="0" xfId="0" applyFont="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0" fillId="0" borderId="0" xfId="0" applyFill="1"/>
    <xf numFmtId="0" fontId="3" fillId="0" borderId="0" xfId="0" applyFont="1" applyBorder="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0" xfId="0" applyFill="1" applyBorder="1"/>
    <xf numFmtId="0" fontId="3" fillId="0" borderId="0" xfId="0" applyFont="1" applyFill="1" applyBorder="1"/>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3" fillId="9" borderId="36" xfId="0" applyFont="1" applyFill="1" applyBorder="1"/>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Fill="1" applyBorder="1" applyAlignment="1">
      <alignment horizontal="right"/>
    </xf>
    <xf numFmtId="0" fontId="6" fillId="0" borderId="0" xfId="0" applyFont="1" applyFill="1" applyBorder="1" applyAlignment="1">
      <alignment horizontal="right"/>
    </xf>
    <xf numFmtId="0" fontId="0" fillId="0" borderId="20" xfId="0" applyFont="1" applyBorder="1" applyAlignment="1">
      <alignment horizontal="center"/>
    </xf>
    <xf numFmtId="0" fontId="0" fillId="0" borderId="21" xfId="0" applyFont="1" applyBorder="1" applyAlignment="1">
      <alignment horizontal="center"/>
    </xf>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Fill="1" applyBorder="1" applyAlignment="1">
      <alignment vertical="center"/>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0" fontId="0" fillId="0" borderId="25" xfId="0" applyFont="1" applyBorder="1" applyAlignment="1">
      <alignment horizontal="center" wrapText="1"/>
    </xf>
    <xf numFmtId="0" fontId="2" fillId="2" borderId="35" xfId="0" applyFont="1" applyFill="1" applyBorder="1" applyAlignment="1">
      <alignment horizontal="center" wrapText="1"/>
    </xf>
    <xf numFmtId="14" fontId="0" fillId="0" borderId="22" xfId="0" applyNumberFormat="1" applyFont="1" applyBorder="1" applyAlignment="1">
      <alignment horizontal="center"/>
    </xf>
    <xf numFmtId="164" fontId="0" fillId="5" borderId="6" xfId="0" applyNumberFormat="1" applyFill="1" applyBorder="1" applyAlignment="1">
      <alignment horizontal="right"/>
    </xf>
    <xf numFmtId="164" fontId="0" fillId="5" borderId="2" xfId="0" applyNumberFormat="1" applyFill="1" applyBorder="1" applyAlignment="1">
      <alignment horizontal="right"/>
    </xf>
    <xf numFmtId="164" fontId="1" fillId="9" borderId="36" xfId="0" applyNumberFormat="1" applyFont="1" applyFill="1" applyBorder="1" applyAlignment="1">
      <alignment horizontal="right"/>
    </xf>
    <xf numFmtId="164" fontId="1" fillId="9" borderId="32" xfId="0" applyNumberFormat="1" applyFont="1" applyFill="1" applyBorder="1" applyAlignment="1">
      <alignment horizontal="right"/>
    </xf>
    <xf numFmtId="164" fontId="1" fillId="0" borderId="0" xfId="0" applyNumberFormat="1" applyFont="1" applyFill="1" applyBorder="1" applyAlignment="1">
      <alignment horizontal="right"/>
    </xf>
    <xf numFmtId="3" fontId="0" fillId="0" borderId="37" xfId="0" applyNumberFormat="1" applyFill="1" applyBorder="1" applyAlignment="1">
      <alignment horizontal="right"/>
    </xf>
    <xf numFmtId="3" fontId="0" fillId="0" borderId="37" xfId="0" applyNumberFormat="1" applyBorder="1" applyAlignment="1">
      <alignment horizontal="right"/>
    </xf>
    <xf numFmtId="17" fontId="7" fillId="7" borderId="1" xfId="0" applyNumberFormat="1" applyFont="1" applyFill="1" applyBorder="1" applyAlignment="1">
      <alignment horizontal="center"/>
    </xf>
    <xf numFmtId="0" fontId="7" fillId="7" borderId="1" xfId="0" applyFont="1" applyFill="1" applyBorder="1" applyAlignment="1">
      <alignment horizontal="center" wrapText="1"/>
    </xf>
    <xf numFmtId="2" fontId="10" fillId="0" borderId="1" xfId="0" applyNumberFormat="1" applyFont="1" applyBorder="1" applyAlignment="1">
      <alignment horizontal="center" vertical="center"/>
    </xf>
    <xf numFmtId="0" fontId="0" fillId="0" borderId="1" xfId="0" applyBorder="1"/>
    <xf numFmtId="14" fontId="0" fillId="0" borderId="0" xfId="0" applyNumberFormat="1"/>
    <xf numFmtId="0" fontId="1" fillId="2" borderId="44" xfId="0" applyFont="1" applyFill="1" applyBorder="1" applyAlignment="1">
      <alignment wrapText="1"/>
    </xf>
    <xf numFmtId="0" fontId="2" fillId="2" borderId="45" xfId="0" applyFont="1" applyFill="1" applyBorder="1" applyAlignment="1">
      <alignment horizontal="center" wrapText="1"/>
    </xf>
    <xf numFmtId="0" fontId="2" fillId="2" borderId="45" xfId="0" applyFont="1" applyFill="1" applyBorder="1" applyAlignment="1">
      <alignment horizontal="center"/>
    </xf>
    <xf numFmtId="0" fontId="2" fillId="2" borderId="46" xfId="0" applyFont="1" applyFill="1" applyBorder="1" applyAlignment="1">
      <alignment horizontal="center" wrapText="1"/>
    </xf>
    <xf numFmtId="0" fontId="6" fillId="9" borderId="25" xfId="0" applyFont="1" applyFill="1" applyBorder="1" applyAlignment="1">
      <alignment horizontal="right"/>
    </xf>
    <xf numFmtId="0" fontId="3" fillId="9" borderId="37" xfId="0" applyFont="1" applyFill="1" applyBorder="1"/>
    <xf numFmtId="0" fontId="0" fillId="9" borderId="47" xfId="0" applyFill="1" applyBorder="1"/>
    <xf numFmtId="0" fontId="0" fillId="9" borderId="19" xfId="0" applyFill="1" applyBorder="1"/>
    <xf numFmtId="164" fontId="1" fillId="9" borderId="30" xfId="1" applyNumberFormat="1" applyFont="1" applyFill="1" applyBorder="1" applyAlignment="1">
      <alignment horizontal="right"/>
    </xf>
    <xf numFmtId="3" fontId="0" fillId="0" borderId="55" xfId="0" applyNumberFormat="1" applyBorder="1" applyAlignment="1">
      <alignment horizontal="right"/>
    </xf>
    <xf numFmtId="0" fontId="0" fillId="10" borderId="48" xfId="0" applyFill="1" applyBorder="1"/>
    <xf numFmtId="0" fontId="0" fillId="10" borderId="49" xfId="0" applyFill="1" applyBorder="1"/>
    <xf numFmtId="43" fontId="0" fillId="10" borderId="49" xfId="1" applyFont="1" applyFill="1" applyBorder="1" applyAlignment="1">
      <alignment horizontal="center"/>
    </xf>
    <xf numFmtId="43" fontId="0" fillId="10" borderId="50" xfId="1" applyFont="1" applyFill="1" applyBorder="1" applyAlignment="1">
      <alignment horizontal="center"/>
    </xf>
    <xf numFmtId="43" fontId="0" fillId="10" borderId="50" xfId="1" applyFont="1" applyFill="1" applyBorder="1" applyAlignment="1">
      <alignment horizontal="right"/>
    </xf>
    <xf numFmtId="43" fontId="0" fillId="10" borderId="51" xfId="1" applyFont="1" applyFill="1" applyBorder="1" applyAlignment="1">
      <alignment horizontal="right"/>
    </xf>
    <xf numFmtId="0" fontId="2" fillId="10" borderId="52" xfId="0" applyFont="1" applyFill="1" applyBorder="1"/>
    <xf numFmtId="0" fontId="0" fillId="10" borderId="53" xfId="0" applyFill="1" applyBorder="1"/>
    <xf numFmtId="0" fontId="0" fillId="10" borderId="23" xfId="0" applyFill="1" applyBorder="1"/>
    <xf numFmtId="0" fontId="0" fillId="10" borderId="4" xfId="0" applyFill="1" applyBorder="1"/>
    <xf numFmtId="43" fontId="0" fillId="10" borderId="4" xfId="1" applyFont="1" applyFill="1" applyBorder="1" applyAlignment="1">
      <alignment horizontal="center"/>
    </xf>
    <xf numFmtId="43" fontId="0" fillId="10" borderId="0" xfId="1" applyFont="1" applyFill="1" applyBorder="1" applyAlignment="1">
      <alignment horizontal="center"/>
    </xf>
    <xf numFmtId="43" fontId="0" fillId="10" borderId="0" xfId="1" applyFont="1" applyFill="1" applyBorder="1" applyAlignment="1">
      <alignment horizontal="right"/>
    </xf>
    <xf numFmtId="43" fontId="0" fillId="10" borderId="5" xfId="1" applyFont="1" applyFill="1" applyBorder="1" applyAlignment="1">
      <alignment horizontal="right"/>
    </xf>
    <xf numFmtId="0" fontId="2" fillId="10" borderId="7" xfId="0" applyFont="1" applyFill="1" applyBorder="1"/>
    <xf numFmtId="0" fontId="0" fillId="10" borderId="24" xfId="0" applyFill="1" applyBorder="1"/>
    <xf numFmtId="0" fontId="0" fillId="10" borderId="4" xfId="0" applyFill="1" applyBorder="1" applyAlignment="1">
      <alignment wrapText="1"/>
    </xf>
    <xf numFmtId="0" fontId="2" fillId="10" borderId="24" xfId="0" applyFont="1" applyFill="1" applyBorder="1"/>
    <xf numFmtId="43" fontId="0" fillId="10" borderId="0" xfId="1" applyFont="1" applyFill="1" applyBorder="1" applyAlignment="1"/>
    <xf numFmtId="43" fontId="0" fillId="10" borderId="4" xfId="1" applyFont="1" applyFill="1" applyBorder="1"/>
    <xf numFmtId="43" fontId="0" fillId="10" borderId="0" xfId="1" applyFont="1" applyFill="1" applyBorder="1"/>
    <xf numFmtId="43" fontId="0" fillId="10" borderId="5" xfId="1" applyFont="1" applyFill="1" applyBorder="1"/>
    <xf numFmtId="0" fontId="1" fillId="2" borderId="17" xfId="0" applyFont="1" applyFill="1" applyBorder="1" applyAlignment="1">
      <alignment wrapText="1"/>
    </xf>
    <xf numFmtId="0" fontId="0" fillId="2" borderId="36" xfId="0" applyFill="1" applyBorder="1"/>
    <xf numFmtId="0" fontId="0" fillId="2" borderId="38" xfId="0" applyFill="1" applyBorder="1"/>
    <xf numFmtId="0" fontId="0" fillId="2" borderId="33" xfId="0" applyFill="1" applyBorder="1"/>
    <xf numFmtId="0" fontId="0" fillId="11" borderId="56" xfId="0" applyFill="1" applyBorder="1"/>
    <xf numFmtId="0" fontId="0" fillId="11" borderId="5" xfId="0" applyFill="1" applyBorder="1" applyAlignment="1">
      <alignment wrapText="1"/>
    </xf>
    <xf numFmtId="43" fontId="0" fillId="11" borderId="0" xfId="1" applyFont="1" applyFill="1" applyBorder="1" applyAlignment="1">
      <alignment horizontal="center"/>
    </xf>
    <xf numFmtId="43" fontId="0" fillId="11" borderId="0" xfId="1" applyFont="1" applyFill="1" applyBorder="1" applyAlignment="1">
      <alignment horizontal="right"/>
    </xf>
    <xf numFmtId="43" fontId="0" fillId="11" borderId="5" xfId="1" applyFont="1" applyFill="1" applyBorder="1" applyAlignment="1">
      <alignment horizontal="right"/>
    </xf>
    <xf numFmtId="0" fontId="2" fillId="11" borderId="5" xfId="0" applyFont="1" applyFill="1" applyBorder="1"/>
    <xf numFmtId="0" fontId="2" fillId="11" borderId="24" xfId="0" applyFont="1" applyFill="1" applyBorder="1"/>
    <xf numFmtId="0" fontId="0" fillId="11" borderId="57" xfId="0" applyFill="1" applyBorder="1"/>
    <xf numFmtId="0" fontId="0" fillId="11" borderId="54" xfId="0" applyFill="1" applyBorder="1" applyAlignment="1">
      <alignment wrapText="1"/>
    </xf>
    <xf numFmtId="43" fontId="0" fillId="11" borderId="30" xfId="1" applyFont="1" applyFill="1" applyBorder="1" applyAlignment="1">
      <alignment horizontal="center"/>
    </xf>
    <xf numFmtId="43" fontId="0" fillId="11" borderId="30" xfId="1" applyFont="1" applyFill="1" applyBorder="1" applyAlignment="1">
      <alignment horizontal="right"/>
    </xf>
    <xf numFmtId="43" fontId="0" fillId="11" borderId="54" xfId="1" applyFont="1" applyFill="1" applyBorder="1" applyAlignment="1">
      <alignment horizontal="right"/>
    </xf>
    <xf numFmtId="0" fontId="2" fillId="11" borderId="54" xfId="0" applyFont="1" applyFill="1" applyBorder="1"/>
    <xf numFmtId="0" fontId="2" fillId="11" borderId="19" xfId="0" applyFont="1" applyFill="1" applyBorder="1"/>
    <xf numFmtId="0" fontId="0" fillId="11" borderId="23" xfId="0" applyFill="1" applyBorder="1"/>
    <xf numFmtId="0" fontId="0" fillId="11" borderId="4" xfId="0" applyFill="1" applyBorder="1" applyAlignment="1">
      <alignment wrapText="1"/>
    </xf>
    <xf numFmtId="43" fontId="0" fillId="11" borderId="4" xfId="1" applyFont="1" applyFill="1" applyBorder="1" applyAlignment="1">
      <alignment horizontal="center"/>
    </xf>
    <xf numFmtId="0" fontId="2" fillId="11" borderId="7" xfId="0" applyFont="1" applyFill="1" applyBorder="1"/>
    <xf numFmtId="43" fontId="0" fillId="11" borderId="0" xfId="1" applyFont="1" applyFill="1" applyBorder="1"/>
    <xf numFmtId="43" fontId="0" fillId="11" borderId="5" xfId="1" applyFont="1" applyFill="1" applyBorder="1" applyAlignment="1">
      <alignment horizontal="center"/>
    </xf>
    <xf numFmtId="0" fontId="0" fillId="11" borderId="5" xfId="0" applyFill="1" applyBorder="1" applyAlignment="1">
      <alignment horizontal="left"/>
    </xf>
    <xf numFmtId="0" fontId="7" fillId="7" borderId="1" xfId="0" applyFont="1" applyFill="1" applyBorder="1" applyAlignment="1">
      <alignment horizontal="center" wrapText="1"/>
    </xf>
    <xf numFmtId="0" fontId="0" fillId="0" borderId="1" xfId="0" applyBorder="1" applyAlignment="1">
      <alignment horizontal="center"/>
    </xf>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2" fillId="2" borderId="45" xfId="0" applyFont="1" applyFill="1" applyBorder="1" applyAlignment="1">
      <alignment horizontal="center" wrapText="1"/>
    </xf>
    <xf numFmtId="0" fontId="0" fillId="2" borderId="25"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43" fontId="2" fillId="2" borderId="36" xfId="1" applyFont="1" applyFill="1" applyBorder="1" applyAlignment="1">
      <alignment horizontal="right" wrapText="1"/>
    </xf>
    <xf numFmtId="43" fontId="2" fillId="2" borderId="32" xfId="1" applyFont="1" applyFill="1" applyBorder="1" applyAlignment="1">
      <alignment horizontal="right" wrapText="1"/>
    </xf>
    <xf numFmtId="43" fontId="2" fillId="2" borderId="18" xfId="1" applyFont="1" applyFill="1" applyBorder="1" applyAlignment="1">
      <alignment horizontal="right" wrapText="1"/>
    </xf>
    <xf numFmtId="0" fontId="2" fillId="2" borderId="35" xfId="0" applyFont="1" applyFill="1" applyBorder="1" applyAlignment="1">
      <alignment horizontal="right" wrapText="1"/>
    </xf>
    <xf numFmtId="0" fontId="2" fillId="2" borderId="31" xfId="0" applyFont="1" applyFill="1" applyBorder="1" applyAlignment="1">
      <alignment horizontal="right" wrapText="1"/>
    </xf>
    <xf numFmtId="0" fontId="2" fillId="2" borderId="15" xfId="0" applyFont="1" applyFill="1" applyBorder="1" applyAlignment="1">
      <alignment horizontal="right"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1" fillId="10" borderId="17" xfId="0" applyFont="1" applyFill="1" applyBorder="1" applyAlignment="1">
      <alignment horizontal="right"/>
    </xf>
    <xf numFmtId="0" fontId="1" fillId="10" borderId="18" xfId="0" applyFont="1" applyFill="1" applyBorder="1" applyAlignment="1">
      <alignment horizontal="right"/>
    </xf>
    <xf numFmtId="43" fontId="0" fillId="10" borderId="0" xfId="1" applyFont="1" applyFill="1" applyBorder="1" applyAlignment="1">
      <alignment horizontal="left"/>
    </xf>
    <xf numFmtId="43" fontId="0" fillId="11" borderId="0" xfId="1"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B1:M104"/>
  <sheetViews>
    <sheetView tabSelected="1" zoomScale="80" zoomScaleNormal="80" workbookViewId="0">
      <selection activeCell="I1" sqref="I1"/>
    </sheetView>
  </sheetViews>
  <sheetFormatPr defaultRowHeight="14.4" x14ac:dyDescent="0.3"/>
  <cols>
    <col min="1" max="1" width="6.6640625" customWidth="1"/>
    <col min="2" max="2" width="51.44140625" customWidth="1"/>
    <col min="3" max="3" width="49" customWidth="1"/>
    <col min="4" max="5" width="8.33203125" customWidth="1"/>
    <col min="6" max="6" width="9.88671875" customWidth="1"/>
    <col min="7" max="7" width="11.109375" customWidth="1"/>
    <col min="8" max="8" width="8.33203125" customWidth="1"/>
    <col min="9" max="9" width="29.33203125" customWidth="1"/>
    <col min="10" max="10" width="66.33203125" customWidth="1"/>
    <col min="13" max="13" width="28" bestFit="1" customWidth="1"/>
  </cols>
  <sheetData>
    <row r="1" spans="2:10" ht="15" thickBot="1" x14ac:dyDescent="0.35"/>
    <row r="2" spans="2:10" ht="24" thickBot="1" x14ac:dyDescent="0.35">
      <c r="B2" s="125" t="s">
        <v>0</v>
      </c>
      <c r="C2" s="126"/>
      <c r="D2" s="33"/>
      <c r="E2" s="33"/>
      <c r="G2" s="2"/>
      <c r="I2" s="7"/>
      <c r="J2" s="7"/>
    </row>
    <row r="3" spans="2:10" ht="15" thickBot="1" x14ac:dyDescent="0.35">
      <c r="I3" s="7"/>
      <c r="J3" s="7"/>
    </row>
    <row r="4" spans="2:10" x14ac:dyDescent="0.3">
      <c r="B4" s="4" t="s">
        <v>1</v>
      </c>
      <c r="C4" s="28" t="s">
        <v>36</v>
      </c>
    </row>
    <row r="5" spans="2:10" x14ac:dyDescent="0.3">
      <c r="B5" s="5" t="s">
        <v>2</v>
      </c>
      <c r="C5" s="29">
        <v>900</v>
      </c>
    </row>
    <row r="6" spans="2:10" ht="15" thickBot="1" x14ac:dyDescent="0.35">
      <c r="B6" s="6" t="s">
        <v>3</v>
      </c>
      <c r="C6" s="49">
        <v>45247</v>
      </c>
    </row>
    <row r="7" spans="2:10" ht="15" thickBot="1" x14ac:dyDescent="0.35"/>
    <row r="8" spans="2:10" ht="15" customHeight="1" x14ac:dyDescent="0.3">
      <c r="B8" s="127" t="s">
        <v>4</v>
      </c>
      <c r="C8" s="128"/>
    </row>
    <row r="9" spans="2:10" ht="15" customHeight="1" x14ac:dyDescent="0.3">
      <c r="B9" s="121" t="s">
        <v>5</v>
      </c>
      <c r="C9" s="122"/>
    </row>
    <row r="10" spans="2:10" ht="15" customHeight="1" x14ac:dyDescent="0.3">
      <c r="B10" s="123"/>
      <c r="C10" s="124"/>
    </row>
    <row r="11" spans="2:10" ht="15" customHeight="1" x14ac:dyDescent="0.3">
      <c r="B11" s="123" t="s">
        <v>6</v>
      </c>
      <c r="C11" s="124"/>
    </row>
    <row r="12" spans="2:10" ht="15" customHeight="1" x14ac:dyDescent="0.3">
      <c r="B12" s="123"/>
      <c r="C12" s="124"/>
    </row>
    <row r="13" spans="2:10" ht="15" customHeight="1" x14ac:dyDescent="0.3">
      <c r="B13" s="123"/>
      <c r="C13" s="124"/>
    </row>
    <row r="14" spans="2:10" ht="15" customHeight="1" x14ac:dyDescent="0.3">
      <c r="B14" s="123" t="s">
        <v>7</v>
      </c>
      <c r="C14" s="124"/>
    </row>
    <row r="15" spans="2:10" x14ac:dyDescent="0.3">
      <c r="B15" s="123"/>
      <c r="C15" s="124"/>
    </row>
    <row r="16" spans="2:10" ht="15" customHeight="1" x14ac:dyDescent="0.3">
      <c r="B16" s="123" t="s">
        <v>8</v>
      </c>
      <c r="C16" s="124"/>
    </row>
    <row r="17" spans="2:10" ht="15" customHeight="1" thickBot="1" x14ac:dyDescent="0.35">
      <c r="B17" s="130"/>
      <c r="C17" s="131"/>
    </row>
    <row r="19" spans="2:10" ht="18.600000000000001" thickBot="1" x14ac:dyDescent="0.4">
      <c r="C19" s="3" t="s">
        <v>9</v>
      </c>
    </row>
    <row r="20" spans="2:10" ht="16.2" thickBot="1" x14ac:dyDescent="0.35">
      <c r="C20" s="45"/>
      <c r="D20" s="24">
        <v>45078</v>
      </c>
      <c r="E20" s="16">
        <v>45108</v>
      </c>
      <c r="F20" s="16">
        <v>45139</v>
      </c>
      <c r="G20" s="16">
        <v>45170</v>
      </c>
      <c r="H20" s="46">
        <v>45200</v>
      </c>
      <c r="I20" s="152" t="s">
        <v>107</v>
      </c>
    </row>
    <row r="21" spans="2:10" ht="15" thickBot="1" x14ac:dyDescent="0.35">
      <c r="C21" s="47" t="s">
        <v>10</v>
      </c>
      <c r="D21" s="55">
        <f>D72</f>
        <v>652.50125000000003</v>
      </c>
      <c r="E21" s="56">
        <f>E72</f>
        <v>206.95</v>
      </c>
      <c r="F21" s="56">
        <f>SUM(F26:F41)</f>
        <v>123.65125</v>
      </c>
      <c r="G21" s="56">
        <f>SUM(G26:G47)</f>
        <v>366.28999999999996</v>
      </c>
      <c r="H21" s="71">
        <f>SUM(H26:H40)</f>
        <v>378.81125000000003</v>
      </c>
      <c r="I21" s="153" t="s">
        <v>108</v>
      </c>
    </row>
    <row r="23" spans="2:10" ht="18.600000000000001" thickBot="1" x14ac:dyDescent="0.4">
      <c r="B23" s="3" t="s">
        <v>46</v>
      </c>
      <c r="C23" s="3"/>
    </row>
    <row r="24" spans="2:10" ht="31.8" thickBot="1" x14ac:dyDescent="0.35">
      <c r="B24" s="15" t="s">
        <v>11</v>
      </c>
      <c r="C24" s="20" t="s">
        <v>12</v>
      </c>
      <c r="D24" s="24">
        <v>45078</v>
      </c>
      <c r="E24" s="16">
        <v>45108</v>
      </c>
      <c r="F24" s="16">
        <v>45139</v>
      </c>
      <c r="G24" s="16">
        <v>45170</v>
      </c>
      <c r="H24" s="25">
        <v>45200</v>
      </c>
      <c r="I24" s="23" t="s">
        <v>13</v>
      </c>
      <c r="J24" s="17" t="s">
        <v>14</v>
      </c>
    </row>
    <row r="25" spans="2:10" ht="29.25" customHeight="1" thickBot="1" x14ac:dyDescent="0.35">
      <c r="B25" s="62" t="s">
        <v>15</v>
      </c>
      <c r="C25" s="63" t="s">
        <v>16</v>
      </c>
      <c r="D25" s="129" t="s">
        <v>17</v>
      </c>
      <c r="E25" s="129"/>
      <c r="F25" s="129"/>
      <c r="G25" s="129"/>
      <c r="H25" s="129"/>
      <c r="I25" s="64" t="s">
        <v>18</v>
      </c>
      <c r="J25" s="65" t="s">
        <v>19</v>
      </c>
    </row>
    <row r="26" spans="2:10" x14ac:dyDescent="0.3">
      <c r="B26" s="72" t="s">
        <v>53</v>
      </c>
      <c r="C26" s="73" t="s">
        <v>38</v>
      </c>
      <c r="D26" s="74">
        <v>11.31</v>
      </c>
      <c r="E26" s="75"/>
      <c r="F26" s="75"/>
      <c r="G26" s="76"/>
      <c r="H26" s="77"/>
      <c r="I26" s="78" t="s">
        <v>39</v>
      </c>
      <c r="J26" s="79"/>
    </row>
    <row r="27" spans="2:10" x14ac:dyDescent="0.3">
      <c r="B27" s="80" t="s">
        <v>54</v>
      </c>
      <c r="C27" s="81" t="s">
        <v>38</v>
      </c>
      <c r="D27" s="82">
        <v>8.06</v>
      </c>
      <c r="E27" s="83"/>
      <c r="F27" s="83"/>
      <c r="G27" s="84"/>
      <c r="H27" s="85"/>
      <c r="I27" s="86" t="s">
        <v>39</v>
      </c>
      <c r="J27" s="87"/>
    </row>
    <row r="28" spans="2:10" x14ac:dyDescent="0.3">
      <c r="B28" s="80" t="s">
        <v>55</v>
      </c>
      <c r="C28" s="81" t="s">
        <v>38</v>
      </c>
      <c r="D28" s="82">
        <v>305</v>
      </c>
      <c r="E28" s="83">
        <v>81.95</v>
      </c>
      <c r="F28" s="83">
        <v>12.73</v>
      </c>
      <c r="G28" s="84">
        <v>1.56</v>
      </c>
      <c r="H28" s="85">
        <v>305</v>
      </c>
      <c r="I28" s="86" t="s">
        <v>47</v>
      </c>
      <c r="J28" s="87"/>
    </row>
    <row r="29" spans="2:10" x14ac:dyDescent="0.3">
      <c r="B29" s="80" t="s">
        <v>56</v>
      </c>
      <c r="C29" s="88" t="s">
        <v>37</v>
      </c>
      <c r="D29" s="82">
        <v>34.200000000000003</v>
      </c>
      <c r="E29" s="83"/>
      <c r="F29" s="83">
        <v>32.99</v>
      </c>
      <c r="G29" s="84"/>
      <c r="H29" s="85">
        <v>29.54</v>
      </c>
      <c r="I29" s="86" t="s">
        <v>48</v>
      </c>
      <c r="J29" s="87"/>
    </row>
    <row r="30" spans="2:10" x14ac:dyDescent="0.3">
      <c r="B30" s="80" t="s">
        <v>63</v>
      </c>
      <c r="C30" s="88" t="s">
        <v>37</v>
      </c>
      <c r="D30" s="82"/>
      <c r="E30" s="83">
        <v>50</v>
      </c>
      <c r="F30" s="83"/>
      <c r="G30" s="84"/>
      <c r="H30" s="85"/>
      <c r="I30" s="86" t="s">
        <v>42</v>
      </c>
      <c r="J30" s="87"/>
    </row>
    <row r="31" spans="2:10" x14ac:dyDescent="0.3">
      <c r="B31" s="80" t="s">
        <v>81</v>
      </c>
      <c r="C31" s="88" t="s">
        <v>37</v>
      </c>
      <c r="D31" s="82"/>
      <c r="E31" s="83"/>
      <c r="F31" s="83"/>
      <c r="G31" s="84"/>
      <c r="H31" s="85">
        <v>16.34</v>
      </c>
      <c r="I31" s="86" t="s">
        <v>42</v>
      </c>
      <c r="J31" s="87"/>
    </row>
    <row r="32" spans="2:10" x14ac:dyDescent="0.3">
      <c r="B32" s="80" t="s">
        <v>76</v>
      </c>
      <c r="C32" s="88" t="s">
        <v>64</v>
      </c>
      <c r="D32" s="82"/>
      <c r="E32" s="83">
        <v>25</v>
      </c>
      <c r="F32" s="83"/>
      <c r="G32" s="84"/>
      <c r="H32" s="85"/>
      <c r="I32" s="86" t="s">
        <v>42</v>
      </c>
      <c r="J32" s="89" t="s">
        <v>65</v>
      </c>
    </row>
    <row r="33" spans="2:13" x14ac:dyDescent="0.3">
      <c r="B33" s="80" t="s">
        <v>75</v>
      </c>
      <c r="C33" s="88" t="s">
        <v>64</v>
      </c>
      <c r="D33" s="82"/>
      <c r="E33" s="83">
        <v>50</v>
      </c>
      <c r="F33" s="90">
        <v>50</v>
      </c>
      <c r="G33" s="84"/>
      <c r="H33" s="85"/>
      <c r="I33" s="86" t="s">
        <v>42</v>
      </c>
      <c r="J33" s="89" t="s">
        <v>65</v>
      </c>
    </row>
    <row r="34" spans="2:13" x14ac:dyDescent="0.3">
      <c r="B34" s="80" t="s">
        <v>72</v>
      </c>
      <c r="C34" s="88" t="s">
        <v>64</v>
      </c>
      <c r="D34" s="91"/>
      <c r="E34" s="92"/>
      <c r="F34" s="90"/>
      <c r="G34" s="92">
        <v>25</v>
      </c>
      <c r="H34" s="93"/>
      <c r="I34" s="86" t="s">
        <v>42</v>
      </c>
      <c r="J34" s="89" t="s">
        <v>65</v>
      </c>
      <c r="M34" s="61"/>
    </row>
    <row r="35" spans="2:13" x14ac:dyDescent="0.3">
      <c r="B35" s="80" t="s">
        <v>57</v>
      </c>
      <c r="C35" s="81" t="s">
        <v>44</v>
      </c>
      <c r="D35" s="82">
        <v>9.0608974999999994</v>
      </c>
      <c r="E35" s="83"/>
      <c r="F35" s="90">
        <v>9.0608974999999994</v>
      </c>
      <c r="G35" s="84"/>
      <c r="H35" s="85">
        <v>9.0608974999999994</v>
      </c>
      <c r="I35" s="86" t="s">
        <v>49</v>
      </c>
      <c r="J35" s="89" t="s">
        <v>43</v>
      </c>
    </row>
    <row r="36" spans="2:13" x14ac:dyDescent="0.3">
      <c r="B36" s="80" t="s">
        <v>58</v>
      </c>
      <c r="C36" s="81" t="s">
        <v>44</v>
      </c>
      <c r="D36" s="82">
        <v>3.6980974999999998</v>
      </c>
      <c r="E36" s="83"/>
      <c r="F36" s="83">
        <v>3.6980974999999998</v>
      </c>
      <c r="G36" s="84"/>
      <c r="H36" s="85">
        <v>3.6980974999999998</v>
      </c>
      <c r="I36" s="86" t="s">
        <v>49</v>
      </c>
      <c r="J36" s="89" t="s">
        <v>43</v>
      </c>
    </row>
    <row r="37" spans="2:13" x14ac:dyDescent="0.3">
      <c r="B37" s="80" t="s">
        <v>59</v>
      </c>
      <c r="C37" s="81" t="s">
        <v>44</v>
      </c>
      <c r="D37" s="82">
        <v>6.1783925000000011</v>
      </c>
      <c r="E37" s="83"/>
      <c r="F37" s="83">
        <v>6.1783925000000011</v>
      </c>
      <c r="G37" s="84"/>
      <c r="H37" s="85">
        <v>6.1783925000000011</v>
      </c>
      <c r="I37" s="86" t="s">
        <v>49</v>
      </c>
      <c r="J37" s="89" t="s">
        <v>43</v>
      </c>
    </row>
    <row r="38" spans="2:13" x14ac:dyDescent="0.3">
      <c r="B38" s="80" t="s">
        <v>60</v>
      </c>
      <c r="C38" s="81" t="s">
        <v>44</v>
      </c>
      <c r="D38" s="82">
        <v>1.9216700000000002</v>
      </c>
      <c r="E38" s="83"/>
      <c r="F38" s="83">
        <v>1.9216700000000002</v>
      </c>
      <c r="G38" s="84"/>
      <c r="H38" s="85">
        <v>1.9216700000000002</v>
      </c>
      <c r="I38" s="86" t="s">
        <v>49</v>
      </c>
      <c r="J38" s="89" t="s">
        <v>43</v>
      </c>
    </row>
    <row r="39" spans="2:13" x14ac:dyDescent="0.3">
      <c r="B39" s="80" t="s">
        <v>61</v>
      </c>
      <c r="C39" s="81" t="s">
        <v>44</v>
      </c>
      <c r="D39" s="82">
        <v>1.4859425000000002</v>
      </c>
      <c r="E39" s="83"/>
      <c r="F39" s="83">
        <v>1.4859425000000002</v>
      </c>
      <c r="G39" s="84"/>
      <c r="H39" s="85">
        <v>1.4859425000000002</v>
      </c>
      <c r="I39" s="86" t="s">
        <v>49</v>
      </c>
      <c r="J39" s="89" t="s">
        <v>43</v>
      </c>
    </row>
    <row r="40" spans="2:13" x14ac:dyDescent="0.3">
      <c r="B40" s="80" t="s">
        <v>62</v>
      </c>
      <c r="C40" s="88" t="s">
        <v>44</v>
      </c>
      <c r="D40" s="82">
        <v>5.5862500000000006</v>
      </c>
      <c r="E40" s="83"/>
      <c r="F40" s="83">
        <v>5.5862500000000006</v>
      </c>
      <c r="G40" s="84"/>
      <c r="H40" s="85">
        <v>5.5862500000000006</v>
      </c>
      <c r="I40" s="86" t="s">
        <v>49</v>
      </c>
      <c r="J40" s="89" t="s">
        <v>43</v>
      </c>
    </row>
    <row r="41" spans="2:13" x14ac:dyDescent="0.3">
      <c r="B41" s="80" t="s">
        <v>52</v>
      </c>
      <c r="C41" s="88" t="s">
        <v>51</v>
      </c>
      <c r="D41" s="82">
        <v>230</v>
      </c>
      <c r="E41" s="83"/>
      <c r="F41" s="83"/>
      <c r="G41" s="84"/>
      <c r="H41" s="85"/>
      <c r="I41" s="86" t="s">
        <v>42</v>
      </c>
      <c r="J41" s="89" t="s">
        <v>50</v>
      </c>
    </row>
    <row r="42" spans="2:13" x14ac:dyDescent="0.3">
      <c r="B42" s="80" t="s">
        <v>101</v>
      </c>
      <c r="C42" s="88" t="s">
        <v>64</v>
      </c>
      <c r="D42" s="82"/>
      <c r="E42" s="83"/>
      <c r="F42" s="83"/>
      <c r="G42" s="84">
        <v>124.85</v>
      </c>
      <c r="H42" s="85"/>
      <c r="I42" s="86" t="s">
        <v>42</v>
      </c>
      <c r="J42" s="89" t="s">
        <v>65</v>
      </c>
    </row>
    <row r="43" spans="2:13" x14ac:dyDescent="0.3">
      <c r="B43" s="80" t="s">
        <v>102</v>
      </c>
      <c r="C43" s="88" t="s">
        <v>64</v>
      </c>
      <c r="D43" s="82"/>
      <c r="E43" s="83"/>
      <c r="F43" s="83"/>
      <c r="G43" s="84">
        <v>89.88</v>
      </c>
      <c r="H43" s="85"/>
      <c r="I43" s="86" t="s">
        <v>42</v>
      </c>
      <c r="J43" s="89" t="s">
        <v>65</v>
      </c>
    </row>
    <row r="44" spans="2:13" x14ac:dyDescent="0.3">
      <c r="B44" s="80" t="s">
        <v>103</v>
      </c>
      <c r="C44" s="88" t="s">
        <v>64</v>
      </c>
      <c r="D44" s="82"/>
      <c r="E44" s="83"/>
      <c r="F44" s="83"/>
      <c r="G44" s="84">
        <v>25</v>
      </c>
      <c r="H44" s="85"/>
      <c r="I44" s="86" t="s">
        <v>42</v>
      </c>
      <c r="J44" s="89" t="s">
        <v>65</v>
      </c>
    </row>
    <row r="45" spans="2:13" x14ac:dyDescent="0.3">
      <c r="B45" s="80" t="s">
        <v>104</v>
      </c>
      <c r="C45" s="88" t="s">
        <v>64</v>
      </c>
      <c r="D45" s="82"/>
      <c r="E45" s="83"/>
      <c r="F45" s="83"/>
      <c r="G45" s="84">
        <v>50</v>
      </c>
      <c r="H45" s="85"/>
      <c r="I45" s="86" t="s">
        <v>42</v>
      </c>
      <c r="J45" s="89" t="s">
        <v>65</v>
      </c>
    </row>
    <row r="46" spans="2:13" x14ac:dyDescent="0.3">
      <c r="B46" s="80" t="s">
        <v>105</v>
      </c>
      <c r="C46" s="88" t="s">
        <v>64</v>
      </c>
      <c r="D46" s="82"/>
      <c r="E46" s="83"/>
      <c r="F46" s="83"/>
      <c r="G46" s="84">
        <v>25</v>
      </c>
      <c r="H46" s="85"/>
      <c r="I46" s="86" t="s">
        <v>42</v>
      </c>
      <c r="J46" s="89" t="s">
        <v>65</v>
      </c>
    </row>
    <row r="47" spans="2:13" x14ac:dyDescent="0.3">
      <c r="B47" s="80" t="s">
        <v>106</v>
      </c>
      <c r="C47" s="88" t="s">
        <v>64</v>
      </c>
      <c r="D47" s="82"/>
      <c r="E47" s="83"/>
      <c r="F47" s="83"/>
      <c r="G47" s="84">
        <v>25</v>
      </c>
      <c r="H47" s="85"/>
      <c r="I47" s="86" t="s">
        <v>42</v>
      </c>
      <c r="J47" s="89" t="s">
        <v>65</v>
      </c>
    </row>
    <row r="48" spans="2:13" x14ac:dyDescent="0.3">
      <c r="B48" s="112" t="s">
        <v>77</v>
      </c>
      <c r="C48" s="113" t="s">
        <v>64</v>
      </c>
      <c r="D48" s="114"/>
      <c r="E48" s="100"/>
      <c r="F48" s="100"/>
      <c r="G48" s="101">
        <v>0.15</v>
      </c>
      <c r="H48" s="102"/>
      <c r="I48" s="115" t="s">
        <v>42</v>
      </c>
      <c r="J48" s="104" t="s">
        <v>74</v>
      </c>
    </row>
    <row r="49" spans="2:10" x14ac:dyDescent="0.3">
      <c r="B49" s="112" t="s">
        <v>78</v>
      </c>
      <c r="C49" s="113" t="s">
        <v>64</v>
      </c>
      <c r="D49" s="114"/>
      <c r="E49" s="100"/>
      <c r="F49" s="100"/>
      <c r="G49" s="101">
        <v>10.119999999999999</v>
      </c>
      <c r="H49" s="102"/>
      <c r="I49" s="115" t="s">
        <v>42</v>
      </c>
      <c r="J49" s="104" t="s">
        <v>74</v>
      </c>
    </row>
    <row r="50" spans="2:10" x14ac:dyDescent="0.3">
      <c r="B50" s="112" t="s">
        <v>79</v>
      </c>
      <c r="C50" s="113" t="s">
        <v>64</v>
      </c>
      <c r="D50" s="114"/>
      <c r="E50" s="100"/>
      <c r="F50" s="100"/>
      <c r="G50" s="101">
        <v>25</v>
      </c>
      <c r="H50" s="102"/>
      <c r="I50" s="115" t="s">
        <v>42</v>
      </c>
      <c r="J50" s="104" t="s">
        <v>74</v>
      </c>
    </row>
    <row r="51" spans="2:10" x14ac:dyDescent="0.3">
      <c r="B51" s="112" t="s">
        <v>80</v>
      </c>
      <c r="C51" s="113" t="s">
        <v>64</v>
      </c>
      <c r="D51" s="114"/>
      <c r="E51" s="100"/>
      <c r="F51" s="100"/>
      <c r="G51" s="101">
        <v>50</v>
      </c>
      <c r="H51" s="102"/>
      <c r="I51" s="115" t="s">
        <v>42</v>
      </c>
      <c r="J51" s="104" t="s">
        <v>100</v>
      </c>
    </row>
    <row r="52" spans="2:10" s="7" customFormat="1" x14ac:dyDescent="0.3">
      <c r="B52" s="112" t="s">
        <v>84</v>
      </c>
      <c r="C52" s="113" t="s">
        <v>64</v>
      </c>
      <c r="D52" s="114"/>
      <c r="E52" s="100"/>
      <c r="F52" s="100"/>
      <c r="G52" s="101">
        <v>50</v>
      </c>
      <c r="H52" s="102"/>
      <c r="I52" s="115" t="s">
        <v>42</v>
      </c>
      <c r="J52" s="104" t="s">
        <v>100</v>
      </c>
    </row>
    <row r="53" spans="2:10" s="7" customFormat="1" x14ac:dyDescent="0.3">
      <c r="B53" s="112" t="s">
        <v>88</v>
      </c>
      <c r="C53" s="113" t="s">
        <v>64</v>
      </c>
      <c r="D53" s="114"/>
      <c r="E53" s="100"/>
      <c r="F53" s="100">
        <v>50</v>
      </c>
      <c r="G53" s="101"/>
      <c r="H53" s="102"/>
      <c r="I53" s="115" t="s">
        <v>42</v>
      </c>
      <c r="J53" s="104" t="s">
        <v>83</v>
      </c>
    </row>
    <row r="54" spans="2:10" s="7" customFormat="1" x14ac:dyDescent="0.3">
      <c r="B54" s="112" t="s">
        <v>79</v>
      </c>
      <c r="C54" s="113" t="s">
        <v>64</v>
      </c>
      <c r="D54" s="114"/>
      <c r="E54" s="100"/>
      <c r="F54" s="100">
        <v>50</v>
      </c>
      <c r="G54" s="101"/>
      <c r="H54" s="102"/>
      <c r="I54" s="115" t="s">
        <v>42</v>
      </c>
      <c r="J54" s="104" t="s">
        <v>83</v>
      </c>
    </row>
    <row r="55" spans="2:10" s="7" customFormat="1" x14ac:dyDescent="0.3">
      <c r="B55" s="112" t="s">
        <v>89</v>
      </c>
      <c r="C55" s="113" t="s">
        <v>64</v>
      </c>
      <c r="D55" s="114"/>
      <c r="E55" s="100"/>
      <c r="F55" s="100">
        <v>25</v>
      </c>
      <c r="G55" s="101"/>
      <c r="H55" s="102"/>
      <c r="I55" s="115" t="s">
        <v>42</v>
      </c>
      <c r="J55" s="104" t="s">
        <v>83</v>
      </c>
    </row>
    <row r="56" spans="2:10" s="7" customFormat="1" x14ac:dyDescent="0.3">
      <c r="B56" s="112" t="s">
        <v>90</v>
      </c>
      <c r="C56" s="113" t="s">
        <v>64</v>
      </c>
      <c r="D56" s="114"/>
      <c r="E56" s="100"/>
      <c r="F56" s="100">
        <v>30</v>
      </c>
      <c r="G56" s="101"/>
      <c r="H56" s="102"/>
      <c r="I56" s="115" t="s">
        <v>42</v>
      </c>
      <c r="J56" s="104" t="s">
        <v>83</v>
      </c>
    </row>
    <row r="57" spans="2:10" s="7" customFormat="1" x14ac:dyDescent="0.3">
      <c r="B57" s="112" t="s">
        <v>91</v>
      </c>
      <c r="C57" s="113" t="s">
        <v>64</v>
      </c>
      <c r="D57" s="114"/>
      <c r="E57" s="100"/>
      <c r="F57" s="100">
        <v>25</v>
      </c>
      <c r="G57" s="101"/>
      <c r="H57" s="102"/>
      <c r="I57" s="115" t="s">
        <v>42</v>
      </c>
      <c r="J57" s="104" t="s">
        <v>83</v>
      </c>
    </row>
    <row r="58" spans="2:10" s="7" customFormat="1" x14ac:dyDescent="0.3">
      <c r="B58" s="112" t="s">
        <v>92</v>
      </c>
      <c r="C58" s="113" t="s">
        <v>64</v>
      </c>
      <c r="D58" s="114"/>
      <c r="E58" s="100"/>
      <c r="F58" s="100">
        <v>25</v>
      </c>
      <c r="G58" s="101"/>
      <c r="H58" s="102"/>
      <c r="I58" s="115" t="s">
        <v>42</v>
      </c>
      <c r="J58" s="104" t="s">
        <v>83</v>
      </c>
    </row>
    <row r="59" spans="2:10" s="7" customFormat="1" x14ac:dyDescent="0.3">
      <c r="B59" s="112" t="s">
        <v>93</v>
      </c>
      <c r="C59" s="113" t="s">
        <v>64</v>
      </c>
      <c r="D59" s="114"/>
      <c r="E59" s="100"/>
      <c r="F59" s="100">
        <v>25</v>
      </c>
      <c r="G59" s="101"/>
      <c r="H59" s="102"/>
      <c r="I59" s="115" t="s">
        <v>42</v>
      </c>
      <c r="J59" s="104" t="s">
        <v>83</v>
      </c>
    </row>
    <row r="60" spans="2:10" s="7" customFormat="1" x14ac:dyDescent="0.3">
      <c r="B60" s="112" t="s">
        <v>94</v>
      </c>
      <c r="C60" s="113" t="s">
        <v>64</v>
      </c>
      <c r="D60" s="114"/>
      <c r="E60" s="100"/>
      <c r="F60" s="100">
        <v>50</v>
      </c>
      <c r="G60" s="101"/>
      <c r="H60" s="102"/>
      <c r="I60" s="115" t="s">
        <v>42</v>
      </c>
      <c r="J60" s="104" t="s">
        <v>83</v>
      </c>
    </row>
    <row r="61" spans="2:10" x14ac:dyDescent="0.3">
      <c r="B61" s="112" t="s">
        <v>95</v>
      </c>
      <c r="C61" s="113" t="s">
        <v>64</v>
      </c>
      <c r="D61" s="114"/>
      <c r="E61" s="100"/>
      <c r="F61" s="100">
        <v>50</v>
      </c>
      <c r="G61" s="101"/>
      <c r="H61" s="102"/>
      <c r="I61" s="115" t="s">
        <v>42</v>
      </c>
      <c r="J61" s="104" t="s">
        <v>83</v>
      </c>
    </row>
    <row r="62" spans="2:10" x14ac:dyDescent="0.3">
      <c r="B62" s="112" t="s">
        <v>96</v>
      </c>
      <c r="C62" s="113" t="s">
        <v>64</v>
      </c>
      <c r="D62" s="114"/>
      <c r="E62" s="100"/>
      <c r="F62" s="100">
        <v>25</v>
      </c>
      <c r="G62" s="101"/>
      <c r="H62" s="102"/>
      <c r="I62" s="115" t="s">
        <v>42</v>
      </c>
      <c r="J62" s="104" t="s">
        <v>83</v>
      </c>
    </row>
    <row r="63" spans="2:10" x14ac:dyDescent="0.3">
      <c r="B63" s="112" t="s">
        <v>97</v>
      </c>
      <c r="C63" s="113" t="s">
        <v>64</v>
      </c>
      <c r="D63" s="114"/>
      <c r="E63" s="100"/>
      <c r="F63" s="100">
        <v>50</v>
      </c>
      <c r="G63" s="101"/>
      <c r="H63" s="102"/>
      <c r="I63" s="115" t="s">
        <v>42</v>
      </c>
      <c r="J63" s="104" t="s">
        <v>83</v>
      </c>
    </row>
    <row r="64" spans="2:10" x14ac:dyDescent="0.3">
      <c r="B64" s="112" t="s">
        <v>73</v>
      </c>
      <c r="C64" s="113"/>
      <c r="D64" s="114"/>
      <c r="E64" s="100"/>
      <c r="F64" s="100">
        <v>325</v>
      </c>
      <c r="G64" s="101"/>
      <c r="H64" s="102"/>
      <c r="I64" s="115"/>
      <c r="J64" s="104"/>
    </row>
    <row r="65" spans="2:10" x14ac:dyDescent="0.3">
      <c r="B65" s="112" t="s">
        <v>66</v>
      </c>
      <c r="C65" s="113"/>
      <c r="D65" s="114"/>
      <c r="E65" s="100"/>
      <c r="F65" s="116">
        <v>75</v>
      </c>
      <c r="G65" s="100"/>
      <c r="H65" s="117"/>
      <c r="I65" s="115"/>
      <c r="J65" s="104"/>
    </row>
    <row r="66" spans="2:10" x14ac:dyDescent="0.3">
      <c r="B66" s="98" t="s">
        <v>67</v>
      </c>
      <c r="C66" s="118"/>
      <c r="D66" s="100"/>
      <c r="E66" s="100"/>
      <c r="F66" s="116">
        <v>68.8</v>
      </c>
      <c r="G66" s="100"/>
      <c r="H66" s="117"/>
      <c r="I66" s="103"/>
      <c r="J66" s="104"/>
    </row>
    <row r="67" spans="2:10" x14ac:dyDescent="0.3">
      <c r="B67" s="98" t="s">
        <v>68</v>
      </c>
      <c r="C67" s="118"/>
      <c r="D67" s="100"/>
      <c r="E67" s="100"/>
      <c r="F67" s="116"/>
      <c r="G67" s="100"/>
      <c r="H67" s="117"/>
      <c r="I67" s="103"/>
      <c r="J67" s="104" t="s">
        <v>85</v>
      </c>
    </row>
    <row r="68" spans="2:10" s="7" customFormat="1" ht="15" customHeight="1" thickBot="1" x14ac:dyDescent="0.35">
      <c r="B68" s="94" t="s">
        <v>45</v>
      </c>
      <c r="C68" s="95"/>
      <c r="D68" s="138" t="s">
        <v>17</v>
      </c>
      <c r="E68" s="139"/>
      <c r="F68" s="139"/>
      <c r="G68" s="139"/>
      <c r="H68" s="140"/>
      <c r="I68" s="96"/>
      <c r="J68" s="97"/>
    </row>
    <row r="69" spans="2:10" s="7" customFormat="1" ht="15" customHeight="1" x14ac:dyDescent="0.3">
      <c r="B69" s="80" t="s">
        <v>40</v>
      </c>
      <c r="C69" s="88" t="s">
        <v>41</v>
      </c>
      <c r="D69" s="82">
        <v>36</v>
      </c>
      <c r="E69" s="83"/>
      <c r="F69" s="83"/>
      <c r="G69" s="84"/>
      <c r="H69" s="85">
        <v>35.770000000000003</v>
      </c>
      <c r="I69" s="86"/>
      <c r="J69" s="89"/>
    </row>
    <row r="70" spans="2:10" s="7" customFormat="1" ht="15" customHeight="1" x14ac:dyDescent="0.3">
      <c r="B70" s="98" t="s">
        <v>98</v>
      </c>
      <c r="C70" s="99" t="s">
        <v>64</v>
      </c>
      <c r="D70" s="100"/>
      <c r="E70" s="100"/>
      <c r="F70" s="100"/>
      <c r="G70" s="101"/>
      <c r="H70" s="102">
        <v>75</v>
      </c>
      <c r="I70" s="103"/>
      <c r="J70" s="104" t="s">
        <v>83</v>
      </c>
    </row>
    <row r="71" spans="2:10" s="7" customFormat="1" ht="15" customHeight="1" thickBot="1" x14ac:dyDescent="0.35">
      <c r="B71" s="105" t="s">
        <v>99</v>
      </c>
      <c r="C71" s="106" t="s">
        <v>64</v>
      </c>
      <c r="D71" s="107"/>
      <c r="E71" s="107"/>
      <c r="F71" s="107"/>
      <c r="G71" s="108"/>
      <c r="H71" s="109">
        <v>25</v>
      </c>
      <c r="I71" s="110"/>
      <c r="J71" s="111" t="s">
        <v>83</v>
      </c>
    </row>
    <row r="72" spans="2:10" ht="15" thickBot="1" x14ac:dyDescent="0.35">
      <c r="B72" s="66" t="s">
        <v>20</v>
      </c>
      <c r="C72" s="67"/>
      <c r="D72" s="70">
        <f>SUM(D26:D41)+SUM(D69:D69)</f>
        <v>652.50125000000003</v>
      </c>
      <c r="E72" s="70">
        <f>SUM(E26:E41)+SUM(E69:E69)</f>
        <v>206.95</v>
      </c>
      <c r="F72" s="70">
        <f>SUM(F26:F67)+SUM(F69:F69)</f>
        <v>997.45124999999996</v>
      </c>
      <c r="G72" s="70">
        <f>SUM(G26:G67)+SUM(G69:G69)</f>
        <v>501.55999999999995</v>
      </c>
      <c r="H72" s="70">
        <f>SUM(H26:H67)+SUM(H69:H71)</f>
        <v>514.58125000000007</v>
      </c>
      <c r="I72" s="68"/>
      <c r="J72" s="69"/>
    </row>
    <row r="73" spans="2:10" ht="15" customHeight="1" x14ac:dyDescent="0.3">
      <c r="B73" s="30" t="s">
        <v>21</v>
      </c>
      <c r="C73" s="48" t="s">
        <v>22</v>
      </c>
      <c r="D73" s="141" t="s">
        <v>23</v>
      </c>
      <c r="E73" s="142"/>
      <c r="F73" s="142"/>
      <c r="G73" s="142"/>
      <c r="H73" s="143"/>
      <c r="I73" s="31"/>
      <c r="J73" s="32"/>
    </row>
    <row r="74" spans="2:10" x14ac:dyDescent="0.3">
      <c r="B74" s="98" t="s">
        <v>70</v>
      </c>
      <c r="C74" s="99"/>
      <c r="D74" s="100">
        <v>128.93</v>
      </c>
      <c r="E74" s="100">
        <v>132.54</v>
      </c>
      <c r="F74" s="100">
        <v>128.66999999999999</v>
      </c>
      <c r="G74" s="101">
        <v>134.1</v>
      </c>
      <c r="H74" s="102">
        <v>160.02000000000001</v>
      </c>
      <c r="I74" s="103" t="s">
        <v>42</v>
      </c>
      <c r="J74" s="104" t="s">
        <v>71</v>
      </c>
    </row>
    <row r="75" spans="2:10" ht="15" thickBot="1" x14ac:dyDescent="0.35">
      <c r="B75" s="105" t="s">
        <v>87</v>
      </c>
      <c r="C75" s="106"/>
      <c r="D75" s="107"/>
      <c r="E75" s="107"/>
      <c r="F75" s="107"/>
      <c r="G75" s="108"/>
      <c r="H75" s="109">
        <v>218</v>
      </c>
      <c r="I75" s="110" t="s">
        <v>42</v>
      </c>
      <c r="J75" s="111" t="s">
        <v>86</v>
      </c>
    </row>
    <row r="76" spans="2:10" ht="15" thickBot="1" x14ac:dyDescent="0.35">
      <c r="B76" s="18" t="s">
        <v>24</v>
      </c>
      <c r="C76" s="21"/>
      <c r="D76" s="52">
        <f>SUM(D74:D74)</f>
        <v>128.93</v>
      </c>
      <c r="E76" s="53">
        <f>SUM(E74:E74)</f>
        <v>132.54</v>
      </c>
      <c r="F76" s="34">
        <f>SUM(F74:F74)</f>
        <v>128.66999999999999</v>
      </c>
      <c r="G76" s="34">
        <f>SUM(G74:G74)</f>
        <v>134.1</v>
      </c>
      <c r="H76" s="35">
        <f>SUM(H74:H75)</f>
        <v>378.02</v>
      </c>
      <c r="I76" s="22"/>
      <c r="J76" s="19"/>
    </row>
    <row r="77" spans="2:10" s="13" customFormat="1" ht="15" thickBot="1" x14ac:dyDescent="0.35">
      <c r="B77" s="27"/>
      <c r="C77" s="14"/>
      <c r="D77" s="54"/>
      <c r="E77" s="54"/>
      <c r="F77" s="26"/>
      <c r="G77" s="26"/>
      <c r="H77" s="26"/>
    </row>
    <row r="78" spans="2:10" x14ac:dyDescent="0.3">
      <c r="B78" s="144" t="s">
        <v>25</v>
      </c>
      <c r="C78" s="145"/>
      <c r="D78" s="36">
        <f>D72+D76</f>
        <v>781.43125000000009</v>
      </c>
      <c r="E78" s="37">
        <f>E72+E76</f>
        <v>339.49</v>
      </c>
      <c r="F78" s="37">
        <f>F72+F76</f>
        <v>1126.1212499999999</v>
      </c>
      <c r="G78" s="37">
        <f>G72+G76</f>
        <v>635.66</v>
      </c>
      <c r="H78" s="38">
        <f>H72+H76</f>
        <v>892.60125000000005</v>
      </c>
      <c r="I78" s="8" t="s">
        <v>26</v>
      </c>
      <c r="J78" s="13"/>
    </row>
    <row r="79" spans="2:10" x14ac:dyDescent="0.3">
      <c r="B79" s="146" t="s">
        <v>27</v>
      </c>
      <c r="C79" s="147"/>
      <c r="D79" s="39">
        <f>$C$5</f>
        <v>900</v>
      </c>
      <c r="E79" s="40">
        <f>$C$5</f>
        <v>900</v>
      </c>
      <c r="F79" s="40">
        <f>$C$5</f>
        <v>900</v>
      </c>
      <c r="G79" s="40">
        <f t="shared" ref="G79:H79" si="0">$C$5</f>
        <v>900</v>
      </c>
      <c r="H79" s="41">
        <f t="shared" si="0"/>
        <v>900</v>
      </c>
      <c r="I79" s="13"/>
      <c r="J79" s="13"/>
    </row>
    <row r="80" spans="2:10" x14ac:dyDescent="0.3">
      <c r="B80" s="148" t="s">
        <v>28</v>
      </c>
      <c r="C80" s="149"/>
      <c r="D80" s="50">
        <f>D79-D78</f>
        <v>118.56874999999991</v>
      </c>
      <c r="E80" s="51">
        <f>E79-E78</f>
        <v>560.51</v>
      </c>
      <c r="F80" s="51">
        <f>F79-F78</f>
        <v>-226.12124999999992</v>
      </c>
      <c r="G80" s="51">
        <f>G79-G78</f>
        <v>264.34000000000003</v>
      </c>
      <c r="H80" s="51">
        <f>H79-H78</f>
        <v>7.39874999999995</v>
      </c>
      <c r="I80" s="8" t="s">
        <v>29</v>
      </c>
      <c r="J80" s="13"/>
    </row>
    <row r="81" spans="2:10" ht="15" thickBot="1" x14ac:dyDescent="0.35">
      <c r="B81" s="150" t="s">
        <v>30</v>
      </c>
      <c r="C81" s="151"/>
      <c r="D81" s="42">
        <f>D79*1.5-D72</f>
        <v>697.49874999999997</v>
      </c>
      <c r="E81" s="43">
        <f>E79*1.5-E72</f>
        <v>1143.05</v>
      </c>
      <c r="F81" s="43">
        <f>F79*1.5-F72</f>
        <v>352.54875000000004</v>
      </c>
      <c r="G81" s="43">
        <f>G79*1.5-G72</f>
        <v>848.44</v>
      </c>
      <c r="H81" s="44">
        <f>H79*1.5-H72</f>
        <v>835.41874999999993</v>
      </c>
      <c r="I81" s="8" t="s">
        <v>31</v>
      </c>
      <c r="J81" s="13"/>
    </row>
    <row r="82" spans="2:10" x14ac:dyDescent="0.3">
      <c r="B82" t="s">
        <v>32</v>
      </c>
    </row>
    <row r="84" spans="2:10" ht="15" thickBot="1" x14ac:dyDescent="0.35"/>
    <row r="85" spans="2:10" x14ac:dyDescent="0.3">
      <c r="B85" s="11" t="s">
        <v>33</v>
      </c>
      <c r="C85" s="12"/>
    </row>
    <row r="86" spans="2:10" ht="15" customHeight="1" x14ac:dyDescent="0.3">
      <c r="B86" s="132" t="s">
        <v>34</v>
      </c>
      <c r="C86" s="133"/>
      <c r="D86" s="1"/>
      <c r="E86" s="1"/>
    </row>
    <row r="87" spans="2:10" x14ac:dyDescent="0.3">
      <c r="B87" s="132"/>
      <c r="C87" s="133"/>
      <c r="D87" s="1"/>
      <c r="E87" s="1"/>
    </row>
    <row r="88" spans="2:10" x14ac:dyDescent="0.3">
      <c r="B88" s="132"/>
      <c r="C88" s="133"/>
      <c r="D88" s="1"/>
      <c r="E88" s="1"/>
    </row>
    <row r="89" spans="2:10" x14ac:dyDescent="0.3">
      <c r="B89" s="132"/>
      <c r="C89" s="133"/>
      <c r="D89" s="1"/>
      <c r="E89" s="1"/>
    </row>
    <row r="90" spans="2:10" x14ac:dyDescent="0.3">
      <c r="B90" s="132"/>
      <c r="C90" s="133"/>
      <c r="D90" s="1"/>
      <c r="E90" s="1"/>
    </row>
    <row r="91" spans="2:10" x14ac:dyDescent="0.3">
      <c r="B91" s="132"/>
      <c r="C91" s="133"/>
      <c r="D91" s="1"/>
      <c r="E91" s="1"/>
    </row>
    <row r="92" spans="2:10" x14ac:dyDescent="0.3">
      <c r="B92" s="132"/>
      <c r="C92" s="133"/>
      <c r="D92" s="1"/>
      <c r="E92" s="1"/>
    </row>
    <row r="93" spans="2:10" x14ac:dyDescent="0.3">
      <c r="B93" s="132"/>
      <c r="C93" s="133"/>
      <c r="D93" s="1"/>
      <c r="E93" s="1"/>
    </row>
    <row r="94" spans="2:10" x14ac:dyDescent="0.3">
      <c r="B94" s="132"/>
      <c r="C94" s="133"/>
      <c r="D94" s="1"/>
      <c r="E94" s="1"/>
    </row>
    <row r="95" spans="2:10" x14ac:dyDescent="0.3">
      <c r="B95" s="134"/>
      <c r="C95" s="135"/>
      <c r="D95" s="1"/>
      <c r="E95" s="1"/>
    </row>
    <row r="96" spans="2:10" x14ac:dyDescent="0.3">
      <c r="B96" s="9" t="s">
        <v>33</v>
      </c>
      <c r="C96" s="10"/>
    </row>
    <row r="97" spans="2:10" ht="15" customHeight="1" x14ac:dyDescent="0.3">
      <c r="B97" s="132" t="s">
        <v>35</v>
      </c>
      <c r="C97" s="133"/>
      <c r="D97" s="1"/>
      <c r="E97" s="1"/>
    </row>
    <row r="98" spans="2:10" x14ac:dyDescent="0.3">
      <c r="B98" s="132"/>
      <c r="C98" s="133"/>
      <c r="D98" s="1"/>
      <c r="E98" s="1"/>
    </row>
    <row r="99" spans="2:10" x14ac:dyDescent="0.3">
      <c r="B99" s="132"/>
      <c r="C99" s="133"/>
      <c r="D99" s="1"/>
      <c r="E99" s="1"/>
    </row>
    <row r="100" spans="2:10" ht="15" thickBot="1" x14ac:dyDescent="0.35">
      <c r="B100" s="136"/>
      <c r="C100" s="137"/>
      <c r="D100" s="1"/>
      <c r="E100" s="1"/>
    </row>
    <row r="103" spans="2:10" ht="15.6" x14ac:dyDescent="0.3">
      <c r="B103" s="119" t="s">
        <v>69</v>
      </c>
      <c r="C103" s="119"/>
      <c r="D103" s="57">
        <v>45078</v>
      </c>
      <c r="E103" s="57">
        <v>45108</v>
      </c>
      <c r="F103" s="57">
        <v>45139</v>
      </c>
      <c r="G103" s="57">
        <v>45170</v>
      </c>
      <c r="H103" s="57">
        <v>45200</v>
      </c>
      <c r="I103" s="58"/>
      <c r="J103" s="58" t="s">
        <v>14</v>
      </c>
    </row>
    <row r="104" spans="2:10" x14ac:dyDescent="0.3">
      <c r="B104" s="120" t="s">
        <v>82</v>
      </c>
      <c r="C104" s="120"/>
      <c r="D104" s="59">
        <v>318</v>
      </c>
      <c r="E104" s="59">
        <v>318</v>
      </c>
      <c r="F104" s="59">
        <v>318</v>
      </c>
      <c r="G104" s="59">
        <v>318</v>
      </c>
      <c r="H104" s="59">
        <v>318</v>
      </c>
      <c r="I104" s="60"/>
      <c r="J104" s="60"/>
    </row>
  </sheetData>
  <autoFilter ref="B24:J76" xr:uid="{5391AB8F-01ED-4E4B-8E95-E857E01C785E}"/>
  <mergeCells count="17">
    <mergeCell ref="D25:H25"/>
    <mergeCell ref="B16:C17"/>
    <mergeCell ref="B11:C13"/>
    <mergeCell ref="B86:C95"/>
    <mergeCell ref="B97:C100"/>
    <mergeCell ref="D68:H68"/>
    <mergeCell ref="D73:H73"/>
    <mergeCell ref="B78:C78"/>
    <mergeCell ref="B79:C79"/>
    <mergeCell ref="B80:C80"/>
    <mergeCell ref="B81:C81"/>
    <mergeCell ref="B103:C103"/>
    <mergeCell ref="B104:C104"/>
    <mergeCell ref="B9:C10"/>
    <mergeCell ref="B2:C2"/>
    <mergeCell ref="B8:C8"/>
    <mergeCell ref="B14:C15"/>
  </mergeCells>
  <phoneticPr fontId="9" type="noConversion"/>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opic xmlns="44e6da9b-9905-461a-82c2-8ad0612fc35b">RFO/RFP</Topic>
    <TaxCatchAll xmlns="e45da448-bf9c-43e8-8676-7e88d583ded9" xsi:nil="true"/>
    <Team xmlns="44e6da9b-9905-461a-82c2-8ad0612fc35b" xsi:nil="true"/>
    <Comment xmlns="44e6da9b-9905-461a-82c2-8ad0612fc35b" xsi:nil="true"/>
    <g465a71ee31640c6be2b2ef7244dee8f xmlns="df563676-8b16-455b-9cf3-dfc3c8077c93">
      <Terms xmlns="http://schemas.microsoft.com/office/infopath/2007/PartnerControls"/>
    </g465a71ee31640c6be2b2ef7244dee8f>
    <_dlc_DocId xmlns="df563676-8b16-455b-9cf3-dfc3c8077c93">FPNKTECXUMSJ-941122381-119933</_dlc_DocId>
    <_dlc_DocIdUrl xmlns="df563676-8b16-455b-9cf3-dfc3c8077c93">
      <Url>https://edisonintl.sharepoint.com/teams/PS3/PPA/_layouts/15/DocIdRedir.aspx?ID=FPNKTECXUMSJ-941122381-119933</Url>
      <Description>FPNKTECXUMSJ-941122381-119933</Description>
    </_dlc_DocIdUrl>
    <lcf76f155ced4ddcb4097134ff3c332f xmlns="44e6da9b-9905-461a-82c2-8ad0612fc3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3BE9E59B9977F45A05D9CC9AE31F59A" ma:contentTypeVersion="20" ma:contentTypeDescription="Create a new document." ma:contentTypeScope="" ma:versionID="478ae327ea7d89ea6e683e146f15743f">
  <xsd:schema xmlns:xsd="http://www.w3.org/2001/XMLSchema" xmlns:xs="http://www.w3.org/2001/XMLSchema" xmlns:p="http://schemas.microsoft.com/office/2006/metadata/properties" xmlns:ns1="df563676-8b16-455b-9cf3-dfc3c8077c93" xmlns:ns3="44e6da9b-9905-461a-82c2-8ad0612fc35b" xmlns:ns4="e45da448-bf9c-43e8-8676-7e88d583ded9" targetNamespace="http://schemas.microsoft.com/office/2006/metadata/properties" ma:root="true" ma:fieldsID="ca7fa9db6a83023197930e8aa619a238" ns1:_="" ns3:_="" ns4:_="">
    <xsd:import namespace="df563676-8b16-455b-9cf3-dfc3c8077c93"/>
    <xsd:import namespace="44e6da9b-9905-461a-82c2-8ad0612fc35b"/>
    <xsd:import namespace="e45da448-bf9c-43e8-8676-7e88d583ded9"/>
    <xsd:element name="properties">
      <xsd:complexType>
        <xsd:sequence>
          <xsd:element name="documentManagement">
            <xsd:complexType>
              <xsd:all>
                <xsd:element ref="ns3:MediaServiceMetadata" minOccurs="0"/>
                <xsd:element ref="ns3:MediaServiceFastMetadata" minOccurs="0"/>
                <xsd:element ref="ns1:SharedWithUsers" minOccurs="0"/>
                <xsd:element ref="ns1:SharedWithDetails" minOccurs="0"/>
                <xsd:element ref="ns3:Team" minOccurs="0"/>
                <xsd:element ref="ns3:Topic" minOccurs="0"/>
                <xsd:element ref="ns3:MediaServiceAutoKeyPoints" minOccurs="0"/>
                <xsd:element ref="ns3:MediaServiceKeyPoints" minOccurs="0"/>
                <xsd:element ref="ns3:MediaServiceAutoTags" minOccurs="0"/>
                <xsd:element ref="ns3:MediaServiceOCR" minOccurs="0"/>
                <xsd:element ref="ns1:g465a71ee31640c6be2b2ef7244dee8f" minOccurs="0"/>
                <xsd:element ref="ns4:TaxCatchAll" minOccurs="0"/>
                <xsd:element ref="ns4:TaxCatchAllLabel" minOccurs="0"/>
                <xsd:element ref="ns3:MediaServiceDateTaken" minOccurs="0"/>
                <xsd:element ref="ns3:MediaServiceGenerationTime" minOccurs="0"/>
                <xsd:element ref="ns3:MediaServiceEventHashCode" minOccurs="0"/>
                <xsd:element ref="ns3:Comment" minOccurs="0"/>
                <xsd:element ref="ns3:MediaServiceLocation" minOccurs="0"/>
                <xsd:element ref="ns3:MediaLengthInSeconds" minOccurs="0"/>
                <xsd:element ref="ns1:_dlc_DocId" minOccurs="0"/>
                <xsd:element ref="ns1:_dlc_DocIdUrl" minOccurs="0"/>
                <xsd:element ref="ns1:_dlc_DocIdPersistId"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63676-8b16-455b-9cf3-dfc3c8077c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g465a71ee31640c6be2b2ef7244dee8f" ma:index="18" nillable="true" ma:taxonomy="true" ma:internalName="g465a71ee31640c6be2b2ef7244dee8f" ma:taxonomyFieldName="Folder" ma:displayName="Folder" ma:indexed="true" ma:default="" ma:fieldId="{0465a71e-e316-40c6-be2b-2ef7244dee8f}" ma:sspId="1da7e81d-6ea8-45c5-b51f-f6fb8dd5843f" ma:termSetId="424cec3e-90e4-4adf-98b4-a85e59fdf06d" ma:anchorId="00000000-0000-0000-0000-000000000000"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dexed="true"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4e6da9b-9905-461a-82c2-8ad0612fc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am" ma:index="12" nillable="true" ma:displayName="Team" ma:format="Dropdown" ma:internalName="Team">
      <xsd:simpleType>
        <xsd:restriction base="dms:Choice">
          <xsd:enumeration value="Portfolio Reporting"/>
          <xsd:enumeration value="Reporting &amp; AFA"/>
          <xsd:enumeration value="Systems &amp; Analytics"/>
          <xsd:enumeration value="Valuation"/>
          <xsd:enumeration value="PP&amp;A"/>
        </xsd:restriction>
      </xsd:simpleType>
    </xsd:element>
    <xsd:element name="Topic" ma:index="13" nillable="true" ma:displayName="Topic" ma:default="RFO/RFP" ma:format="Dropdown" ma:internalName="Topic">
      <xsd:simpleType>
        <xsd:restriction base="dms:Choice">
          <xsd:enumeration value="RFO/RFP"/>
          <xsd:enumeration value="Bilats"/>
          <xsd:enumeration value="CRR"/>
          <xsd:enumeration value="RA"/>
          <xsd:enumeration value="RPS"/>
          <xsd:enumeration value="Admin"/>
          <xsd:enumeration value="Data"/>
          <xsd:enumeration value="General"/>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Comment" ma:index="25" nillable="true" ma:displayName="Comment" ma:format="Dropdown" ma:internalName="Comment">
      <xsd:simpleType>
        <xsd:restriction base="dms:Text">
          <xsd:maxLength value="255"/>
        </xsd:restriction>
      </xsd:simple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10c97ad-5bf4-4eb4-bce1-1fce6c42bf9a}" ma:internalName="TaxCatchAll" ma:showField="CatchAllData" ma:web="df563676-8b16-455b-9cf3-dfc3c8077c93">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610c97ad-5bf4-4eb4-bce1-1fce6c42bf9a}" ma:internalName="TaxCatchAllLabel" ma:readOnly="true" ma:showField="CatchAllDataLabel" ma:web="df563676-8b16-455b-9cf3-dfc3c8077c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26E49-A070-41CB-BFFE-17657AC8664F}">
  <ds:schemaRefs>
    <ds:schemaRef ds:uri="http://schemas.microsoft.com/sharepoint/events"/>
  </ds:schemaRefs>
</ds:datastoreItem>
</file>

<file path=customXml/itemProps2.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 ds:uri="44e6da9b-9905-461a-82c2-8ad0612fc35b"/>
    <ds:schemaRef ds:uri="e45da448-bf9c-43e8-8676-7e88d583ded9"/>
    <ds:schemaRef ds:uri="df563676-8b16-455b-9cf3-dfc3c8077c93"/>
  </ds:schemaRefs>
</ds:datastoreItem>
</file>

<file path=customXml/itemProps3.xml><?xml version="1.0" encoding="utf-8"?>
<ds:datastoreItem xmlns:ds="http://schemas.openxmlformats.org/officeDocument/2006/customXml" ds:itemID="{7ADE7D72-56B6-490D-86D9-BD8DCE8781A1}">
  <ds:schemaRefs>
    <ds:schemaRef ds:uri="http://schemas.microsoft.com/sharepoint/v3/contenttype/forms"/>
  </ds:schemaRefs>
</ds:datastoreItem>
</file>

<file path=customXml/itemProps4.xml><?xml version="1.0" encoding="utf-8"?>
<ds:datastoreItem xmlns:ds="http://schemas.openxmlformats.org/officeDocument/2006/customXml" ds:itemID="{A3CD59BB-91F3-4A3B-889C-C4FD5E9E60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Kaladhar R Bollampalli</cp:lastModifiedBy>
  <cp:revision/>
  <dcterms:created xsi:type="dcterms:W3CDTF">2021-04-08T22:24:45Z</dcterms:created>
  <dcterms:modified xsi:type="dcterms:W3CDTF">2024-02-08T16:50:22Z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0x010100C3BE9E59B9977F45A05D9CC9AE31F59A</vt:lpwstr>
  </property>
  <property fmtid="{D5CDD505-2E9C-101B-9397-08002B2CF9AE}" pid="3" name="_dlc_DocIdItemGuid">
    <vt:lpwstr>2e9e5751-7136-4fef-bd1b-d9c252de2bf4</vt:lpwstr>
  </property>
  <property fmtid="{D5CDD505-2E9C-101B-9397-08002B2CF9AE}" pid="4" name="Folder">
    <vt:lpwstr/>
  </property>
  <property fmtid="{D5CDD505-2E9C-101B-9397-08002B2CF9AE}" pid="5" name="MSIP_Label_bc3dd1c7-2c40-4a31-84b2-bec599b321a0_Enabled">
    <vt:lpwstr>true</vt:lpwstr>
  </property>
  <property fmtid="{D5CDD505-2E9C-101B-9397-08002B2CF9AE}" pid="6" name="MSIP_Label_bc3dd1c7-2c40-4a31-84b2-bec599b321a0_SetDate">
    <vt:lpwstr>2024-02-07T21:57:09Z</vt:lpwstr>
  </property>
  <property fmtid="{D5CDD505-2E9C-101B-9397-08002B2CF9AE}" pid="7" name="MSIP_Label_bc3dd1c7-2c40-4a31-84b2-bec599b321a0_Method">
    <vt:lpwstr>Standard</vt:lpwstr>
  </property>
  <property fmtid="{D5CDD505-2E9C-101B-9397-08002B2CF9AE}" pid="8" name="MSIP_Label_bc3dd1c7-2c40-4a31-84b2-bec599b321a0_Name">
    <vt:lpwstr>bc3dd1c7-2c40-4a31-84b2-bec599b321a0</vt:lpwstr>
  </property>
  <property fmtid="{D5CDD505-2E9C-101B-9397-08002B2CF9AE}" pid="9" name="MSIP_Label_bc3dd1c7-2c40-4a31-84b2-bec599b321a0_SiteId">
    <vt:lpwstr>5b2a8fee-4c95-4bdc-8aae-196f8aacb1b6</vt:lpwstr>
  </property>
  <property fmtid="{D5CDD505-2E9C-101B-9397-08002B2CF9AE}" pid="10" name="MSIP_Label_bc3dd1c7-2c40-4a31-84b2-bec599b321a0_ActionId">
    <vt:lpwstr>a2860a06-3b95-4bb6-b337-e07c85d34803</vt:lpwstr>
  </property>
  <property fmtid="{D5CDD505-2E9C-101B-9397-08002B2CF9AE}" pid="11" name="MSIP_Label_bc3dd1c7-2c40-4a31-84b2-bec599b321a0_ContentBits">
    <vt:lpwstr>0</vt:lpwstr>
  </property>
</Properties>
</file>