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pge-my.sharepoint.com/personal/gxz5_pge_com/Documents/Desktop/RA/"/>
    </mc:Choice>
  </mc:AlternateContent>
  <xr:revisionPtr revIDLastSave="2" documentId="13_ncr:1_{9FCB9231-8BC9-49C1-BB57-9A723077343E}" xr6:coauthVersionLast="47" xr6:coauthVersionMax="47" xr10:uidLastSave="{88FF84FB-F7F1-4F03-AE54-F3606C010B11}"/>
  <bookViews>
    <workbookView xWindow="-120" yWindow="-120" windowWidth="20730" windowHeight="1116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3" l="1"/>
  <c r="F47" i="3"/>
  <c r="H47" i="3"/>
  <c r="G47" i="3"/>
  <c r="G53" i="3"/>
  <c r="G55" i="3" l="1"/>
  <c r="F53" i="3"/>
  <c r="H56" i="3"/>
  <c r="G56" i="3"/>
  <c r="F56" i="3"/>
  <c r="E56" i="3"/>
  <c r="D56" i="3"/>
  <c r="H53" i="3"/>
  <c r="E53" i="3"/>
  <c r="D53" i="3"/>
  <c r="D47" i="3"/>
  <c r="H58" i="3" l="1"/>
  <c r="G58" i="3"/>
  <c r="F58" i="3"/>
  <c r="E58" i="3"/>
  <c r="D55" i="3"/>
  <c r="D57" i="3" s="1"/>
  <c r="F55" i="3"/>
  <c r="F57" i="3" s="1"/>
  <c r="E55" i="3"/>
  <c r="E57" i="3" s="1"/>
  <c r="G57" i="3"/>
  <c r="H55" i="3"/>
  <c r="D58" i="3"/>
  <c r="H57" i="3" l="1"/>
</calcChain>
</file>

<file path=xl/sharedStrings.xml><?xml version="1.0" encoding="utf-8"?>
<sst xmlns="http://schemas.openxmlformats.org/spreadsheetml/2006/main" count="105" uniqueCount="80">
  <si>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</si>
  <si>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</si>
  <si>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</si>
  <si>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</si>
  <si>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</si>
  <si>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</si>
  <si>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</si>
  <si>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</si>
  <si>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</si>
  <si>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</si>
  <si>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</si>
  <si>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</si>
  <si>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</si>
  <si>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</si>
  <si>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</si>
  <si>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</si>
  <si>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</si>
  <si>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</si>
  <si>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</si>
  <si>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SUBTOTAL SUPPLY-side Excess Procurement</t>
  </si>
  <si>
    <t>3. Demand-Side Emergency Reliability OIR Procurement</t>
  </si>
  <si>
    <t>Indicate subcategories of resource, if applicable</t>
  </si>
  <si>
    <t>MW reported</t>
  </si>
  <si>
    <t>N/A</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</si>
  <si>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</si>
  <si>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</si>
  <si>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</si>
  <si>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</si>
  <si>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</si>
  <si>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</si>
  <si>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</si>
  <si>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</si>
  <si>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</si>
  <si>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</si>
  <si>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</si>
  <si>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</si>
  <si>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r>
      <rPr>
        <b/>
        <sz val="11"/>
        <color theme="1"/>
        <rFont val="Calibri"/>
        <family val="2"/>
        <scheme val="minor"/>
      </rPr>
      <t>2. Excess Resources from IOU Portfolio Above 16% PRM</t>
    </r>
    <r>
      <rPr>
        <sz val="11"/>
        <color theme="1"/>
        <rFont val="Calibri"/>
        <family val="2"/>
        <scheme val="minor"/>
      </rPr>
      <t>: Report any additional "excess resources" above the IOU's 16% PRM requirement being applied to CAM for each month.</t>
    </r>
  </si>
  <si>
    <t>Total resources available as incremental above 16% RA requirement (i.e., progress toward the IOU's incremental effective PRM target)</t>
  </si>
  <si>
    <t>2. Excess Resources from IOU Portfolio Above 16% PRM</t>
  </si>
  <si>
    <t>Pacific Gas and Electric</t>
  </si>
  <si>
    <t>Import RA: PowerEx</t>
  </si>
  <si>
    <t>Import RA: Shell</t>
  </si>
  <si>
    <t>Recurrent (Sonoran West Holdings 2)</t>
  </si>
  <si>
    <t>NextEra (Arlington Energy Center III)</t>
  </si>
  <si>
    <t>Tesoro Martinez</t>
  </si>
  <si>
    <t>New build</t>
  </si>
  <si>
    <t>UOG Enhancements - Gateway</t>
  </si>
  <si>
    <t>UOG Enhancements - Colusa</t>
  </si>
  <si>
    <t>Firm Import</t>
  </si>
  <si>
    <t>PPA extension</t>
  </si>
  <si>
    <t>UOG Enhancement</t>
  </si>
  <si>
    <t>AL-6504</t>
  </si>
  <si>
    <t>AL 6289-E</t>
  </si>
  <si>
    <t>AL-6323</t>
  </si>
  <si>
    <t xml:space="preserve">AL 6477-E </t>
  </si>
  <si>
    <t>AL-6088, page 6</t>
  </si>
  <si>
    <t>Not included in Cost Recovery for System Reliability OIR</t>
  </si>
  <si>
    <t>Excess Resources from IOU Portfolio</t>
  </si>
  <si>
    <t>Excess Resources</t>
  </si>
  <si>
    <t>Amount to be Shown on RA/Supply Plan</t>
  </si>
  <si>
    <t>Footnote 1</t>
  </si>
  <si>
    <t>Footnote 2</t>
  </si>
  <si>
    <t>ELRP</t>
  </si>
  <si>
    <t>ELRP Ex Ante Forecast (MW)</t>
  </si>
  <si>
    <r>
      <t>ELRP Enrollment</t>
    </r>
    <r>
      <rPr>
        <vertAlign val="superscript"/>
        <sz val="11"/>
        <color theme="1"/>
        <rFont val="Calibri"/>
        <family val="2"/>
        <scheme val="minor"/>
      </rPr>
      <t>2</t>
    </r>
  </si>
  <si>
    <t>Smart Thermostat</t>
  </si>
  <si>
    <t>Smart Thermostat Energy Efficiency</t>
  </si>
  <si>
    <t>AL 6807-E</t>
  </si>
  <si>
    <t>Forecast Method: Ex Ante (1-in-2); Enrollment: as of 7/11/2023</t>
  </si>
  <si>
    <t>"Applying the TAC area CAISO load shares for each utility’s service territory to the contingency procurement set forth in this decision results in target procurement amounts of 900 MW-1,350 MW each for PG&amp;E and SCE service territories and 200 MW-300 MW for SDG&amp;E service territory." (D.21-12-015, Findings of Fact 28)  PG&amp;E has Excess Resources from its portfolio available to supplement the above listed resources in September 2023.  These supplemental megawatts are not captured in the above total and will not be subject to cost recovery through D.21-12-015.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</si>
  <si>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SPI</t>
  </si>
  <si>
    <t>Short-term Energy-Only Call-Option</t>
  </si>
  <si>
    <t>AL 6949-E</t>
  </si>
  <si>
    <t>Chevron Coalinga</t>
  </si>
  <si>
    <t>Chevron SE Kern River</t>
  </si>
  <si>
    <t>Chevron East Ridge</t>
  </si>
  <si>
    <t>Shasta Sustainable Resources</t>
  </si>
  <si>
    <t>Import RA: ConocoPhilips</t>
  </si>
  <si>
    <t>Import RA: Bonneville Power</t>
  </si>
  <si>
    <t>Reflects customer-reported nominations as of August 2, 2023. For information on PG&amp;E's 2022 ELRP Load Impact evaluation, including 2022 ex post results and 2023 ex ante forecasts, see PG&amp;E's 2022 ELRP Load Impact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</si>
</sst>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9"/>
      <color theme="1"/>
      <name val="Calibri"/>
      <family val="2"/>
      <scheme val="minor"/>
    </font>
    <font>
      <sz val="11"/>
      <color rgb="FF000000"/>
      <name val="Calibri"/>
      <family val="2"/>
    </font>
    <font>
      <vertAlign val="superscript"/>
      <sz val="11"/>
      <color theme="1"/>
      <name val="Calibri"/>
      <family val="2"/>
      <scheme val="minor"/>
    </font>
    <fon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24">
    <xf numFmtId="0" fontId="0" fillId="0" borderId="0" xfId="0"/>
    <xf numFmtId="0" fontId="0" fillId="0" borderId="0" xfId="0" applyAlignment="1">
      <alignment wrapText="1"/>
    </xf>
    <xf numFmtId="0" fontId="1" fillId="0" borderId="0" xfId="0" applyFont="1"/>
    <xf numFmtId="0" fontId="0" fillId="0" borderId="7" xfId="0"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3" fillId="0" borderId="0" xfId="0" applyFont="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24" xfId="0" applyBorder="1"/>
    <xf numFmtId="0" fontId="0" fillId="0" borderId="23" xfId="0"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Border="1"/>
    <xf numFmtId="0" fontId="3" fillId="9" borderId="36" xfId="0" applyFont="1" applyFill="1" applyBorder="1"/>
    <xf numFmtId="0" fontId="0" fillId="0" borderId="4" xfId="0" applyBorder="1" applyAlignment="1">
      <alignment horizontal="left"/>
    </xf>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Alignment="1">
      <alignment horizontal="right"/>
    </xf>
    <xf numFmtId="0" fontId="6" fillId="0" borderId="0" xfId="0" applyFont="1" applyAlignment="1">
      <alignment horizontal="right"/>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wrapText="1"/>
    </xf>
    <xf numFmtId="0" fontId="0" fillId="0" borderId="7" xfId="0"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0" fillId="0" borderId="4" xfId="0" applyNumberFormat="1" applyBorder="1" applyAlignment="1">
      <alignment horizontal="right"/>
    </xf>
    <xf numFmtId="3" fontId="0" fillId="0" borderId="0" xfId="0" applyNumberFormat="1" applyAlignment="1">
      <alignment horizontal="right"/>
    </xf>
    <xf numFmtId="3" fontId="0" fillId="0" borderId="5" xfId="0" applyNumberFormat="1" applyBorder="1" applyAlignment="1">
      <alignment horizontal="right"/>
    </xf>
    <xf numFmtId="3" fontId="0" fillId="0" borderId="0" xfId="0" applyNumberFormat="1"/>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5"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0" fontId="0" fillId="0" borderId="25" xfId="0"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14" fontId="0" fillId="0" borderId="22" xfId="0" applyNumberFormat="1" applyBorder="1" applyAlignment="1">
      <alignment horizontal="center"/>
    </xf>
    <xf numFmtId="4" fontId="0" fillId="0" borderId="4" xfId="0" applyNumberFormat="1" applyBorder="1" applyAlignment="1">
      <alignment horizontal="right"/>
    </xf>
    <xf numFmtId="4" fontId="0" fillId="0" borderId="0" xfId="0" applyNumberFormat="1" applyAlignment="1">
      <alignment horizontal="right"/>
    </xf>
    <xf numFmtId="4" fontId="0" fillId="0" borderId="37" xfId="0" applyNumberFormat="1" applyBorder="1" applyAlignment="1">
      <alignment horizontal="right"/>
    </xf>
    <xf numFmtId="4" fontId="0" fillId="0" borderId="30" xfId="0" applyNumberFormat="1" applyBorder="1" applyAlignment="1">
      <alignment horizontal="right"/>
    </xf>
    <xf numFmtId="0" fontId="0" fillId="0" borderId="0" xfId="0" applyAlignment="1">
      <alignment vertical="center"/>
    </xf>
    <xf numFmtId="0" fontId="0" fillId="0" borderId="0" xfId="0" applyAlignment="1">
      <alignment vertical="top" wrapText="1"/>
    </xf>
    <xf numFmtId="17" fontId="7" fillId="7" borderId="46" xfId="0" applyNumberFormat="1" applyFont="1" applyFill="1" applyBorder="1" applyAlignment="1">
      <alignment horizontal="center"/>
    </xf>
    <xf numFmtId="17" fontId="7" fillId="7" borderId="45" xfId="0" applyNumberFormat="1" applyFont="1" applyFill="1" applyBorder="1" applyAlignment="1">
      <alignment horizontal="center"/>
    </xf>
    <xf numFmtId="17" fontId="7" fillId="7" borderId="47" xfId="0" applyNumberFormat="1" applyFont="1" applyFill="1" applyBorder="1" applyAlignment="1">
      <alignment horizontal="center"/>
    </xf>
    <xf numFmtId="0" fontId="7" fillId="7" borderId="48" xfId="0" applyFont="1" applyFill="1" applyBorder="1" applyAlignment="1">
      <alignment horizontal="center" wrapText="1"/>
    </xf>
    <xf numFmtId="0" fontId="7" fillId="7" borderId="49" xfId="0" applyFont="1" applyFill="1" applyBorder="1" applyAlignment="1">
      <alignment horizontal="center" wrapText="1"/>
    </xf>
    <xf numFmtId="2" fontId="9" fillId="0" borderId="1" xfId="0" applyNumberFormat="1" applyFont="1" applyBorder="1" applyAlignment="1">
      <alignment horizontal="center" vertical="center"/>
    </xf>
    <xf numFmtId="0" fontId="0" fillId="0" borderId="1" xfId="0" applyBorder="1"/>
    <xf numFmtId="0" fontId="0" fillId="0" borderId="27" xfId="0" applyBorder="1"/>
    <xf numFmtId="0" fontId="0" fillId="0" borderId="7" xfId="0" applyBorder="1" applyAlignment="1">
      <alignment horizontal="left"/>
    </xf>
    <xf numFmtId="0" fontId="11" fillId="0" borderId="0" xfId="0" applyFont="1" applyAlignment="1">
      <alignment horizontal="right" vertical="center"/>
    </xf>
    <xf numFmtId="0" fontId="0" fillId="0" borderId="7" xfId="0" applyBorder="1" applyAlignment="1">
      <alignment wrapText="1"/>
    </xf>
    <xf numFmtId="4" fontId="0" fillId="0" borderId="5" xfId="0" applyNumberFormat="1" applyBorder="1" applyAlignment="1">
      <alignment horizontal="right"/>
    </xf>
    <xf numFmtId="0" fontId="8" fillId="0" borderId="0" xfId="0" applyFont="1" applyAlignment="1">
      <alignment horizontal="left" vertical="top" wrapText="1"/>
    </xf>
    <xf numFmtId="0" fontId="7" fillId="7" borderId="44" xfId="0" applyFont="1" applyFill="1" applyBorder="1" applyAlignment="1">
      <alignment horizontal="center" wrapText="1"/>
    </xf>
    <xf numFmtId="0" fontId="7" fillId="7" borderId="45" xfId="0" applyFont="1" applyFill="1" applyBorder="1" applyAlignment="1">
      <alignment horizontal="center" wrapText="1"/>
    </xf>
    <xf numFmtId="0" fontId="0" fillId="0" borderId="6" xfId="0" applyBorder="1" applyAlignment="1">
      <alignment horizontal="center"/>
    </xf>
    <xf numFmtId="0" fontId="0" fillId="0" borderId="3" xfId="0" applyBorder="1" applyAlignment="1">
      <alignment horizontal="center"/>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2" fillId="2" borderId="1" xfId="0" applyFont="1" applyFill="1" applyBorder="1" applyAlignment="1">
      <alignment horizontal="center" wrapText="1"/>
    </xf>
    <xf numFmtId="0" fontId="0" fillId="2" borderId="25" xfId="0" applyFill="1" applyBorder="1" applyAlignment="1">
      <alignment horizontal="left" vertical="top" wrapText="1"/>
    </xf>
    <xf numFmtId="0" fontId="0" fillId="2" borderId="19" xfId="0" applyFill="1" applyBorder="1" applyAlignment="1">
      <alignment horizontal="left" vertical="top" wrapText="1"/>
    </xf>
    <xf numFmtId="0" fontId="1" fillId="10" borderId="17" xfId="0" applyFont="1" applyFill="1" applyBorder="1" applyAlignment="1">
      <alignment horizontal="right"/>
    </xf>
    <xf numFmtId="0" fontId="1" fillId="10" borderId="18" xfId="0" applyFont="1" applyFill="1" applyBorder="1" applyAlignment="1">
      <alignment horizontal="right"/>
    </xf>
    <xf numFmtId="0" fontId="0" fillId="2" borderId="42" xfId="0" applyFill="1" applyBorder="1" applyAlignment="1">
      <alignment horizontal="left" vertical="top" wrapText="1"/>
    </xf>
    <xf numFmtId="0" fontId="0" fillId="2" borderId="43" xfId="0" applyFill="1" applyBorder="1" applyAlignment="1">
      <alignment horizontal="left" vertical="top"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sheetPr>
    <pageSetUpPr fitToPage="1"/>
  </sheetPr>
  <dimension ref="A1:J84"/>
  <sheetViews>
    <sheetView tabSelected="1" topLeftCell="A18" zoomScale="85" zoomScaleNormal="85" workbookViewId="0">
      <selection activeCell="M24" sqref="M24"/>
    </sheetView>
  </sheetViews>
  <sheetFormatPr defaultRowHeight="15" x14ac:dyDescent="0.25"/>
  <cols>
    <col min="1" max="1" width="21.140625" customWidth="1"/>
    <col min="2" max="2" width="51.42578125" customWidth="1"/>
    <col min="3" max="3" width="49" customWidth="1"/>
    <col min="4" max="8" width="8.28515625" customWidth="1"/>
    <col min="9" max="9" width="26.140625" customWidth="1"/>
    <col min="10" max="10" width="68" customWidth="1"/>
  </cols>
  <sheetData>
    <row r="1" spans="2:7" ht="15.75" thickBot="1" x14ac:dyDescent="0.3"/>
    <row r="2" spans="2:7" ht="24" thickBot="1" x14ac:dyDescent="0.3">
      <c r="B2" s="99" t="s">
        <v>0</v>
      </c>
      <c r="C2" s="100"/>
      <c r="D2" s="41"/>
      <c r="E2" s="41"/>
      <c r="G2" s="2"/>
    </row>
    <row r="3" spans="2:7" ht="15.75" thickBot="1" x14ac:dyDescent="0.3"/>
    <row r="4" spans="2:7" x14ac:dyDescent="0.25">
      <c r="B4" s="5" t="s">
        <v>1</v>
      </c>
      <c r="C4" s="30" t="s">
        <v>39</v>
      </c>
    </row>
    <row r="5" spans="2:7" x14ac:dyDescent="0.25">
      <c r="B5" s="6" t="s">
        <v>2</v>
      </c>
      <c r="C5" s="31">
        <v>900</v>
      </c>
    </row>
    <row r="6" spans="2:7" ht="15.75" thickBot="1" x14ac:dyDescent="0.3">
      <c r="B6" s="7" t="s">
        <v>3</v>
      </c>
      <c r="C6" s="69">
        <v>45170</v>
      </c>
    </row>
    <row r="7" spans="2:7" ht="15.75" thickBot="1" x14ac:dyDescent="0.3"/>
    <row r="8" spans="2:7" ht="15" customHeight="1" x14ac:dyDescent="0.25">
      <c r="B8" s="101" t="s">
        <v>4</v>
      </c>
      <c r="C8" s="102"/>
    </row>
    <row r="9" spans="2:7" ht="15" customHeight="1" x14ac:dyDescent="0.25">
      <c r="B9" s="116" t="s">
        <v>5</v>
      </c>
      <c r="C9" s="117"/>
    </row>
    <row r="10" spans="2:7" ht="15" customHeight="1" x14ac:dyDescent="0.25">
      <c r="B10" s="103"/>
      <c r="C10" s="104"/>
    </row>
    <row r="11" spans="2:7" ht="15" customHeight="1" x14ac:dyDescent="0.25">
      <c r="B11" s="103" t="s">
        <v>6</v>
      </c>
      <c r="C11" s="104"/>
    </row>
    <row r="12" spans="2:7" ht="15" customHeight="1" x14ac:dyDescent="0.25">
      <c r="B12" s="103"/>
      <c r="C12" s="104"/>
    </row>
    <row r="13" spans="2:7" ht="15" customHeight="1" x14ac:dyDescent="0.25">
      <c r="B13" s="103"/>
      <c r="C13" s="104"/>
    </row>
    <row r="14" spans="2:7" ht="15" customHeight="1" x14ac:dyDescent="0.25">
      <c r="B14" s="103" t="s">
        <v>36</v>
      </c>
      <c r="C14" s="104"/>
    </row>
    <row r="15" spans="2:7" x14ac:dyDescent="0.25">
      <c r="B15" s="103"/>
      <c r="C15" s="104"/>
    </row>
    <row r="16" spans="2:7" ht="15" customHeight="1" x14ac:dyDescent="0.25">
      <c r="B16" s="103" t="s">
        <v>7</v>
      </c>
      <c r="C16" s="104"/>
    </row>
    <row r="17" spans="2:10" ht="15" customHeight="1" thickBot="1" x14ac:dyDescent="0.3">
      <c r="B17" s="112"/>
      <c r="C17" s="113"/>
    </row>
    <row r="19" spans="2:10" ht="19.5" thickBot="1" x14ac:dyDescent="0.35">
      <c r="C19" s="4" t="s">
        <v>8</v>
      </c>
    </row>
    <row r="20" spans="2:10" ht="16.5" thickBot="1" x14ac:dyDescent="0.3">
      <c r="C20" s="64"/>
      <c r="D20" s="26">
        <v>45078</v>
      </c>
      <c r="E20" s="16">
        <v>45108</v>
      </c>
      <c r="F20" s="16">
        <v>45139</v>
      </c>
      <c r="G20" s="16">
        <v>45170</v>
      </c>
      <c r="H20" s="65">
        <v>45200</v>
      </c>
    </row>
    <row r="21" spans="2:10" x14ac:dyDescent="0.25">
      <c r="C21" s="66" t="s">
        <v>9</v>
      </c>
      <c r="D21" s="72">
        <v>517.15</v>
      </c>
      <c r="E21" s="73">
        <v>250</v>
      </c>
      <c r="F21" s="73">
        <v>250</v>
      </c>
      <c r="G21" s="73">
        <v>300</v>
      </c>
      <c r="H21" s="73">
        <v>466.32</v>
      </c>
    </row>
    <row r="23" spans="2:10" ht="19.5" thickBot="1" x14ac:dyDescent="0.35">
      <c r="B23" s="4" t="s">
        <v>37</v>
      </c>
      <c r="C23" s="4"/>
    </row>
    <row r="24" spans="2:10" ht="32.25" thickBot="1" x14ac:dyDescent="0.3">
      <c r="B24" s="15" t="s">
        <v>10</v>
      </c>
      <c r="C24" s="20" t="s">
        <v>11</v>
      </c>
      <c r="D24" s="26">
        <v>45078</v>
      </c>
      <c r="E24" s="16">
        <v>45108</v>
      </c>
      <c r="F24" s="16">
        <v>45139</v>
      </c>
      <c r="G24" s="16">
        <v>45170</v>
      </c>
      <c r="H24" s="27">
        <v>45200</v>
      </c>
      <c r="I24" s="25" t="s">
        <v>12</v>
      </c>
      <c r="J24" s="17" t="s">
        <v>13</v>
      </c>
    </row>
    <row r="25" spans="2:10" ht="29.25" customHeight="1" x14ac:dyDescent="0.25">
      <c r="B25" s="43" t="s">
        <v>14</v>
      </c>
      <c r="C25" s="68" t="s">
        <v>15</v>
      </c>
      <c r="D25" s="111" t="s">
        <v>16</v>
      </c>
      <c r="E25" s="111"/>
      <c r="F25" s="111"/>
      <c r="G25" s="111"/>
      <c r="H25" s="111"/>
      <c r="I25" s="42" t="s">
        <v>17</v>
      </c>
      <c r="J25" s="44" t="s">
        <v>18</v>
      </c>
    </row>
    <row r="26" spans="2:10" x14ac:dyDescent="0.25">
      <c r="B26" s="14" t="s">
        <v>40</v>
      </c>
      <c r="C26" s="32" t="s">
        <v>48</v>
      </c>
      <c r="D26" s="45">
        <v>75</v>
      </c>
      <c r="E26" s="46">
        <v>75</v>
      </c>
      <c r="F26" s="46">
        <v>75</v>
      </c>
      <c r="G26" s="46">
        <v>75</v>
      </c>
      <c r="H26" s="47"/>
      <c r="I26" s="3" t="s">
        <v>51</v>
      </c>
      <c r="J26" s="13"/>
    </row>
    <row r="27" spans="2:10" x14ac:dyDescent="0.25">
      <c r="B27" s="14" t="s">
        <v>41</v>
      </c>
      <c r="C27" s="21" t="s">
        <v>48</v>
      </c>
      <c r="D27" s="45">
        <v>100</v>
      </c>
      <c r="E27" s="46">
        <v>175</v>
      </c>
      <c r="F27" s="46">
        <v>175</v>
      </c>
      <c r="G27" s="46">
        <v>150</v>
      </c>
      <c r="H27" s="47">
        <v>100</v>
      </c>
      <c r="I27" s="3"/>
      <c r="J27" s="13"/>
    </row>
    <row r="28" spans="2:10" x14ac:dyDescent="0.25">
      <c r="B28" s="14" t="s">
        <v>42</v>
      </c>
      <c r="C28" s="21" t="s">
        <v>45</v>
      </c>
      <c r="D28" s="45">
        <v>150</v>
      </c>
      <c r="E28" s="46"/>
      <c r="F28" s="46"/>
      <c r="G28" s="46"/>
      <c r="H28" s="47"/>
      <c r="I28" s="3" t="s">
        <v>52</v>
      </c>
      <c r="J28" s="13"/>
    </row>
    <row r="29" spans="2:10" x14ac:dyDescent="0.25">
      <c r="B29" s="14" t="s">
        <v>43</v>
      </c>
      <c r="C29" s="21" t="s">
        <v>45</v>
      </c>
      <c r="D29" s="45">
        <v>63</v>
      </c>
      <c r="E29" s="46"/>
      <c r="F29" s="46"/>
      <c r="G29" s="46"/>
      <c r="H29" s="47"/>
      <c r="I29" s="3" t="s">
        <v>52</v>
      </c>
      <c r="J29" s="13"/>
    </row>
    <row r="30" spans="2:10" x14ac:dyDescent="0.25">
      <c r="B30" s="14" t="s">
        <v>43</v>
      </c>
      <c r="C30" s="21" t="s">
        <v>45</v>
      </c>
      <c r="D30" s="45">
        <v>47</v>
      </c>
      <c r="E30" s="46"/>
      <c r="F30" s="46"/>
      <c r="G30" s="46"/>
      <c r="H30" s="47"/>
      <c r="I30" s="3" t="s">
        <v>52</v>
      </c>
      <c r="J30" s="13"/>
    </row>
    <row r="31" spans="2:10" x14ac:dyDescent="0.25">
      <c r="B31" s="14" t="s">
        <v>44</v>
      </c>
      <c r="C31" s="21" t="s">
        <v>49</v>
      </c>
      <c r="D31" s="45">
        <v>45</v>
      </c>
      <c r="E31" s="46"/>
      <c r="F31" s="46"/>
      <c r="G31" s="46"/>
      <c r="H31" s="87">
        <v>59.22</v>
      </c>
      <c r="I31" s="3" t="s">
        <v>53</v>
      </c>
      <c r="J31" s="13"/>
    </row>
    <row r="32" spans="2:10" x14ac:dyDescent="0.25">
      <c r="B32" s="14" t="s">
        <v>45</v>
      </c>
      <c r="C32" s="21" t="s">
        <v>45</v>
      </c>
      <c r="D32" s="45">
        <v>350</v>
      </c>
      <c r="E32" s="46">
        <v>175</v>
      </c>
      <c r="F32" s="46"/>
      <c r="G32" s="46"/>
      <c r="H32" s="47">
        <v>169</v>
      </c>
      <c r="I32" s="3" t="s">
        <v>54</v>
      </c>
      <c r="J32" s="13"/>
    </row>
    <row r="33" spans="2:10" x14ac:dyDescent="0.25">
      <c r="B33" s="14" t="s">
        <v>46</v>
      </c>
      <c r="C33" s="21" t="s">
        <v>50</v>
      </c>
      <c r="D33" s="45">
        <v>10</v>
      </c>
      <c r="E33" s="46">
        <v>10</v>
      </c>
      <c r="F33" s="46">
        <v>10</v>
      </c>
      <c r="G33" s="46">
        <v>10</v>
      </c>
      <c r="H33" s="47">
        <v>10</v>
      </c>
      <c r="I33" s="3" t="s">
        <v>55</v>
      </c>
      <c r="J33" s="13" t="s">
        <v>56</v>
      </c>
    </row>
    <row r="34" spans="2:10" x14ac:dyDescent="0.25">
      <c r="B34" s="14" t="s">
        <v>47</v>
      </c>
      <c r="C34" s="21" t="s">
        <v>50</v>
      </c>
      <c r="D34" s="45">
        <v>10</v>
      </c>
      <c r="E34" s="48">
        <v>10</v>
      </c>
      <c r="F34" s="46">
        <v>10</v>
      </c>
      <c r="G34" s="46">
        <v>10</v>
      </c>
      <c r="H34" s="47">
        <v>10</v>
      </c>
      <c r="I34" s="3" t="s">
        <v>55</v>
      </c>
      <c r="J34" s="13" t="s">
        <v>56</v>
      </c>
    </row>
    <row r="35" spans="2:10" x14ac:dyDescent="0.25">
      <c r="B35" s="14" t="s">
        <v>70</v>
      </c>
      <c r="C35" s="86" t="s">
        <v>71</v>
      </c>
      <c r="D35" s="85">
        <v>10</v>
      </c>
      <c r="E35" s="85">
        <v>10</v>
      </c>
      <c r="F35" s="85">
        <v>10</v>
      </c>
      <c r="G35" s="85">
        <v>10</v>
      </c>
      <c r="H35" s="85">
        <v>10</v>
      </c>
      <c r="I35" s="3" t="s">
        <v>72</v>
      </c>
      <c r="J35" s="13"/>
    </row>
    <row r="36" spans="2:10" x14ac:dyDescent="0.25">
      <c r="B36" s="14" t="s">
        <v>73</v>
      </c>
      <c r="C36" s="86" t="s">
        <v>71</v>
      </c>
      <c r="D36" s="85">
        <v>3</v>
      </c>
      <c r="E36" s="85">
        <v>3</v>
      </c>
      <c r="F36" s="85">
        <v>3</v>
      </c>
      <c r="G36" s="85">
        <v>3</v>
      </c>
      <c r="H36" s="85">
        <v>3</v>
      </c>
      <c r="I36" s="3" t="s">
        <v>72</v>
      </c>
      <c r="J36" s="13"/>
    </row>
    <row r="37" spans="2:10" ht="15" customHeight="1" x14ac:dyDescent="0.25">
      <c r="B37" s="14" t="s">
        <v>74</v>
      </c>
      <c r="C37" s="86" t="s">
        <v>71</v>
      </c>
      <c r="D37" s="85">
        <v>3</v>
      </c>
      <c r="E37" s="85">
        <v>3</v>
      </c>
      <c r="F37" s="85">
        <v>3</v>
      </c>
      <c r="G37" s="85">
        <v>3</v>
      </c>
      <c r="H37" s="85">
        <v>3</v>
      </c>
      <c r="I37" s="3" t="s">
        <v>72</v>
      </c>
      <c r="J37" s="13"/>
    </row>
    <row r="38" spans="2:10" x14ac:dyDescent="0.25">
      <c r="B38" s="14" t="s">
        <v>75</v>
      </c>
      <c r="C38" s="86" t="s">
        <v>71</v>
      </c>
      <c r="D38" s="85">
        <v>15</v>
      </c>
      <c r="E38" s="85">
        <v>15</v>
      </c>
      <c r="F38" s="85">
        <v>15</v>
      </c>
      <c r="G38" s="85">
        <v>15</v>
      </c>
      <c r="H38" s="85">
        <v>15</v>
      </c>
      <c r="I38" s="3" t="s">
        <v>72</v>
      </c>
      <c r="J38" s="13"/>
    </row>
    <row r="39" spans="2:10" x14ac:dyDescent="0.25">
      <c r="B39" s="14" t="s">
        <v>76</v>
      </c>
      <c r="C39" s="86" t="s">
        <v>71</v>
      </c>
      <c r="D39" s="85">
        <v>16</v>
      </c>
      <c r="E39" s="85">
        <v>16</v>
      </c>
      <c r="F39" s="85">
        <v>16</v>
      </c>
      <c r="G39" s="85">
        <v>16</v>
      </c>
      <c r="H39" s="85">
        <v>16</v>
      </c>
      <c r="I39" s="3" t="s">
        <v>72</v>
      </c>
      <c r="J39" s="13"/>
    </row>
    <row r="40" spans="2:10" ht="15" customHeight="1" x14ac:dyDescent="0.25">
      <c r="B40" s="14" t="s">
        <v>77</v>
      </c>
      <c r="C40" s="21" t="s">
        <v>48</v>
      </c>
      <c r="D40" s="45"/>
      <c r="E40" s="48"/>
      <c r="F40" s="46">
        <v>75</v>
      </c>
      <c r="G40" s="48">
        <v>75</v>
      </c>
      <c r="H40" s="47"/>
      <c r="I40" s="3"/>
      <c r="J40" s="13"/>
    </row>
    <row r="41" spans="2:10" x14ac:dyDescent="0.25">
      <c r="B41" s="14" t="s">
        <v>78</v>
      </c>
      <c r="C41" s="21" t="s">
        <v>48</v>
      </c>
      <c r="D41" s="45"/>
      <c r="E41" s="48"/>
      <c r="F41" s="46">
        <v>100</v>
      </c>
      <c r="G41" s="48"/>
      <c r="H41" s="47"/>
      <c r="I41" s="3"/>
      <c r="J41" s="13"/>
    </row>
    <row r="42" spans="2:10" x14ac:dyDescent="0.25">
      <c r="B42" s="14"/>
      <c r="C42" s="21"/>
      <c r="D42" s="45"/>
      <c r="E42" s="48"/>
      <c r="F42" s="46"/>
      <c r="G42" s="48"/>
      <c r="H42" s="47"/>
      <c r="I42" s="3"/>
      <c r="J42" s="13"/>
    </row>
    <row r="43" spans="2:10" x14ac:dyDescent="0.25">
      <c r="B43" s="14"/>
      <c r="C43" s="21"/>
      <c r="D43" s="45"/>
      <c r="E43" s="48"/>
      <c r="F43" s="46"/>
      <c r="G43" s="48"/>
      <c r="H43" s="47"/>
      <c r="I43" s="3"/>
      <c r="J43" s="13"/>
    </row>
    <row r="44" spans="2:10" x14ac:dyDescent="0.25">
      <c r="B44" s="14"/>
      <c r="C44" s="21"/>
      <c r="D44" s="45"/>
      <c r="E44" s="48"/>
      <c r="F44" s="46"/>
      <c r="G44" s="48"/>
      <c r="H44" s="47"/>
      <c r="I44" s="3"/>
      <c r="J44" s="13"/>
    </row>
    <row r="45" spans="2:10" x14ac:dyDescent="0.25">
      <c r="B45" s="34" t="s">
        <v>38</v>
      </c>
      <c r="C45" s="35"/>
      <c r="D45" s="105" t="s">
        <v>16</v>
      </c>
      <c r="E45" s="106"/>
      <c r="F45" s="106"/>
      <c r="G45" s="106"/>
      <c r="H45" s="107"/>
      <c r="I45" s="36"/>
      <c r="J45" s="37"/>
    </row>
    <row r="46" spans="2:10" x14ac:dyDescent="0.25">
      <c r="B46" s="14" t="s">
        <v>57</v>
      </c>
      <c r="C46" s="21" t="s">
        <v>58</v>
      </c>
      <c r="D46" s="70">
        <v>37.15</v>
      </c>
      <c r="E46" s="71"/>
      <c r="F46" s="71"/>
      <c r="G46" s="71">
        <v>14.12</v>
      </c>
      <c r="H46" s="87">
        <v>307.10000000000002</v>
      </c>
      <c r="I46" s="3"/>
      <c r="J46" s="13" t="s">
        <v>59</v>
      </c>
    </row>
    <row r="47" spans="2:10" ht="15.75" thickBot="1" x14ac:dyDescent="0.3">
      <c r="B47" s="18" t="s">
        <v>19</v>
      </c>
      <c r="C47" s="22"/>
      <c r="D47" s="49">
        <f>SUM(D26:D44)+D46</f>
        <v>934.15</v>
      </c>
      <c r="E47" s="50">
        <f>SUM(E26:E44)+E46</f>
        <v>492</v>
      </c>
      <c r="F47" s="50">
        <f>SUM(F26:F44)+F46</f>
        <v>492</v>
      </c>
      <c r="G47" s="50">
        <f>SUM(G26:G44)+G46</f>
        <v>381.12</v>
      </c>
      <c r="H47" s="51">
        <f>SUM(H26:H44)+H46</f>
        <v>702.32</v>
      </c>
      <c r="I47" s="24"/>
      <c r="J47" s="19"/>
    </row>
    <row r="48" spans="2:10" x14ac:dyDescent="0.25">
      <c r="B48" s="38" t="s">
        <v>20</v>
      </c>
      <c r="C48" s="67" t="s">
        <v>21</v>
      </c>
      <c r="D48" s="108" t="s">
        <v>22</v>
      </c>
      <c r="E48" s="109"/>
      <c r="F48" s="109"/>
      <c r="G48" s="109"/>
      <c r="H48" s="110"/>
      <c r="I48" s="39"/>
      <c r="J48" s="40"/>
    </row>
    <row r="49" spans="2:10" x14ac:dyDescent="0.25">
      <c r="B49" s="14" t="s">
        <v>63</v>
      </c>
      <c r="C49" s="23"/>
      <c r="D49" s="45">
        <v>112</v>
      </c>
      <c r="E49" s="46">
        <v>123</v>
      </c>
      <c r="F49" s="46">
        <v>126</v>
      </c>
      <c r="G49" s="46">
        <v>144</v>
      </c>
      <c r="H49" s="47">
        <v>129</v>
      </c>
      <c r="I49" s="84" t="s">
        <v>23</v>
      </c>
      <c r="J49" s="13" t="s">
        <v>68</v>
      </c>
    </row>
    <row r="50" spans="2:10" x14ac:dyDescent="0.25">
      <c r="B50" s="14" t="s">
        <v>65</v>
      </c>
      <c r="C50" s="84"/>
      <c r="D50" s="45">
        <v>26.28</v>
      </c>
      <c r="E50" s="46">
        <v>27.2</v>
      </c>
      <c r="F50" s="46">
        <v>26.61</v>
      </c>
      <c r="G50" s="46">
        <v>23.8</v>
      </c>
      <c r="H50" s="47">
        <v>9</v>
      </c>
      <c r="I50" s="84" t="s">
        <v>23</v>
      </c>
      <c r="J50" s="13"/>
    </row>
    <row r="51" spans="2:10" x14ac:dyDescent="0.25">
      <c r="B51" s="14" t="s">
        <v>66</v>
      </c>
      <c r="C51" s="23"/>
      <c r="D51" s="45"/>
      <c r="E51" s="46"/>
      <c r="F51" s="46">
        <v>30</v>
      </c>
      <c r="G51" s="46">
        <v>30</v>
      </c>
      <c r="H51" s="47">
        <v>30</v>
      </c>
      <c r="I51" s="84" t="s">
        <v>67</v>
      </c>
      <c r="J51" s="13"/>
    </row>
    <row r="52" spans="2:10" x14ac:dyDescent="0.25">
      <c r="B52" s="83"/>
      <c r="I52" s="33"/>
      <c r="J52" s="13"/>
    </row>
    <row r="53" spans="2:10" ht="15.75" thickBot="1" x14ac:dyDescent="0.3">
      <c r="B53" s="18" t="s">
        <v>24</v>
      </c>
      <c r="C53" s="22"/>
      <c r="D53" s="49">
        <f>SUM(D49:D51)</f>
        <v>138.28</v>
      </c>
      <c r="E53" s="50">
        <f>SUM(E49:E51)</f>
        <v>150.19999999999999</v>
      </c>
      <c r="F53" s="50">
        <f>SUM(F49:F51)</f>
        <v>182.61</v>
      </c>
      <c r="G53" s="50">
        <f>SUM(G49:G51)</f>
        <v>197.8</v>
      </c>
      <c r="H53" s="51">
        <f>SUM(H49:H51)</f>
        <v>168</v>
      </c>
      <c r="I53" s="24"/>
      <c r="J53" s="19"/>
    </row>
    <row r="54" spans="2:10" ht="15.75" thickBot="1" x14ac:dyDescent="0.3">
      <c r="B54" s="29"/>
      <c r="C54" s="8"/>
      <c r="D54" s="28"/>
      <c r="E54" s="28"/>
      <c r="F54" s="28"/>
      <c r="G54" s="28"/>
      <c r="H54" s="28"/>
    </row>
    <row r="55" spans="2:10" ht="15" customHeight="1" x14ac:dyDescent="0.25">
      <c r="B55" s="118" t="s">
        <v>25</v>
      </c>
      <c r="C55" s="119"/>
      <c r="D55" s="52">
        <f>D47+D53</f>
        <v>1072.43</v>
      </c>
      <c r="E55" s="53">
        <f>E47+E53</f>
        <v>642.20000000000005</v>
      </c>
      <c r="F55" s="53">
        <f t="shared" ref="F55:H55" si="0">F47+F53</f>
        <v>674.61</v>
      </c>
      <c r="G55" s="53">
        <f>G47+G53</f>
        <v>578.92000000000007</v>
      </c>
      <c r="H55" s="54">
        <f t="shared" si="0"/>
        <v>870.32</v>
      </c>
      <c r="I55" s="8" t="s">
        <v>26</v>
      </c>
    </row>
    <row r="56" spans="2:10" x14ac:dyDescent="0.25">
      <c r="B56" s="120" t="s">
        <v>27</v>
      </c>
      <c r="C56" s="121"/>
      <c r="D56" s="55">
        <f>$C$5</f>
        <v>900</v>
      </c>
      <c r="E56" s="56">
        <f>$C$5</f>
        <v>900</v>
      </c>
      <c r="F56" s="56">
        <f>$C$5</f>
        <v>900</v>
      </c>
      <c r="G56" s="56">
        <f t="shared" ref="G56:H56" si="1">$C$5</f>
        <v>900</v>
      </c>
      <c r="H56" s="57">
        <f t="shared" si="1"/>
        <v>900</v>
      </c>
    </row>
    <row r="57" spans="2:10" x14ac:dyDescent="0.25">
      <c r="B57" s="122" t="s">
        <v>28</v>
      </c>
      <c r="C57" s="123"/>
      <c r="D57" s="58">
        <f>D56-D55</f>
        <v>-172.43000000000006</v>
      </c>
      <c r="E57" s="59">
        <f>E56-E55</f>
        <v>257.79999999999995</v>
      </c>
      <c r="F57" s="59">
        <f>F56-F55</f>
        <v>225.39</v>
      </c>
      <c r="G57" s="59">
        <f>G56-G55</f>
        <v>321.07999999999993</v>
      </c>
      <c r="H57" s="60">
        <f>H56-H55</f>
        <v>29.67999999999995</v>
      </c>
      <c r="I57" s="8" t="s">
        <v>29</v>
      </c>
    </row>
    <row r="58" spans="2:10" ht="15.75" thickBot="1" x14ac:dyDescent="0.3">
      <c r="B58" s="114" t="s">
        <v>30</v>
      </c>
      <c r="C58" s="115"/>
      <c r="D58" s="61">
        <f>D56*1.5-D47</f>
        <v>415.85</v>
      </c>
      <c r="E58" s="62">
        <f>E56*1.5-E47</f>
        <v>858</v>
      </c>
      <c r="F58" s="62">
        <f t="shared" ref="F58:H58" si="2">F56*1.5-F47</f>
        <v>858</v>
      </c>
      <c r="G58" s="62">
        <f t="shared" si="2"/>
        <v>968.88</v>
      </c>
      <c r="H58" s="63">
        <f t="shared" si="2"/>
        <v>647.67999999999995</v>
      </c>
      <c r="I58" s="8" t="s">
        <v>31</v>
      </c>
    </row>
    <row r="59" spans="2:10" x14ac:dyDescent="0.25">
      <c r="B59" t="s">
        <v>32</v>
      </c>
    </row>
    <row r="61" spans="2:10" ht="15.75" thickBot="1" x14ac:dyDescent="0.3"/>
    <row r="62" spans="2:10" x14ac:dyDescent="0.25">
      <c r="B62" s="11" t="s">
        <v>33</v>
      </c>
      <c r="C62" s="12"/>
    </row>
    <row r="63" spans="2:10" x14ac:dyDescent="0.25">
      <c r="B63" s="93" t="s">
        <v>34</v>
      </c>
      <c r="C63" s="94"/>
      <c r="D63" s="1"/>
      <c r="E63" s="1"/>
    </row>
    <row r="64" spans="2:10" x14ac:dyDescent="0.25">
      <c r="B64" s="93"/>
      <c r="C64" s="94"/>
      <c r="D64" s="1"/>
      <c r="E64" s="1"/>
    </row>
    <row r="65" spans="1:5" x14ac:dyDescent="0.25">
      <c r="B65" s="93"/>
      <c r="C65" s="94"/>
      <c r="D65" s="1"/>
      <c r="E65" s="1"/>
    </row>
    <row r="66" spans="1:5" ht="15" customHeight="1" x14ac:dyDescent="0.25">
      <c r="B66" s="93"/>
      <c r="C66" s="94"/>
      <c r="D66" s="1"/>
      <c r="E66" s="1"/>
    </row>
    <row r="67" spans="1:5" x14ac:dyDescent="0.25">
      <c r="B67" s="93"/>
      <c r="C67" s="94"/>
      <c r="D67" s="1"/>
      <c r="E67" s="1"/>
    </row>
    <row r="68" spans="1:5" x14ac:dyDescent="0.25">
      <c r="B68" s="93"/>
      <c r="C68" s="94"/>
      <c r="D68" s="1"/>
      <c r="E68" s="1"/>
    </row>
    <row r="69" spans="1:5" x14ac:dyDescent="0.25">
      <c r="B69" s="93"/>
      <c r="C69" s="94"/>
      <c r="D69" s="1"/>
      <c r="E69" s="1"/>
    </row>
    <row r="70" spans="1:5" x14ac:dyDescent="0.25">
      <c r="B70" s="93"/>
      <c r="C70" s="94"/>
      <c r="D70" s="1"/>
      <c r="E70" s="1"/>
    </row>
    <row r="71" spans="1:5" ht="16.5" customHeight="1" x14ac:dyDescent="0.25">
      <c r="B71" s="93"/>
      <c r="C71" s="94"/>
      <c r="D71" s="1"/>
      <c r="E71" s="1"/>
    </row>
    <row r="72" spans="1:5" x14ac:dyDescent="0.25">
      <c r="B72" s="95"/>
      <c r="C72" s="96"/>
      <c r="D72" s="1"/>
      <c r="E72" s="1"/>
    </row>
    <row r="73" spans="1:5" ht="30" customHeight="1" x14ac:dyDescent="0.25">
      <c r="B73" s="9" t="s">
        <v>33</v>
      </c>
      <c r="C73" s="10"/>
    </row>
    <row r="74" spans="1:5" x14ac:dyDescent="0.25">
      <c r="B74" s="93" t="s">
        <v>35</v>
      </c>
      <c r="C74" s="94"/>
      <c r="D74" s="1"/>
      <c r="E74" s="1"/>
    </row>
    <row r="75" spans="1:5" x14ac:dyDescent="0.25">
      <c r="B75" s="93"/>
      <c r="C75" s="94"/>
      <c r="D75" s="1"/>
      <c r="E75" s="1"/>
    </row>
    <row r="76" spans="1:5" x14ac:dyDescent="0.25">
      <c r="B76" s="93"/>
      <c r="C76" s="94"/>
      <c r="D76" s="1"/>
      <c r="E76" s="1"/>
    </row>
    <row r="77" spans="1:5" ht="15.75" thickBot="1" x14ac:dyDescent="0.3">
      <c r="B77" s="97"/>
      <c r="C77" s="98"/>
      <c r="D77" s="1"/>
      <c r="E77" s="1"/>
    </row>
    <row r="79" spans="1:5" ht="141" customHeight="1" x14ac:dyDescent="0.25">
      <c r="A79" s="74" t="s">
        <v>60</v>
      </c>
      <c r="B79" s="88" t="s">
        <v>69</v>
      </c>
      <c r="C79" s="88"/>
      <c r="D79" s="75"/>
    </row>
    <row r="80" spans="1:5" ht="15" customHeight="1" x14ac:dyDescent="0.25"/>
    <row r="81" spans="1:10" ht="32.25" customHeight="1" x14ac:dyDescent="0.25">
      <c r="A81" s="74" t="s">
        <v>61</v>
      </c>
      <c r="B81" s="88" t="s">
        <v>79</v>
      </c>
      <c r="C81" s="88"/>
    </row>
    <row r="82" spans="1:10" ht="15.75" thickBot="1" x14ac:dyDescent="0.3"/>
    <row r="83" spans="1:10" ht="15.75" x14ac:dyDescent="0.25">
      <c r="B83" s="89" t="s">
        <v>62</v>
      </c>
      <c r="C83" s="90"/>
      <c r="D83" s="76">
        <v>45078</v>
      </c>
      <c r="E83" s="77">
        <v>45108</v>
      </c>
      <c r="F83" s="77">
        <v>45139</v>
      </c>
      <c r="G83" s="77">
        <v>45170</v>
      </c>
      <c r="H83" s="78">
        <v>45200</v>
      </c>
      <c r="I83" s="79"/>
      <c r="J83" s="80" t="s">
        <v>13</v>
      </c>
    </row>
    <row r="84" spans="1:10" ht="17.25" x14ac:dyDescent="0.25">
      <c r="B84" s="91" t="s">
        <v>64</v>
      </c>
      <c r="C84" s="92"/>
      <c r="D84" s="81">
        <v>696</v>
      </c>
      <c r="E84" s="81">
        <v>740</v>
      </c>
      <c r="F84" s="81">
        <v>747</v>
      </c>
      <c r="G84" s="81">
        <v>747</v>
      </c>
      <c r="H84" s="81">
        <v>747</v>
      </c>
      <c r="I84" s="82"/>
      <c r="J84" s="82"/>
    </row>
  </sheetData>
  <mergeCells count="19">
    <mergeCell ref="B58:C58"/>
    <mergeCell ref="B9:C10"/>
    <mergeCell ref="B55:C55"/>
    <mergeCell ref="B56:C56"/>
    <mergeCell ref="B57:C57"/>
    <mergeCell ref="B2:C2"/>
    <mergeCell ref="B8:C8"/>
    <mergeCell ref="B14:C15"/>
    <mergeCell ref="D45:H45"/>
    <mergeCell ref="D48:H48"/>
    <mergeCell ref="D25:H25"/>
    <mergeCell ref="B16:C17"/>
    <mergeCell ref="B11:C13"/>
    <mergeCell ref="B79:C79"/>
    <mergeCell ref="B81:C81"/>
    <mergeCell ref="B83:C83"/>
    <mergeCell ref="B84:C84"/>
    <mergeCell ref="B63:C72"/>
    <mergeCell ref="B74:C77"/>
  </mergeCells>
  <pageMargins left="0.7" right="0.7" top="0.75" bottom="0.75" header="0.3" footer="0.3"/>
  <pageSetup scale="35" orientation="landscape" horizontalDpi="90" verticalDpi="90" r:id="rId1"/>
  <headerFooter>
    <oddFooter>&amp;C&amp;1#&amp;"Calibri"&amp;12&amp;K000000Confidential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CD8856E94EF54C8844AA4F23A76EB5" ma:contentTypeVersion="17" ma:contentTypeDescription="Create a new document." ma:contentTypeScope="" ma:versionID="c5d01d86aef50805af051e76d238b082">
  <xsd:schema xmlns:xsd="http://www.w3.org/2001/XMLSchema" xmlns:xs="http://www.w3.org/2001/XMLSchema" xmlns:p="http://schemas.microsoft.com/office/2006/metadata/properties" xmlns:ns2="97e57212-3e02-407f-8b2d-05f7d7f19b15" xmlns:ns3="e88bc686-2a5a-4a8c-98ae-cb9429efaf58" xmlns:ns4="5552328c-943d-4268-805b-1f781d962ef2" targetNamespace="http://schemas.microsoft.com/office/2006/metadata/properties" ma:root="true" ma:fieldsID="6493a09a546a46457ace7b051926545c" ns2:_="" ns3:_="" ns4:_="">
    <xsd:import namespace="97e57212-3e02-407f-8b2d-05f7d7f19b15"/>
    <xsd:import namespace="e88bc686-2a5a-4a8c-98ae-cb9429efaf58"/>
    <xsd:import namespace="5552328c-943d-4268-805b-1f781d962ef2"/>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52328c-943d-4268-805b-1f781d962ef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9C247E-BC43-4A33-9688-E84010F75403}">
  <ds:schemaRefs>
    <ds:schemaRef ds:uri="Microsoft.SharePoint.Taxonomy.ContentTypeSync"/>
  </ds:schemaRefs>
</ds:datastoreItem>
</file>

<file path=customXml/itemProps2.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 ds:uri="97e57212-3e02-407f-8b2d-05f7d7f19b15"/>
  </ds:schemaRefs>
</ds:datastoreItem>
</file>

<file path=customXml/itemProps3.xml><?xml version="1.0" encoding="utf-8"?>
<ds:datastoreItem xmlns:ds="http://schemas.openxmlformats.org/officeDocument/2006/customXml" ds:itemID="{89CA653E-66A9-4EA7-A211-5E2CCE31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88bc686-2a5a-4a8c-98ae-cb9429efaf58"/>
    <ds:schemaRef ds:uri="5552328c-943d-4268-805b-1f781d962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DE7D72-56B6-490D-86D9-BD8DCE8781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Zahariudakis, George</cp:lastModifiedBy>
  <cp:revision/>
  <cp:lastPrinted>2023-09-01T19:32:29Z</cp:lastPrinted>
  <dcterms:created xsi:type="dcterms:W3CDTF">2021-04-08T22:24:45Z</dcterms:created>
  <dcterms:modified xsi:type="dcterms:W3CDTF">2023-09-01T19:32:53Z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0x0101000DCD8856E94EF54C8844AA4F23A76EB5</vt:lpwstr>
  </property>
  <property fmtid="{D5CDD505-2E9C-101B-9397-08002B2CF9AE}" pid="3" name="MSIP_Label_c5dfce28-a393-415c-a886-b7f3e3fd647c_Enabled">
    <vt:lpwstr>true</vt:lpwstr>
  </property>
  <property fmtid="{D5CDD505-2E9C-101B-9397-08002B2CF9AE}" pid="4" name="MSIP_Label_c5dfce28-a393-415c-a886-b7f3e3fd647c_SetDate">
    <vt:lpwstr>2023-09-01T19:32:53Z</vt:lpwstr>
  </property>
  <property fmtid="{D5CDD505-2E9C-101B-9397-08002B2CF9AE}" pid="5" name="MSIP_Label_c5dfce28-a393-415c-a886-b7f3e3fd647c_Method">
    <vt:lpwstr>Privileged</vt:lpwstr>
  </property>
  <property fmtid="{D5CDD505-2E9C-101B-9397-08002B2CF9AE}" pid="6" name="MSIP_Label_c5dfce28-a393-415c-a886-b7f3e3fd647c_Name">
    <vt:lpwstr>Confidential (With Markings)</vt:lpwstr>
  </property>
  <property fmtid="{D5CDD505-2E9C-101B-9397-08002B2CF9AE}" pid="7" name="MSIP_Label_c5dfce28-a393-415c-a886-b7f3e3fd647c_SiteId">
    <vt:lpwstr>44ae661a-ece6-41aa-bc96-7c2c85a08941</vt:lpwstr>
  </property>
  <property fmtid="{D5CDD505-2E9C-101B-9397-08002B2CF9AE}" pid="8" name="MSIP_Label_c5dfce28-a393-415c-a886-b7f3e3fd647c_ActionId">
    <vt:lpwstr>4d52bbd3-552e-481d-818d-17ae72dad801</vt:lpwstr>
  </property>
  <property fmtid="{D5CDD505-2E9C-101B-9397-08002B2CF9AE}" pid="9" name="MSIP_Label_c5dfce28-a393-415c-a886-b7f3e3fd647c_ContentBits">
    <vt:lpwstr>3</vt:lpwstr>
  </property>
</Properties>
</file>