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capuc.sharepoint.com/sites/DRTeam/202327 DR Applications/PY2022 ELRP data to be released/"/>
    </mc:Choice>
  </mc:AlternateContent>
  <xr:revisionPtr revIDLastSave="43" documentId="8_{6C9CC02B-EBFC-4483-B7D0-8F46828D5C1E}" xr6:coauthVersionLast="47" xr6:coauthVersionMax="47" xr10:uidLastSave="{C8CF98A7-9D51-4D84-8FF1-0B6682931574}"/>
  <bookViews>
    <workbookView xWindow="-108" yWindow="-108" windowWidth="23256" windowHeight="12576" activeTab="8" xr2:uid="{00000000-000D-0000-FFFF-FFFF00000000}"/>
  </bookViews>
  <sheets>
    <sheet name="Overview" sheetId="1" r:id="rId1"/>
    <sheet name="A.1 General" sheetId="2" r:id="rId2"/>
    <sheet name="A.1 BIP" sheetId="3" r:id="rId3"/>
    <sheet name="A.2 Non-BIP" sheetId="4" r:id="rId4"/>
    <sheet name="A.3" sheetId="9" r:id="rId5"/>
    <sheet name="A.4" sheetId="5" r:id="rId6"/>
    <sheet name="A.4 Tesla" sheetId="6" r:id="rId7"/>
    <sheet name="A.5" sheetId="8" r:id="rId8"/>
    <sheet name="A.6" sheetId="7"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7" l="1"/>
  <c r="G13" i="7"/>
  <c r="F13" i="7"/>
  <c r="G12" i="7"/>
  <c r="G11" i="7"/>
  <c r="G10" i="7"/>
  <c r="G9" i="7"/>
  <c r="G8" i="7"/>
  <c r="G7" i="7"/>
  <c r="G6" i="7"/>
  <c r="G5" i="7"/>
  <c r="G4" i="7"/>
  <c r="G2" i="7"/>
  <c r="F4" i="7"/>
  <c r="F5" i="7"/>
  <c r="F6" i="7"/>
  <c r="F7" i="7"/>
  <c r="F8" i="7"/>
  <c r="F9" i="7"/>
  <c r="F10" i="7"/>
  <c r="F11" i="7"/>
  <c r="F12" i="7"/>
  <c r="C13" i="7"/>
  <c r="D13" i="7"/>
  <c r="I13" i="8"/>
  <c r="J13" i="7" l="1"/>
  <c r="K13" i="7"/>
  <c r="J13" i="8"/>
  <c r="K13" i="8"/>
  <c r="I13" i="6"/>
  <c r="J13" i="6"/>
  <c r="K13" i="6"/>
  <c r="I13" i="5"/>
  <c r="J13" i="5"/>
  <c r="K13" i="5"/>
  <c r="I13" i="9"/>
  <c r="J13" i="9"/>
  <c r="K13" i="9"/>
  <c r="I13" i="4"/>
  <c r="J13" i="4"/>
  <c r="K13" i="4"/>
  <c r="K13" i="3"/>
  <c r="L13" i="3"/>
  <c r="M13" i="3"/>
  <c r="K13" i="2"/>
  <c r="J13" i="2"/>
  <c r="I13" i="2"/>
  <c r="H13" i="9" l="1"/>
  <c r="H6" i="1" s="1"/>
  <c r="G13" i="9"/>
  <c r="G6" i="1" s="1"/>
  <c r="F13" i="9"/>
  <c r="F6" i="1" s="1"/>
  <c r="H13" i="5"/>
  <c r="G13" i="5"/>
  <c r="F13" i="5"/>
  <c r="B6" i="1"/>
  <c r="E13" i="9"/>
  <c r="E6" i="1" s="1"/>
  <c r="D13" i="9"/>
  <c r="D6" i="1" s="1"/>
  <c r="C13" i="9"/>
  <c r="C6" i="1" s="1"/>
  <c r="B13" i="9"/>
  <c r="H13" i="6"/>
  <c r="G13" i="6"/>
  <c r="F13" i="6"/>
  <c r="J13" i="3"/>
  <c r="I13" i="3"/>
  <c r="H13" i="3"/>
  <c r="H13" i="8" l="1"/>
  <c r="G13" i="8"/>
  <c r="F13" i="8"/>
  <c r="E13" i="8"/>
  <c r="D13" i="8"/>
  <c r="C13" i="8"/>
  <c r="B13" i="8"/>
  <c r="E9" i="1"/>
  <c r="D9" i="1"/>
  <c r="C9" i="1"/>
  <c r="B13" i="7"/>
  <c r="G9" i="1"/>
  <c r="E13" i="6"/>
  <c r="E8" i="1" s="1"/>
  <c r="D13" i="6"/>
  <c r="D8" i="1" s="1"/>
  <c r="C13" i="6"/>
  <c r="C8" i="1" s="1"/>
  <c r="B13" i="6"/>
  <c r="B8" i="1" s="1"/>
  <c r="E13" i="5"/>
  <c r="D13" i="5"/>
  <c r="C13" i="5"/>
  <c r="C7" i="1" s="1"/>
  <c r="B13" i="5"/>
  <c r="B7" i="1" s="1"/>
  <c r="H5" i="1"/>
  <c r="G5" i="1"/>
  <c r="E13" i="4"/>
  <c r="C5" i="1" s="1"/>
  <c r="D13" i="4"/>
  <c r="C13" i="4"/>
  <c r="B13" i="4"/>
  <c r="B5" i="1" s="1"/>
  <c r="H13" i="4"/>
  <c r="F5" i="1" s="1"/>
  <c r="G13" i="4"/>
  <c r="E5" i="1" s="1"/>
  <c r="F13" i="4"/>
  <c r="D5" i="1" s="1"/>
  <c r="G13" i="3"/>
  <c r="E4" i="1" s="1"/>
  <c r="F13" i="3"/>
  <c r="D4" i="1" s="1"/>
  <c r="E13" i="3"/>
  <c r="C4" i="1" s="1"/>
  <c r="D13" i="3"/>
  <c r="C13" i="3"/>
  <c r="B13" i="3"/>
  <c r="H4" i="1"/>
  <c r="E13" i="2"/>
  <c r="E3" i="1" s="1"/>
  <c r="D13" i="2"/>
  <c r="D3" i="1" s="1"/>
  <c r="C13" i="2"/>
  <c r="C3" i="1" s="1"/>
  <c r="B13" i="2"/>
  <c r="B3" i="1" s="1"/>
  <c r="H13" i="2"/>
  <c r="G13" i="2"/>
  <c r="F13" i="2"/>
  <c r="F3" i="1" s="1"/>
  <c r="H9" i="1"/>
  <c r="F9" i="1"/>
  <c r="B9" i="1"/>
  <c r="H8" i="1"/>
  <c r="G8" i="1"/>
  <c r="F8" i="1"/>
  <c r="H7" i="1"/>
  <c r="G7" i="1"/>
  <c r="F7" i="1"/>
  <c r="E7" i="1"/>
  <c r="D7" i="1"/>
  <c r="G4" i="1"/>
  <c r="F4" i="1"/>
  <c r="H3" i="1"/>
  <c r="G3" i="1"/>
  <c r="H10" i="1" l="1"/>
  <c r="G10" i="1"/>
  <c r="F10" i="1"/>
  <c r="C10" i="1"/>
  <c r="E10" i="1"/>
  <c r="D10" i="1"/>
  <c r="B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 authorId="0" shapeId="0" xr:uid="{00000000-0006-0000-0100-000002000000}">
      <text>
        <r>
          <rPr>
            <b/>
            <u/>
            <sz val="10"/>
            <color rgb="FF000000"/>
            <rFont val="Arial"/>
            <family val="2"/>
            <scheme val="minor"/>
          </rPr>
          <t>Note:</t>
        </r>
        <r>
          <rPr>
            <sz val="10"/>
            <color rgb="FF000000"/>
            <rFont val="Arial"/>
            <family val="2"/>
            <scheme val="minor"/>
          </rPr>
          <t xml:space="preserve"> The difference between Column J and Column K are the accounts with missing meter data. Because there are customers with missing meter data their performance cannot be calculated and therefore their performance is not included in these results.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E1" authorId="0" shapeId="0" xr:uid="{00000000-0006-0000-0200-000001000000}">
      <text>
        <r>
          <rPr>
            <sz val="10"/>
            <color rgb="FF000000"/>
            <rFont val="Arial"/>
            <family val="2"/>
            <scheme val="minor"/>
          </rPr>
          <t xml:space="preserve">The is the overall performance including all customers over and under-performing in all performance intervals (15-minute intervals for A.1 BIP). 
The is the overall performance for all A.1 BIP customers across all A1 hours, not just BIP overlapping intervals. </t>
        </r>
      </text>
    </comment>
    <comment ref="F1" authorId="0" shapeId="0" xr:uid="{00000000-0006-0000-0200-000002000000}">
      <text>
        <r>
          <rPr>
            <sz val="10"/>
            <color rgb="FF000000"/>
            <rFont val="Arial"/>
            <family val="2"/>
            <scheme val="minor"/>
          </rPr>
          <t>This is overall performance utilizing the net event method. Therefore, negative performance for any customer as evaluated by summing performance over the entire event is not included. Includes only overlapping BIP intervals.</t>
        </r>
      </text>
    </comment>
    <comment ref="G1" authorId="0" shapeId="0" xr:uid="{00000000-0006-0000-0200-000003000000}">
      <text>
        <r>
          <rPr>
            <sz val="10"/>
            <color rgb="FF000000"/>
            <rFont val="Arial"/>
            <family val="2"/>
            <scheme val="minor"/>
          </rPr>
          <t>This is overall performance utilizing the interval positive method. Therefore, negative performance evaluated at the interval level is not included.  Includes only overlapping BIP intervals.</t>
        </r>
      </text>
    </comment>
    <comment ref="H1" authorId="0" shapeId="0" xr:uid="{00000000-0006-0000-0200-000004000000}">
      <text>
        <r>
          <rPr>
            <sz val="10"/>
            <color rgb="FF000000"/>
            <rFont val="Arial"/>
            <family val="2"/>
            <scheme val="minor"/>
          </rPr>
          <t>Average performance across all A1 hours, not just BIP overlapping intervals.</t>
        </r>
      </text>
    </comment>
    <comment ref="I1" authorId="0" shapeId="0" xr:uid="{00000000-0006-0000-0200-000005000000}">
      <text>
        <r>
          <rPr>
            <sz val="10"/>
            <color rgb="FF000000"/>
            <rFont val="Arial"/>
            <family val="2"/>
            <scheme val="minor"/>
          </rPr>
          <t>Includes only overlapping BIP intervals.</t>
        </r>
      </text>
    </comment>
    <comment ref="J1" authorId="0" shapeId="0" xr:uid="{00000000-0006-0000-0200-000006000000}">
      <text>
        <r>
          <rPr>
            <sz val="10"/>
            <color rgb="FF000000"/>
            <rFont val="Arial"/>
            <family val="2"/>
          </rPr>
          <t>Includes only overlapping BIP intervals.</t>
        </r>
      </text>
    </comment>
    <comment ref="M1" authorId="0" shapeId="0" xr:uid="{00000000-0006-0000-0200-000008000000}">
      <text>
        <r>
          <rPr>
            <sz val="10"/>
            <color rgb="FF000000"/>
            <rFont val="Arial"/>
            <family val="2"/>
            <scheme val="minor"/>
          </rPr>
          <t xml:space="preserve">There is 1 A.1 BIP service account with missing meter data. This customer's performance cannot yet be calculated and therefore is not included in these results.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300-000001000000}">
      <text>
        <r>
          <rPr>
            <sz val="10"/>
            <color rgb="FF000000"/>
            <rFont val="Arial"/>
            <family val="2"/>
            <scheme val="minor"/>
          </rPr>
          <t>The is the overall performance including all non-BIP aggregations over and under-performing in all performance intervals. (All A.2 Non-BIP aggregators)</t>
        </r>
      </text>
    </comment>
    <comment ref="D1" authorId="0" shapeId="0" xr:uid="{00000000-0006-0000-0300-000002000000}">
      <text>
        <r>
          <rPr>
            <sz val="10"/>
            <color rgb="FF000000"/>
            <rFont val="Arial"/>
            <family val="2"/>
            <scheme val="minor"/>
          </rPr>
          <t xml:space="preserve">This is overall performance utilizing the net event method. Therefore, net negative performance for any non-BIP aggregation as evaluated by summing performance over the entire event is not included. </t>
        </r>
      </text>
    </comment>
    <comment ref="E1" authorId="0" shapeId="0" xr:uid="{00000000-0006-0000-0300-000003000000}">
      <text>
        <r>
          <rPr>
            <sz val="10"/>
            <color rgb="FF000000"/>
            <rFont val="Arial"/>
            <family val="2"/>
            <scheme val="minor"/>
          </rPr>
          <t>This is overall positive performance at each performance interval.  Therefore, only includes hours in which a A.2 non-BIP aggregation resulted in positive load reduction; hours with negative results are excluded.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400-000001000000}">
      <text>
        <r>
          <rPr>
            <sz val="10"/>
            <color rgb="FF000000"/>
            <rFont val="Arial"/>
            <family val="2"/>
            <scheme val="minor"/>
          </rPr>
          <t>The is the overall performance including all A.4. VPP aggregators over and under-performing in all performance intervals.</t>
        </r>
      </text>
    </comment>
    <comment ref="D1" authorId="0" shapeId="0" xr:uid="{00000000-0006-0000-0400-000002000000}">
      <text>
        <r>
          <rPr>
            <sz val="10"/>
            <color rgb="FF000000"/>
            <rFont val="Arial"/>
            <family val="2"/>
            <scheme val="minor"/>
          </rPr>
          <t>This is the performance associated utilizing the net event method (e.g. A.4. VPP aggregation is net positive for the ELRP event day). Therefore, negative performance for any A.4. VPP aggregation, as evaluated by summing performance over the entire event, is not included.</t>
        </r>
      </text>
    </comment>
    <comment ref="E1" authorId="0" shapeId="0" xr:uid="{00000000-0006-0000-0400-000003000000}">
      <text>
        <r>
          <rPr>
            <sz val="10"/>
            <color rgb="FF000000"/>
            <rFont val="Arial"/>
            <family val="2"/>
            <scheme val="minor"/>
          </rPr>
          <t xml:space="preserve">This is positive performance at each performance interval (e.g. positive performance for A.4 VPP aggregators).  Performance intervals where the A.4. VPP aggregation is negative are not included in this total.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500-000001000000}">
      <text>
        <r>
          <rPr>
            <sz val="10"/>
            <color rgb="FF000000"/>
            <rFont val="Arial"/>
            <family val="2"/>
            <scheme val="minor"/>
          </rPr>
          <t>The is the overall performance including all A.4. VPP aggregators over and under-performing in all performance intervals.</t>
        </r>
      </text>
    </comment>
    <comment ref="D1" authorId="0" shapeId="0" xr:uid="{00000000-0006-0000-0500-000002000000}">
      <text>
        <r>
          <rPr>
            <sz val="10"/>
            <color rgb="FF000000"/>
            <rFont val="Arial"/>
            <family val="2"/>
            <scheme val="minor"/>
          </rPr>
          <t>This is the performance associated utilizing the net event method (e.g. A.4. VPP aggregation is net positive for the ELRP event day). Therefore, negative performance for any A.4. VPP aggregation, as evaluated by summing performance over the entire event, is not included.</t>
        </r>
      </text>
    </comment>
    <comment ref="E1" authorId="0" shapeId="0" xr:uid="{00000000-0006-0000-0500-000003000000}">
      <text>
        <r>
          <rPr>
            <sz val="10"/>
            <color rgb="FF000000"/>
            <rFont val="Arial"/>
            <family val="2"/>
            <scheme val="minor"/>
          </rPr>
          <t xml:space="preserve">This is positive performance at each performance interval (e.g. positive performance for A.4 VPP aggregators).  Performance intervals where the A.4. VPP aggregation is negative are not included in this total.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600-000001000000}">
      <text>
        <r>
          <rPr>
            <sz val="10"/>
            <color rgb="FF000000"/>
            <rFont val="Arial"/>
            <family val="2"/>
            <scheme val="minor"/>
          </rPr>
          <t>The is the overall performance including all customers over and under-performing in all performance intervals (15 minute intervals for A.4 VPP utilizing Tesla sub-meter data).</t>
        </r>
      </text>
    </comment>
    <comment ref="D1" authorId="0" shapeId="0" xr:uid="{00000000-0006-0000-0600-000002000000}">
      <text>
        <r>
          <rPr>
            <sz val="10"/>
            <color rgb="FF000000"/>
            <rFont val="Arial"/>
            <family val="2"/>
            <scheme val="minor"/>
          </rPr>
          <t xml:space="preserve">This is overall performance utilizing the net event method. Therefore, net negative performance for any customer, as evaluated by summing performance over the entire event utilizing Tesla's sub-metered data, is not included. </t>
        </r>
      </text>
    </comment>
    <comment ref="E1" authorId="0" shapeId="0" xr:uid="{00000000-0006-0000-0600-000003000000}">
      <text>
        <r>
          <rPr>
            <sz val="10"/>
            <color rgb="FF000000"/>
            <rFont val="Arial"/>
            <family val="2"/>
            <scheme val="minor"/>
          </rPr>
          <t>This is overall positive performance at each performance interval (15-minute intervals for A.4 VPP utilizing Tesla sub-meter data).  Performance intervals with negative performance are excluded from this total.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700-000001000000}">
      <text>
        <r>
          <rPr>
            <sz val="10"/>
            <color rgb="FF000000"/>
            <rFont val="Arial"/>
            <family val="2"/>
            <scheme val="minor"/>
          </rPr>
          <t xml:space="preserve">The is the overall performance including all customers over and under-performing in all performance intervals (hourly for A.6 customers). </t>
        </r>
      </text>
    </comment>
    <comment ref="D1" authorId="0" shapeId="0" xr:uid="{00000000-0006-0000-0700-000002000000}">
      <text>
        <r>
          <rPr>
            <sz val="10"/>
            <color rgb="FF000000"/>
            <rFont val="Arial"/>
            <family val="2"/>
            <scheme val="minor"/>
          </rPr>
          <t xml:space="preserve">This is overall performance utilizing the net event method. Therefore, net negative performance for any customer, as evaluated by summing performance over the entire event, is not included. </t>
        </r>
      </text>
    </comment>
    <comment ref="E1" authorId="0" shapeId="0" xr:uid="{00000000-0006-0000-0700-000003000000}">
      <text>
        <r>
          <rPr>
            <sz val="10"/>
            <color rgb="FF000000"/>
            <rFont val="Arial"/>
            <family val="2"/>
            <scheme val="minor"/>
          </rPr>
          <t>This is overall positive performance at each performance interval (hourly for A.6 customers).  A customer's hourly performance interval that results in a negative load reduction are excluded from this total.</t>
        </r>
      </text>
    </comment>
    <comment ref="K1" authorId="0" shapeId="0" xr:uid="{00000000-0006-0000-0700-000005000000}">
      <text>
        <r>
          <rPr>
            <b/>
            <u/>
            <sz val="10"/>
            <color rgb="FF000000"/>
            <rFont val="Arial"/>
            <family val="2"/>
            <scheme val="minor"/>
          </rPr>
          <t>Note:</t>
        </r>
        <r>
          <rPr>
            <sz val="10"/>
            <color rgb="FF000000"/>
            <rFont val="Arial"/>
            <family val="2"/>
            <scheme val="minor"/>
          </rPr>
          <t xml:space="preserve"> The difference between Column J and Column K are the accounts with missing meter data. Because there are customers with missing meter data their performance cannot be calculated and therefore their performance is not included in these results.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K1" authorId="0" shapeId="0" xr:uid="{00000000-0006-0000-0800-000005000000}">
      <text>
        <r>
          <rPr>
            <b/>
            <u/>
            <sz val="10"/>
            <color rgb="FF000000"/>
            <rFont val="Arial"/>
            <family val="2"/>
            <scheme val="minor"/>
          </rPr>
          <t>Note:</t>
        </r>
        <r>
          <rPr>
            <sz val="10"/>
            <color rgb="FF000000"/>
            <rFont val="Arial"/>
            <family val="2"/>
            <scheme val="minor"/>
          </rPr>
          <t xml:space="preserve"> The difference between Column J and Column K are the accounts with missing meter data. Because there are customers with missing meter data their performance cannot be calculated and therefore their performance is not included in these results.</t>
        </r>
      </text>
    </comment>
  </commentList>
</comments>
</file>

<file path=xl/sharedStrings.xml><?xml version="1.0" encoding="utf-8"?>
<sst xmlns="http://schemas.openxmlformats.org/spreadsheetml/2006/main" count="196" uniqueCount="54">
  <si>
    <t>Aggregated total across all days</t>
  </si>
  <si>
    <t>Subgroup</t>
  </si>
  <si>
    <t>Event Duration (hrs)</t>
  </si>
  <si>
    <r>
      <t xml:space="preserve">Total Delivered kWh
</t>
    </r>
    <r>
      <rPr>
        <b/>
        <i/>
        <sz val="9"/>
        <color theme="1"/>
        <rFont val="Arial"/>
        <family val="2"/>
      </rPr>
      <t xml:space="preserve">(Unadjusted; All Participants)
</t>
    </r>
    <r>
      <rPr>
        <b/>
        <sz val="11"/>
        <color theme="1"/>
        <rFont val="Arial"/>
        <family val="2"/>
      </rPr>
      <t>[1]</t>
    </r>
  </si>
  <si>
    <r>
      <t xml:space="preserve">Total Delivered kWh
</t>
    </r>
    <r>
      <rPr>
        <b/>
        <i/>
        <sz val="9"/>
        <color rgb="FF000000"/>
        <rFont val="Arial"/>
        <family val="2"/>
      </rPr>
      <t xml:space="preserve">(Event Net Positive Performance)
</t>
    </r>
    <r>
      <rPr>
        <b/>
        <sz val="11"/>
        <color rgb="FF000000"/>
        <rFont val="Arial"/>
        <family val="2"/>
      </rPr>
      <t>[2]</t>
    </r>
  </si>
  <si>
    <r>
      <t xml:space="preserve">Total Delivered kWh
</t>
    </r>
    <r>
      <rPr>
        <b/>
        <i/>
        <sz val="9"/>
        <color rgb="FF000000"/>
        <rFont val="Arial"/>
        <family val="2"/>
      </rPr>
      <t xml:space="preserve">(Interval Positive Performance)
</t>
    </r>
    <r>
      <rPr>
        <b/>
        <sz val="11"/>
        <color rgb="FF000000"/>
        <rFont val="Arial"/>
        <family val="2"/>
      </rPr>
      <t>[3]</t>
    </r>
  </si>
  <si>
    <r>
      <t xml:space="preserve">Average Hourly Delivered kWh
</t>
    </r>
    <r>
      <rPr>
        <b/>
        <i/>
        <sz val="9"/>
        <color rgb="FF000000"/>
        <rFont val="Arial"/>
        <family val="2"/>
      </rPr>
      <t>(Unadjusted; All Participants)</t>
    </r>
  </si>
  <si>
    <r>
      <t xml:space="preserve">Average Hourly Delivered kWh
</t>
    </r>
    <r>
      <rPr>
        <b/>
        <i/>
        <sz val="9"/>
        <color rgb="FF000000"/>
        <rFont val="Arial"/>
        <family val="2"/>
      </rPr>
      <t>(Event Net Positive Performance)</t>
    </r>
  </si>
  <si>
    <r>
      <t xml:space="preserve">Average Hourly Delivered kWh
</t>
    </r>
    <r>
      <rPr>
        <b/>
        <i/>
        <sz val="9"/>
        <color rgb="FF000000"/>
        <rFont val="Arial"/>
        <family val="2"/>
      </rPr>
      <t>(Interval Positive Performance)</t>
    </r>
  </si>
  <si>
    <t>A.1 General</t>
  </si>
  <si>
    <t>A.1 BIP</t>
  </si>
  <si>
    <t>A.2 Non-BIP</t>
  </si>
  <si>
    <t>A.3</t>
  </si>
  <si>
    <t>A.4</t>
  </si>
  <si>
    <t>A.4 Tesla</t>
  </si>
  <si>
    <t>A.6 PSR</t>
  </si>
  <si>
    <t>Total</t>
  </si>
  <si>
    <t>Footnotes:</t>
  </si>
  <si>
    <r>
      <t>[1]  Total Delivered kWh (Unadjusted) -</t>
    </r>
    <r>
      <rPr>
        <sz val="11"/>
        <color theme="1"/>
        <rFont val="Arial"/>
        <family val="2"/>
      </rPr>
      <t xml:space="preserve"> This is the overall performance including all customers / aggregations over and under-performing in all performance intervals.</t>
    </r>
  </si>
  <si>
    <r>
      <t xml:space="preserve">[2]  Total Delivered kWh (Event Net Positive Performance) - </t>
    </r>
    <r>
      <rPr>
        <sz val="11"/>
        <color theme="1"/>
        <rFont val="Arial"/>
        <family val="2"/>
      </rPr>
      <t xml:space="preserve">This is overall net positive performance utilizing the net event method. Net negative performance for any customer / aggregation as evaluated by summing performance over the entire event is not included. </t>
    </r>
  </si>
  <si>
    <r>
      <t xml:space="preserve">[3]  Total Delivered kWh (Interval Positive Performance) - </t>
    </r>
    <r>
      <rPr>
        <sz val="11"/>
        <color theme="1"/>
        <rFont val="Arial"/>
        <family val="2"/>
      </rPr>
      <t>This is overall positive performance at each performance interval.</t>
    </r>
  </si>
  <si>
    <t>Event Date</t>
  </si>
  <si>
    <r>
      <t xml:space="preserve">Total Delivered kWh
</t>
    </r>
    <r>
      <rPr>
        <b/>
        <i/>
        <sz val="9"/>
        <color theme="1"/>
        <rFont val="Calibri"/>
        <family val="2"/>
      </rPr>
      <t xml:space="preserve">(Unadjusted; All Participants)
</t>
    </r>
    <r>
      <rPr>
        <b/>
        <sz val="11"/>
        <color theme="1"/>
        <rFont val="Calibri"/>
        <family val="2"/>
      </rPr>
      <t>[1]</t>
    </r>
  </si>
  <si>
    <r>
      <rPr>
        <b/>
        <sz val="11"/>
        <color rgb="FF000000"/>
        <rFont val="Calibri"/>
        <family val="2"/>
      </rPr>
      <t xml:space="preserve">Total Delivered kWh
</t>
    </r>
    <r>
      <rPr>
        <b/>
        <i/>
        <sz val="9"/>
        <color rgb="FF000000"/>
        <rFont val="Calibri"/>
        <family val="2"/>
      </rPr>
      <t xml:space="preserve">(Event Net Positive Performance)
</t>
    </r>
    <r>
      <rPr>
        <b/>
        <sz val="11"/>
        <color rgb="FF000000"/>
        <rFont val="Calibri"/>
        <family val="2"/>
      </rPr>
      <t>[2]</t>
    </r>
  </si>
  <si>
    <r>
      <rPr>
        <b/>
        <sz val="11"/>
        <color rgb="FF000000"/>
        <rFont val="Calibri"/>
        <family val="2"/>
      </rPr>
      <t xml:space="preserve">Total Delivered kWh
</t>
    </r>
    <r>
      <rPr>
        <b/>
        <i/>
        <sz val="9"/>
        <color rgb="FF000000"/>
        <rFont val="Calibri"/>
        <family val="2"/>
      </rPr>
      <t xml:space="preserve">(Interval Positive Performance)
</t>
    </r>
    <r>
      <rPr>
        <b/>
        <sz val="11"/>
        <color rgb="FF000000"/>
        <rFont val="Calibri"/>
        <family val="2"/>
      </rPr>
      <t>[3]</t>
    </r>
  </si>
  <si>
    <r>
      <t xml:space="preserve">Average Hourly Delivered kWh
</t>
    </r>
    <r>
      <rPr>
        <b/>
        <i/>
        <sz val="8"/>
        <color rgb="FF000000"/>
        <rFont val="Arial"/>
        <family val="2"/>
      </rPr>
      <t>(Unadjusted; All Participants)</t>
    </r>
  </si>
  <si>
    <r>
      <t xml:space="preserve">Average Hourly Delivered kWh
</t>
    </r>
    <r>
      <rPr>
        <b/>
        <i/>
        <sz val="8"/>
        <color rgb="FF000000"/>
        <rFont val="Arial"/>
        <family val="2"/>
      </rPr>
      <t>(Event Net Positive Performance)</t>
    </r>
  </si>
  <si>
    <r>
      <t xml:space="preserve">Average Hourly Delivered kWh
</t>
    </r>
    <r>
      <rPr>
        <b/>
        <i/>
        <sz val="8"/>
        <color rgb="FF000000"/>
        <rFont val="Arial"/>
        <family val="2"/>
      </rPr>
      <t>(Interval Positive Performance)</t>
    </r>
  </si>
  <si>
    <t>Nominated kW</t>
  </si>
  <si>
    <t>Number of Overall Services Account in Subgroup</t>
  </si>
  <si>
    <t>Number of Accounts with Performance Calculated</t>
  </si>
  <si>
    <t>NA</t>
  </si>
  <si>
    <t>Overall</t>
  </si>
  <si>
    <r>
      <t>[1]  Total Delivered kWh (Unadjusted) -</t>
    </r>
    <r>
      <rPr>
        <sz val="11"/>
        <color theme="1"/>
        <rFont val="Calibri"/>
        <family val="2"/>
      </rPr>
      <t xml:space="preserve"> This is the overall performance including all customers / aggregations over and under-performing in all performance intervals.</t>
    </r>
  </si>
  <si>
    <r>
      <t xml:space="preserve">[2]  Total Delivered kWh (Event Net Positive Performance) - </t>
    </r>
    <r>
      <rPr>
        <sz val="11"/>
        <color theme="1"/>
        <rFont val="Calibri"/>
        <family val="2"/>
      </rPr>
      <t xml:space="preserve">This is overall net positive performance utilizing the net event method. Net negative performance for any customer / aggregation as evaluated by summing performance over the entire event is not included. </t>
    </r>
  </si>
  <si>
    <r>
      <t xml:space="preserve">[3]  Total Delivered kWh (Interval Positive Performance) - </t>
    </r>
    <r>
      <rPr>
        <sz val="11"/>
        <color theme="1"/>
        <rFont val="Calibri"/>
        <family val="2"/>
      </rPr>
      <t>This is overall positive performance at each performance interval.</t>
    </r>
  </si>
  <si>
    <t>BIP Event Overlap?</t>
  </si>
  <si>
    <t>BIP Event Duration (hrs)</t>
  </si>
  <si>
    <r>
      <t xml:space="preserve">Total Delivered kWh
</t>
    </r>
    <r>
      <rPr>
        <b/>
        <i/>
        <sz val="9"/>
        <color theme="1"/>
        <rFont val="Arial"/>
        <family val="2"/>
        <scheme val="minor"/>
      </rPr>
      <t>(Unadjusted; All Participants)</t>
    </r>
    <r>
      <rPr>
        <b/>
        <sz val="10"/>
        <color theme="1"/>
        <rFont val="Arial"/>
        <family val="2"/>
        <scheme val="minor"/>
      </rPr>
      <t xml:space="preserve">
[1]</t>
    </r>
  </si>
  <si>
    <r>
      <t xml:space="preserve">Total Delivered kWh
</t>
    </r>
    <r>
      <rPr>
        <b/>
        <i/>
        <sz val="9"/>
        <color theme="1"/>
        <rFont val="Arial"/>
        <family val="2"/>
        <scheme val="minor"/>
      </rPr>
      <t xml:space="preserve">(Event Net Positive Performance)
</t>
    </r>
    <r>
      <rPr>
        <b/>
        <sz val="10"/>
        <color theme="1"/>
        <rFont val="Arial"/>
        <family val="2"/>
        <scheme val="minor"/>
      </rPr>
      <t>[2]</t>
    </r>
  </si>
  <si>
    <r>
      <t xml:space="preserve">Total Delivered kWh
</t>
    </r>
    <r>
      <rPr>
        <b/>
        <i/>
        <sz val="9"/>
        <color theme="1"/>
        <rFont val="Arial"/>
        <family val="2"/>
        <scheme val="minor"/>
      </rPr>
      <t xml:space="preserve">(Interval Positive Performance)
</t>
    </r>
    <r>
      <rPr>
        <b/>
        <sz val="10"/>
        <color theme="1"/>
        <rFont val="Arial"/>
        <family val="2"/>
        <scheme val="minor"/>
      </rPr>
      <t>[3]</t>
    </r>
  </si>
  <si>
    <r>
      <t xml:space="preserve">Average Hourly Delivered kWh
</t>
    </r>
    <r>
      <rPr>
        <b/>
        <i/>
        <sz val="8"/>
        <color theme="1"/>
        <rFont val="Arial"/>
        <family val="2"/>
        <scheme val="minor"/>
      </rPr>
      <t>(Unadjusted; All Participants)</t>
    </r>
  </si>
  <si>
    <r>
      <t xml:space="preserve">Average Hourly Delivered kWh
</t>
    </r>
    <r>
      <rPr>
        <b/>
        <i/>
        <sz val="8"/>
        <color theme="1"/>
        <rFont val="Arial"/>
        <family val="2"/>
        <scheme val="minor"/>
      </rPr>
      <t>(Event Net Positive Performance)</t>
    </r>
  </si>
  <si>
    <r>
      <t xml:space="preserve">Average Hourly Delivered kWh
</t>
    </r>
    <r>
      <rPr>
        <b/>
        <i/>
        <sz val="8"/>
        <color theme="1"/>
        <rFont val="Arial"/>
        <family val="2"/>
        <scheme val="minor"/>
      </rPr>
      <t>(Interval Positive Performance)</t>
    </r>
  </si>
  <si>
    <t>SDG&amp;E does not have any BIP Customers</t>
  </si>
  <si>
    <r>
      <t xml:space="preserve">Total Delivered kWh
</t>
    </r>
    <r>
      <rPr>
        <b/>
        <i/>
        <sz val="9"/>
        <color theme="1"/>
        <rFont val="Arial"/>
        <family val="2"/>
        <scheme val="minor"/>
      </rPr>
      <t xml:space="preserve">(Unadjusted; All Participants)
</t>
    </r>
    <r>
      <rPr>
        <b/>
        <sz val="10"/>
        <color theme="1"/>
        <rFont val="Arial"/>
        <family val="2"/>
        <scheme val="minor"/>
      </rPr>
      <t>[1]</t>
    </r>
  </si>
  <si>
    <t>SDG&amp;E did not have any customers enrolled in A.4</t>
  </si>
  <si>
    <t>SDG&amp;E does not have an agreement with Tesla</t>
  </si>
  <si>
    <t>n/a</t>
  </si>
  <si>
    <r>
      <t>[1]  Total Delivered kWh (Unadjusted) -</t>
    </r>
    <r>
      <rPr>
        <sz val="11"/>
        <color theme="1"/>
        <rFont val="Calibri"/>
        <family val="2"/>
      </rPr>
      <t xml:space="preserve"> This is the overall performance including all customers / aggregations over and under-performing in all performance intervals.</t>
    </r>
    <r>
      <rPr>
        <b/>
        <sz val="11"/>
        <color theme="1"/>
        <rFont val="Calibri"/>
        <family val="2"/>
      </rPr>
      <t xml:space="preserve">  </t>
    </r>
    <r>
      <rPr>
        <sz val="11"/>
        <color theme="1"/>
        <rFont val="Calibri"/>
        <family val="2"/>
      </rPr>
      <t>A negative number means the energy use on the event day was higher than the baseline.</t>
    </r>
  </si>
  <si>
    <r>
      <t xml:space="preserve">[2]  Total Delivered kWh (Event Net Positive Performance) - </t>
    </r>
    <r>
      <rPr>
        <sz val="11"/>
        <color theme="1"/>
        <rFont val="Calibri"/>
        <family val="2"/>
      </rPr>
      <t>This is overall net positive performance utilizing the net event method. Net negative performance for any customer / aggregation as evaluated by summing performance over the entire event is not included.</t>
    </r>
  </si>
  <si>
    <r>
      <t xml:space="preserve">[3]  Total Delivered kWh (Interval Positive Performance) - </t>
    </r>
    <r>
      <rPr>
        <sz val="11"/>
        <color theme="1"/>
        <rFont val="Calibri"/>
        <family val="2"/>
      </rPr>
      <t>This is overall positive performance at each performance interval.</t>
    </r>
    <r>
      <rPr>
        <b/>
        <sz val="11"/>
        <color theme="1"/>
        <rFont val="Calibri"/>
        <family val="2"/>
      </rPr>
      <t xml:space="preserve"> </t>
    </r>
    <r>
      <rPr>
        <sz val="11"/>
        <color theme="1"/>
        <rFont val="Calibri"/>
        <family val="2"/>
      </rPr>
      <t>Since SDG&amp;E computes the A6 baseline at the event level not the hourly level we cannot claculate the kWh in this manner.</t>
    </r>
  </si>
  <si>
    <t>Footnote</t>
  </si>
  <si>
    <t xml:space="preserve">Please note the majority of the SDG&amp;E A.6 results are negative due to SDG&amp;E A.6 subgroup is based on an unadjusted baseline mehtodology.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</si>
</sst>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_(* #,##0_);_(* \(#,##0\);_(* &quot;-&quot;??_);_(@_)"/>
  </numFmts>
  <fonts count="25" x14ac:knownFonts="1">
    <font>
      <sz val="10"/>
      <color rgb="FF000000"/>
      <name val="Arial"/>
      <scheme val="minor"/>
    </font>
    <font>
      <sz val="11"/>
      <color theme="1"/>
      <name val="Calibri"/>
      <family val="2"/>
    </font>
    <font>
      <sz val="10"/>
      <name val="Arial"/>
      <family val="2"/>
    </font>
    <font>
      <b/>
      <sz val="11"/>
      <color theme="1"/>
      <name val="Calibri"/>
      <family val="2"/>
    </font>
    <font>
      <b/>
      <sz val="10"/>
      <color theme="1"/>
      <name val="Arial"/>
      <family val="2"/>
      <scheme val="minor"/>
    </font>
    <font>
      <sz val="10"/>
      <color theme="1"/>
      <name val="Arial"/>
      <family val="2"/>
      <scheme val="minor"/>
    </font>
    <font>
      <b/>
      <u/>
      <sz val="11"/>
      <color theme="1"/>
      <name val="Calibri"/>
      <family val="2"/>
    </font>
    <font>
      <b/>
      <i/>
      <sz val="9"/>
      <color theme="1"/>
      <name val="Calibri"/>
      <family val="2"/>
    </font>
    <font>
      <b/>
      <i/>
      <sz val="9"/>
      <color theme="1"/>
      <name val="Arial"/>
      <family val="2"/>
      <scheme val="minor"/>
    </font>
    <font>
      <b/>
      <u/>
      <sz val="10"/>
      <color rgb="FF000000"/>
      <name val="Arial"/>
      <family val="2"/>
      <scheme val="minor"/>
    </font>
    <font>
      <sz val="10"/>
      <color rgb="FF000000"/>
      <name val="Arial"/>
      <family val="2"/>
      <scheme val="minor"/>
    </font>
    <font>
      <sz val="10"/>
      <color rgb="FF000000"/>
      <name val="Arial"/>
      <family val="2"/>
    </font>
    <font>
      <b/>
      <sz val="11"/>
      <color rgb="FF000000"/>
      <name val="Calibri"/>
      <family val="2"/>
    </font>
    <font>
      <b/>
      <i/>
      <sz val="9"/>
      <color rgb="FF000000"/>
      <name val="Calibri"/>
      <family val="2"/>
    </font>
    <font>
      <b/>
      <i/>
      <sz val="8"/>
      <color rgb="FF000000"/>
      <name val="Arial"/>
      <family val="2"/>
    </font>
    <font>
      <b/>
      <sz val="10"/>
      <color rgb="FF000000"/>
      <name val="Arial"/>
      <family val="2"/>
    </font>
    <font>
      <b/>
      <i/>
      <sz val="8"/>
      <color theme="1"/>
      <name val="Arial"/>
      <family val="2"/>
      <scheme val="minor"/>
    </font>
    <font>
      <b/>
      <sz val="11"/>
      <color theme="1"/>
      <name val="Arial"/>
      <family val="2"/>
    </font>
    <font>
      <sz val="11"/>
      <color theme="1"/>
      <name val="Arial"/>
      <family val="2"/>
    </font>
    <font>
      <b/>
      <u/>
      <sz val="11"/>
      <color theme="1"/>
      <name val="Arial"/>
      <family val="2"/>
    </font>
    <font>
      <b/>
      <i/>
      <sz val="9"/>
      <color theme="1"/>
      <name val="Arial"/>
      <family val="2"/>
    </font>
    <font>
      <b/>
      <sz val="11"/>
      <color rgb="FF000000"/>
      <name val="Arial"/>
      <family val="2"/>
    </font>
    <font>
      <b/>
      <i/>
      <sz val="9"/>
      <color rgb="FF000000"/>
      <name val="Arial"/>
      <family val="2"/>
    </font>
    <font>
      <sz val="10"/>
      <color rgb="FF000000"/>
      <name val="Arial"/>
      <family val="2"/>
      <scheme val="minor"/>
    </font>
    <font>
      <sz val="10"/>
      <color rgb="FFFF0000"/>
      <name val="Arial"/>
      <family val="2"/>
      <scheme val="minor"/>
    </font>
  </fonts>
  <fills count="7">
    <fill>
      <patternFill patternType="none"/>
    </fill>
    <fill>
      <patternFill patternType="gray125"/>
    </fill>
    <fill>
      <patternFill patternType="solid">
        <fgColor rgb="FFD8D8D8"/>
        <bgColor rgb="FFD8D8D8"/>
      </patternFill>
    </fill>
    <fill>
      <patternFill patternType="solid">
        <fgColor rgb="FFC9DAF8"/>
        <bgColor rgb="FFC9DAF8"/>
      </patternFill>
    </fill>
    <fill>
      <patternFill patternType="solid">
        <fgColor rgb="FFD9D9D9"/>
        <bgColor rgb="FFD9D9D9"/>
      </patternFill>
    </fill>
    <fill>
      <patternFill patternType="solid">
        <fgColor rgb="FFCCCCCC"/>
        <bgColor rgb="FFCCCCCC"/>
      </patternFill>
    </fill>
    <fill>
      <patternFill patternType="solid">
        <fgColor theme="2" tint="-0.249977111117893"/>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ck">
        <color rgb="FF000000"/>
      </top>
      <bottom style="thin">
        <color rgb="FF000000"/>
      </bottom>
      <diagonal/>
    </border>
  </borders>
  <cellStyleXfs count="2">
    <xf numFmtId="0" fontId="0" fillId="0" borderId="0"/>
    <xf numFmtId="43" fontId="23" fillId="0" borderId="0" applyFont="0" applyFill="0" applyBorder="0" applyAlignment="0" applyProtection="0"/>
  </cellStyleXfs>
  <cellXfs count="43">
    <xf numFmtId="0" fontId="0" fillId="0" borderId="0" xfId="0"/>
    <xf numFmtId="0" fontId="5" fillId="0" borderId="0" xfId="0" applyFont="1" applyAlignment="1">
      <alignment wrapText="1"/>
    </xf>
    <xf numFmtId="16" fontId="4" fillId="0" borderId="1" xfId="0" applyNumberFormat="1" applyFont="1" applyBorder="1"/>
    <xf numFmtId="3" fontId="5" fillId="4" borderId="1" xfId="0" applyNumberFormat="1" applyFont="1" applyFill="1" applyBorder="1" applyAlignment="1">
      <alignment horizontal="center"/>
    </xf>
    <xf numFmtId="3" fontId="5" fillId="0" borderId="1" xfId="0" applyNumberFormat="1" applyFont="1" applyBorder="1" applyAlignment="1">
      <alignment horizontal="center"/>
    </xf>
    <xf numFmtId="3" fontId="5" fillId="0" borderId="6" xfId="0" applyNumberFormat="1" applyFont="1" applyBorder="1" applyAlignment="1">
      <alignment horizontal="center"/>
    </xf>
    <xf numFmtId="0" fontId="4" fillId="0" borderId="7" xfId="0" applyFont="1" applyBorder="1" applyAlignment="1">
      <alignment horizontal="right"/>
    </xf>
    <xf numFmtId="3" fontId="4" fillId="0" borderId="7" xfId="0" applyNumberFormat="1" applyFont="1" applyBorder="1" applyAlignment="1">
      <alignment horizontal="center"/>
    </xf>
    <xf numFmtId="4" fontId="5" fillId="0" borderId="0" xfId="0" applyNumberFormat="1" applyFont="1"/>
    <xf numFmtId="0" fontId="4" fillId="0" borderId="7" xfId="0" applyFont="1" applyBorder="1" applyAlignment="1">
      <alignment horizontal="center"/>
    </xf>
    <xf numFmtId="3" fontId="5" fillId="5" borderId="1" xfId="0" applyNumberFormat="1" applyFont="1" applyFill="1" applyBorder="1" applyAlignment="1">
      <alignment horizontal="center"/>
    </xf>
    <xf numFmtId="164" fontId="5" fillId="0" borderId="0" xfId="0" applyNumberFormat="1" applyFont="1"/>
    <xf numFmtId="16" fontId="4" fillId="0" borderId="1" xfId="0" applyNumberFormat="1" applyFont="1" applyBorder="1" applyAlignment="1">
      <alignment horizontal="center"/>
    </xf>
    <xf numFmtId="16" fontId="4" fillId="0" borderId="6" xfId="0" applyNumberFormat="1" applyFont="1" applyBorder="1" applyAlignment="1">
      <alignment horizontal="center"/>
    </xf>
    <xf numFmtId="0" fontId="0" fillId="0" borderId="0" xfId="0" applyAlignment="1">
      <alignment horizontal="center"/>
    </xf>
    <xf numFmtId="0" fontId="6" fillId="0" borderId="0" xfId="0" applyFont="1"/>
    <xf numFmtId="0" fontId="3" fillId="3" borderId="5" xfId="0" applyFont="1" applyFill="1" applyBorder="1" applyAlignment="1">
      <alignment horizontal="center" wrapText="1"/>
    </xf>
    <xf numFmtId="0" fontId="4" fillId="3" borderId="1" xfId="0" applyFont="1" applyFill="1" applyBorder="1" applyAlignment="1">
      <alignment horizontal="center" wrapText="1"/>
    </xf>
    <xf numFmtId="4" fontId="0" fillId="0" borderId="0" xfId="0" applyNumberFormat="1"/>
    <xf numFmtId="0" fontId="12" fillId="3" borderId="5" xfId="0" applyFont="1" applyFill="1" applyBorder="1" applyAlignment="1">
      <alignment horizontal="center" wrapText="1"/>
    </xf>
    <xf numFmtId="0" fontId="3" fillId="0" borderId="0" xfId="0" applyFont="1"/>
    <xf numFmtId="0" fontId="15" fillId="3" borderId="1" xfId="0" applyFont="1" applyFill="1" applyBorder="1" applyAlignment="1">
      <alignment horizontal="center" wrapText="1"/>
    </xf>
    <xf numFmtId="0" fontId="17" fillId="0" borderId="4" xfId="0" applyFont="1" applyBorder="1"/>
    <xf numFmtId="3" fontId="18" fillId="0" borderId="5" xfId="0" applyNumberFormat="1" applyFont="1" applyBorder="1" applyAlignment="1">
      <alignment horizontal="right"/>
    </xf>
    <xf numFmtId="0" fontId="11" fillId="0" borderId="0" xfId="0" applyFont="1"/>
    <xf numFmtId="3" fontId="17" fillId="0" borderId="5" xfId="0" applyNumberFormat="1" applyFont="1" applyBorder="1" applyAlignment="1">
      <alignment horizontal="right"/>
    </xf>
    <xf numFmtId="0" fontId="15" fillId="0" borderId="0" xfId="0" applyFont="1"/>
    <xf numFmtId="0" fontId="18" fillId="0" borderId="0" xfId="0" applyFont="1"/>
    <xf numFmtId="0" fontId="19" fillId="0" borderId="0" xfId="0" applyFont="1"/>
    <xf numFmtId="0" fontId="17" fillId="0" borderId="0" xfId="0" applyFont="1"/>
    <xf numFmtId="0" fontId="18" fillId="0" borderId="1" xfId="0" applyFont="1" applyBorder="1"/>
    <xf numFmtId="0" fontId="17" fillId="3" borderId="4" xfId="0" applyFont="1" applyFill="1" applyBorder="1" applyAlignment="1">
      <alignment horizontal="center" wrapText="1"/>
    </xf>
    <xf numFmtId="0" fontId="17" fillId="3" borderId="5" xfId="0" applyFont="1" applyFill="1" applyBorder="1" applyAlignment="1">
      <alignment horizontal="center" wrapText="1"/>
    </xf>
    <xf numFmtId="0" fontId="21" fillId="3" borderId="5" xfId="0" applyFont="1" applyFill="1" applyBorder="1" applyAlignment="1">
      <alignment horizontal="center" wrapText="1"/>
    </xf>
    <xf numFmtId="165" fontId="0" fillId="0" borderId="0" xfId="1" applyNumberFormat="1" applyFont="1"/>
    <xf numFmtId="3" fontId="5" fillId="6" borderId="1" xfId="0" applyNumberFormat="1" applyFont="1" applyFill="1" applyBorder="1" applyAlignment="1">
      <alignment horizontal="center"/>
    </xf>
    <xf numFmtId="0" fontId="24" fillId="0" borderId="0" xfId="0" applyFont="1"/>
    <xf numFmtId="0" fontId="18" fillId="2" borderId="2" xfId="0" applyFont="1" applyFill="1" applyBorder="1" applyAlignment="1">
      <alignment horizontal="center"/>
    </xf>
    <xf numFmtId="0" fontId="2" fillId="0" borderId="2" xfId="0" applyFont="1" applyBorder="1"/>
    <xf numFmtId="0" fontId="2" fillId="0" borderId="3" xfId="0" applyFont="1" applyBorder="1"/>
    <xf numFmtId="0" fontId="17" fillId="0" borderId="0" xfId="0" applyFont="1" applyAlignment="1">
      <alignment wrapText="1"/>
    </xf>
    <xf numFmtId="0" fontId="3" fillId="0" borderId="0" xfId="0" applyFont="1" applyAlignment="1">
      <alignment wrapText="1"/>
    </xf>
    <xf numFmtId="0" fontId="3" fillId="0" borderId="0" xfId="0" applyFont="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850583</xdr:colOff>
      <xdr:row>25</xdr:row>
      <xdr:rowOff>19050</xdr:rowOff>
    </xdr:from>
    <xdr:to>
      <xdr:col>6</xdr:col>
      <xdr:colOff>119063</xdr:colOff>
      <xdr:row>28</xdr:row>
      <xdr:rowOff>7620</xdr:rowOff>
    </xdr:to>
    <xdr:sp macro="" textlink="">
      <xdr:nvSpPr>
        <xdr:cNvPr id="3" name="TextBox 2">
          <a:extLst>
            <a:ext uri="{FF2B5EF4-FFF2-40B4-BE49-F238E27FC236}">
              <a16:creationId xmlns:a16="http://schemas.microsoft.com/office/drawing/2014/main" id="{91DDEC77-19CC-BA70-BDAB-8862D03B8298}"/>
            </a:ext>
          </a:extLst>
        </xdr:cNvPr>
        <xdr:cNvSpPr txBox="1"/>
      </xdr:nvSpPr>
      <xdr:spPr>
        <a:xfrm>
          <a:off x="850583" y="5490210"/>
          <a:ext cx="6019800" cy="49149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Note: For an estimate of load impacts, please refer the draft results of SDG&amp;E’s ELRP Load Impact Study that will be released in March.</a:t>
          </a:r>
          <a:endParaRPr lang="en-US">
            <a:effectLst/>
          </a:endParaRPr>
        </a:p>
        <a:p>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16"/>
  <sheetViews>
    <sheetView zoomScaleNormal="100" workbookViewId="0">
      <selection activeCell="B22" sqref="B22"/>
    </sheetView>
  </sheetViews>
  <sheetFormatPr defaultColWidth="12.44140625" defaultRowHeight="13.2" x14ac:dyDescent="0.25"/>
  <cols>
    <col min="1" max="1" width="12.44140625" style="24"/>
    <col min="2" max="2" width="18.77734375" style="24" customWidth="1"/>
    <col min="3" max="5" width="22.77734375" style="24" customWidth="1"/>
    <col min="6" max="8" width="18.77734375" style="24" customWidth="1"/>
    <col min="9" max="16384" width="12.44140625" style="24"/>
  </cols>
  <sheetData>
    <row r="1" spans="1:8" ht="13.8" x14ac:dyDescent="0.25">
      <c r="A1" s="30"/>
      <c r="B1" s="37" t="s">
        <v>0</v>
      </c>
      <c r="C1" s="38"/>
      <c r="D1" s="38"/>
      <c r="E1" s="38"/>
      <c r="F1" s="38"/>
      <c r="G1" s="38"/>
      <c r="H1" s="39"/>
    </row>
    <row r="2" spans="1:8" ht="51" x14ac:dyDescent="0.25">
      <c r="A2" s="31" t="s">
        <v>1</v>
      </c>
      <c r="B2" s="32" t="s">
        <v>2</v>
      </c>
      <c r="C2" s="32" t="s">
        <v>3</v>
      </c>
      <c r="D2" s="33" t="s">
        <v>4</v>
      </c>
      <c r="E2" s="33" t="s">
        <v>5</v>
      </c>
      <c r="F2" s="33" t="s">
        <v>6</v>
      </c>
      <c r="G2" s="33" t="s">
        <v>7</v>
      </c>
      <c r="H2" s="33" t="s">
        <v>8</v>
      </c>
    </row>
    <row r="3" spans="1:8" ht="13.8" x14ac:dyDescent="0.25">
      <c r="A3" s="22" t="s">
        <v>9</v>
      </c>
      <c r="B3" s="23">
        <f>'A.1 General'!B13</f>
        <v>32</v>
      </c>
      <c r="C3" s="23">
        <f>'A.1 General'!C13</f>
        <v>1652187.9601629446</v>
      </c>
      <c r="D3" s="23">
        <f>'A.1 General'!D13</f>
        <v>1855860.2857131092</v>
      </c>
      <c r="E3" s="23">
        <f>'A.1 General'!E13</f>
        <v>1871917.2865393313</v>
      </c>
      <c r="F3" s="23">
        <f>'A.1 General'!F13</f>
        <v>49708.356894659555</v>
      </c>
      <c r="G3" s="23">
        <f>'A.1 General'!G13</f>
        <v>56055.56172745151</v>
      </c>
      <c r="H3" s="23">
        <f>'A.1 General'!H13</f>
        <v>56492.499041727606</v>
      </c>
    </row>
    <row r="4" spans="1:8" ht="13.8" x14ac:dyDescent="0.25">
      <c r="A4" s="22" t="s">
        <v>10</v>
      </c>
      <c r="B4" s="23">
        <v>0</v>
      </c>
      <c r="C4" s="23">
        <f>'A.1 BIP'!E13</f>
        <v>0</v>
      </c>
      <c r="D4" s="23">
        <f>'A.1 BIP'!F13</f>
        <v>0</v>
      </c>
      <c r="E4" s="23">
        <f>'A.1 BIP'!G13</f>
        <v>0</v>
      </c>
      <c r="F4" s="23">
        <f>'A.1 BIP'!H13</f>
        <v>0</v>
      </c>
      <c r="G4" s="23">
        <f>'A.1 BIP'!I13</f>
        <v>0</v>
      </c>
      <c r="H4" s="23">
        <f>'A.1 BIP'!J13</f>
        <v>0</v>
      </c>
    </row>
    <row r="5" spans="1:8" ht="13.8" x14ac:dyDescent="0.25">
      <c r="A5" s="22" t="s">
        <v>11</v>
      </c>
      <c r="B5" s="23">
        <f>'A.2 Non-BIP'!B13</f>
        <v>37</v>
      </c>
      <c r="C5" s="23">
        <f>'A.2 Non-BIP'!E13</f>
        <v>7124.7053834497929</v>
      </c>
      <c r="D5" s="23">
        <f>'A.2 Non-BIP'!F13</f>
        <v>133.04279897257487</v>
      </c>
      <c r="E5" s="23">
        <f>'A.2 Non-BIP'!G13</f>
        <v>201.97826251809795</v>
      </c>
      <c r="F5" s="23">
        <f>'A.2 Non-BIP'!H13</f>
        <v>217.12644461105265</v>
      </c>
      <c r="G5" s="23">
        <f>'A.2 Non-BIP'!I13</f>
        <v>3400</v>
      </c>
      <c r="H5" s="23">
        <f>'A.2 Non-BIP'!J13</f>
        <v>16.600000000000001</v>
      </c>
    </row>
    <row r="6" spans="1:8" ht="13.8" x14ac:dyDescent="0.25">
      <c r="A6" s="22" t="s">
        <v>12</v>
      </c>
      <c r="B6" s="23">
        <f>A.4!B12</f>
        <v>2</v>
      </c>
      <c r="C6" s="23">
        <f>A.3!C13</f>
        <v>-318.17555436134342</v>
      </c>
      <c r="D6" s="23">
        <f>A.3!D13</f>
        <v>644.82176399230957</v>
      </c>
      <c r="E6" s="23">
        <f>A.3!E13</f>
        <v>1081.9515476226807</v>
      </c>
      <c r="F6" s="23">
        <f>A.3!F13</f>
        <v>-0.10530860348101594</v>
      </c>
      <c r="G6" s="23">
        <f>A.3!G13</f>
        <v>30.217653539445664</v>
      </c>
      <c r="H6" s="23">
        <f>A.3!H13</f>
        <v>41.613722811804877</v>
      </c>
    </row>
    <row r="7" spans="1:8" ht="13.8" x14ac:dyDescent="0.25">
      <c r="A7" s="22" t="s">
        <v>13</v>
      </c>
      <c r="B7" s="23">
        <f>A.4!B13</f>
        <v>35</v>
      </c>
      <c r="C7" s="23">
        <f>A.4!C13</f>
        <v>0</v>
      </c>
      <c r="D7" s="23">
        <f>A.4!D13</f>
        <v>0</v>
      </c>
      <c r="E7" s="23">
        <f>A.4!E13</f>
        <v>0</v>
      </c>
      <c r="F7" s="23">
        <f>A.4!F13</f>
        <v>0</v>
      </c>
      <c r="G7" s="23">
        <f>A.4!G13</f>
        <v>0</v>
      </c>
      <c r="H7" s="23">
        <f>A.4!H13</f>
        <v>0</v>
      </c>
    </row>
    <row r="8" spans="1:8" ht="13.8" x14ac:dyDescent="0.25">
      <c r="A8" s="22" t="s">
        <v>14</v>
      </c>
      <c r="B8" s="23">
        <f>'A.4 Tesla'!B13</f>
        <v>37</v>
      </c>
      <c r="C8" s="23">
        <f>'A.4 Tesla'!C13</f>
        <v>0</v>
      </c>
      <c r="D8" s="23">
        <f>'A.4 Tesla'!D13</f>
        <v>0</v>
      </c>
      <c r="E8" s="23">
        <f>'A.4 Tesla'!E13</f>
        <v>0</v>
      </c>
      <c r="F8" s="23">
        <f>'A.4 Tesla'!F13</f>
        <v>0</v>
      </c>
      <c r="G8" s="23">
        <f>'A.4 Tesla'!G13</f>
        <v>0</v>
      </c>
      <c r="H8" s="23">
        <f>'A.4 Tesla'!H13</f>
        <v>0</v>
      </c>
    </row>
    <row r="9" spans="1:8" ht="13.8" x14ac:dyDescent="0.25">
      <c r="A9" s="22" t="s">
        <v>15</v>
      </c>
      <c r="B9" s="23">
        <f>A.6!B13</f>
        <v>50</v>
      </c>
      <c r="C9" s="23">
        <f>A.6!C13</f>
        <v>-1502945.1410900014</v>
      </c>
      <c r="D9" s="23">
        <f>A.6!D13</f>
        <v>6097133</v>
      </c>
      <c r="E9" s="23">
        <f>A.6!E13</f>
        <v>0</v>
      </c>
      <c r="F9" s="23">
        <f>A.6!F13</f>
        <v>-30058.90282180002</v>
      </c>
      <c r="G9" s="23">
        <f>A.6!G13</f>
        <v>121942.66</v>
      </c>
      <c r="H9" s="23">
        <f>A.6!H13</f>
        <v>0</v>
      </c>
    </row>
    <row r="10" spans="1:8" s="26" customFormat="1" ht="13.8" x14ac:dyDescent="0.25">
      <c r="A10" s="22" t="s">
        <v>16</v>
      </c>
      <c r="B10" s="25">
        <f t="shared" ref="B10:H10" si="0">SUM(B3:B9)</f>
        <v>193</v>
      </c>
      <c r="C10" s="25">
        <f t="shared" si="0"/>
        <v>156049.34890203155</v>
      </c>
      <c r="D10" s="25">
        <f t="shared" si="0"/>
        <v>7953771.1502760742</v>
      </c>
      <c r="E10" s="25">
        <f t="shared" si="0"/>
        <v>1873201.2163494721</v>
      </c>
      <c r="F10" s="25">
        <f t="shared" si="0"/>
        <v>19866.475208867105</v>
      </c>
      <c r="G10" s="25">
        <f t="shared" si="0"/>
        <v>181428.43938099095</v>
      </c>
      <c r="H10" s="25">
        <f t="shared" si="0"/>
        <v>56550.712764539407</v>
      </c>
    </row>
    <row r="11" spans="1:8" ht="13.8" x14ac:dyDescent="0.25">
      <c r="A11" s="27"/>
      <c r="B11" s="27"/>
      <c r="C11" s="27"/>
      <c r="D11" s="27"/>
      <c r="E11" s="27"/>
      <c r="F11" s="27"/>
      <c r="G11" s="27"/>
      <c r="H11" s="27"/>
    </row>
    <row r="12" spans="1:8" ht="13.8" x14ac:dyDescent="0.25">
      <c r="A12" s="27"/>
      <c r="B12" s="27"/>
      <c r="C12" s="27"/>
      <c r="D12" s="27"/>
      <c r="E12" s="27"/>
      <c r="F12" s="27"/>
      <c r="G12" s="27"/>
      <c r="H12" s="27"/>
    </row>
    <row r="13" spans="1:8" ht="13.8" x14ac:dyDescent="0.25">
      <c r="A13" s="28" t="s">
        <v>17</v>
      </c>
      <c r="B13" s="27"/>
      <c r="C13" s="27"/>
      <c r="D13" s="27"/>
      <c r="E13" s="27"/>
      <c r="F13" s="27"/>
      <c r="G13" s="27"/>
      <c r="H13" s="27"/>
    </row>
    <row r="14" spans="1:8" ht="13.8" x14ac:dyDescent="0.25">
      <c r="A14" s="29" t="s">
        <v>18</v>
      </c>
      <c r="B14" s="27"/>
      <c r="C14" s="27"/>
      <c r="D14" s="27"/>
      <c r="E14" s="27"/>
      <c r="F14" s="27"/>
      <c r="G14" s="27"/>
      <c r="H14" s="27"/>
    </row>
    <row r="15" spans="1:8" ht="27" customHeight="1" x14ac:dyDescent="0.25">
      <c r="A15" s="40" t="s">
        <v>19</v>
      </c>
      <c r="B15" s="40"/>
      <c r="C15" s="40"/>
      <c r="D15" s="40"/>
      <c r="E15" s="40"/>
      <c r="F15" s="40"/>
      <c r="G15" s="40"/>
      <c r="H15" s="40"/>
    </row>
    <row r="16" spans="1:8" ht="13.8" x14ac:dyDescent="0.25">
      <c r="A16" s="29" t="s">
        <v>20</v>
      </c>
      <c r="B16" s="27"/>
      <c r="C16" s="27"/>
      <c r="D16" s="27"/>
      <c r="E16" s="27"/>
      <c r="F16" s="27"/>
      <c r="G16" s="27"/>
      <c r="H16" s="27"/>
    </row>
  </sheetData>
  <mergeCells count="2">
    <mergeCell ref="B1:H1"/>
    <mergeCell ref="A15:H15"/>
  </mergeCells>
  <pageMargins left="0" right="0" top="0.75" bottom="0.75" header="0" footer="0"/>
  <pageSetup paperSize="5" orientation="landscape" r:id="rId1"/>
  <headerFooter>
    <oddHeader>&amp;F</oddHead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AB19"/>
  <sheetViews>
    <sheetView zoomScaleNormal="100" workbookViewId="0">
      <selection activeCell="B22" sqref="B22"/>
    </sheetView>
  </sheetViews>
  <sheetFormatPr defaultColWidth="12.44140625" defaultRowHeight="13.2" x14ac:dyDescent="0.25"/>
  <cols>
    <col min="1" max="1" width="12.44140625" style="14"/>
    <col min="3" max="4" width="19.44140625" bestFit="1" customWidth="1"/>
    <col min="5" max="5" width="14.77734375" bestFit="1" customWidth="1"/>
    <col min="6" max="8" width="15.77734375" customWidth="1"/>
  </cols>
  <sheetData>
    <row r="1" spans="1:28" ht="67.2" x14ac:dyDescent="0.3">
      <c r="A1" s="17" t="s">
        <v>21</v>
      </c>
      <c r="B1" s="17" t="s">
        <v>2</v>
      </c>
      <c r="C1" s="16" t="s">
        <v>22</v>
      </c>
      <c r="D1" s="19" t="s">
        <v>23</v>
      </c>
      <c r="E1" s="19" t="s">
        <v>24</v>
      </c>
      <c r="F1" s="21" t="s">
        <v>25</v>
      </c>
      <c r="G1" s="21" t="s">
        <v>26</v>
      </c>
      <c r="H1" s="21" t="s">
        <v>27</v>
      </c>
      <c r="I1" s="17" t="s">
        <v>28</v>
      </c>
      <c r="J1" s="17" t="s">
        <v>29</v>
      </c>
      <c r="K1" s="17" t="s">
        <v>30</v>
      </c>
      <c r="L1" s="1"/>
      <c r="M1" s="1"/>
      <c r="N1" s="1"/>
      <c r="O1" s="1"/>
      <c r="P1" s="1"/>
      <c r="Q1" s="1"/>
      <c r="R1" s="1"/>
      <c r="S1" s="1"/>
      <c r="T1" s="1"/>
      <c r="U1" s="1"/>
      <c r="V1" s="1"/>
      <c r="W1" s="1"/>
      <c r="X1" s="1"/>
      <c r="Y1" s="1"/>
      <c r="Z1" s="1"/>
      <c r="AA1" s="1"/>
      <c r="AB1" s="1"/>
    </row>
    <row r="2" spans="1:28" x14ac:dyDescent="0.25">
      <c r="A2" s="12">
        <v>44790</v>
      </c>
      <c r="B2" s="3" t="s">
        <v>31</v>
      </c>
      <c r="C2" s="3"/>
      <c r="D2" s="3"/>
      <c r="E2" s="3"/>
      <c r="F2" s="3"/>
      <c r="G2" s="3"/>
      <c r="H2" s="3"/>
      <c r="I2" s="3"/>
      <c r="J2" s="3"/>
      <c r="K2" s="3"/>
    </row>
    <row r="3" spans="1:28" x14ac:dyDescent="0.25">
      <c r="A3" s="12">
        <v>44804</v>
      </c>
      <c r="B3" s="4">
        <v>3</v>
      </c>
      <c r="C3" s="4">
        <v>28506.209199381559</v>
      </c>
      <c r="D3" s="4">
        <v>45586.382033413553</v>
      </c>
      <c r="E3" s="4">
        <v>47786.524990080638</v>
      </c>
      <c r="F3" s="4">
        <v>9502.0697331271858</v>
      </c>
      <c r="G3" s="4">
        <v>15195.460677804518</v>
      </c>
      <c r="H3" s="4">
        <v>15928.841663360212</v>
      </c>
      <c r="I3" s="4">
        <v>59131.000000000022</v>
      </c>
      <c r="J3" s="4">
        <v>401</v>
      </c>
      <c r="K3" s="4">
        <v>385</v>
      </c>
    </row>
    <row r="4" spans="1:28" x14ac:dyDescent="0.25">
      <c r="A4" s="12">
        <v>44805</v>
      </c>
      <c r="B4" s="4">
        <v>2</v>
      </c>
      <c r="C4" s="4">
        <v>72745.782914215568</v>
      </c>
      <c r="D4" s="4">
        <v>90624.011947466526</v>
      </c>
      <c r="E4" s="4">
        <v>90755.742570274422</v>
      </c>
      <c r="F4" s="4">
        <v>36372.891457107784</v>
      </c>
      <c r="G4" s="4">
        <v>45312.005973733263</v>
      </c>
      <c r="H4" s="4">
        <v>45377.871285137211</v>
      </c>
      <c r="I4" s="4">
        <v>57631.000000000044</v>
      </c>
      <c r="J4" s="4">
        <v>405</v>
      </c>
      <c r="K4" s="4">
        <v>385</v>
      </c>
    </row>
    <row r="5" spans="1:28" x14ac:dyDescent="0.25">
      <c r="A5" s="12">
        <v>44806</v>
      </c>
      <c r="B5" s="3" t="s">
        <v>31</v>
      </c>
      <c r="C5" s="3"/>
      <c r="D5" s="3"/>
      <c r="E5" s="3"/>
      <c r="F5" s="3"/>
      <c r="G5" s="3"/>
      <c r="H5" s="3"/>
      <c r="I5" s="3"/>
      <c r="J5" s="3"/>
      <c r="K5" s="3"/>
    </row>
    <row r="6" spans="1:28" x14ac:dyDescent="0.25">
      <c r="A6" s="12">
        <v>44807</v>
      </c>
      <c r="B6" s="4">
        <v>2</v>
      </c>
      <c r="C6" s="4">
        <v>127739.42185037765</v>
      </c>
      <c r="D6" s="4">
        <v>133349.903755848</v>
      </c>
      <c r="E6" s="4">
        <v>133579.11282862924</v>
      </c>
      <c r="F6" s="4">
        <v>63869.710925188825</v>
      </c>
      <c r="G6" s="4">
        <v>66674.951877924002</v>
      </c>
      <c r="H6" s="4">
        <v>66789.556414314618</v>
      </c>
      <c r="I6" s="4">
        <v>60631.000000000029</v>
      </c>
      <c r="J6" s="4">
        <v>405</v>
      </c>
      <c r="K6" s="4">
        <v>388</v>
      </c>
    </row>
    <row r="7" spans="1:28" x14ac:dyDescent="0.25">
      <c r="A7" s="12">
        <v>44808</v>
      </c>
      <c r="B7" s="4">
        <v>3</v>
      </c>
      <c r="C7" s="4">
        <v>209305.7791251631</v>
      </c>
      <c r="D7" s="4">
        <v>222129.04107442943</v>
      </c>
      <c r="E7" s="4">
        <v>223049.39440026449</v>
      </c>
      <c r="F7" s="4">
        <v>69768.593041721033</v>
      </c>
      <c r="G7" s="4">
        <v>74043.013691476473</v>
      </c>
      <c r="H7" s="4">
        <v>74349.7981334215</v>
      </c>
      <c r="I7" s="4">
        <v>60631.000000000022</v>
      </c>
      <c r="J7" s="4">
        <v>405</v>
      </c>
      <c r="K7" s="4">
        <v>388</v>
      </c>
    </row>
    <row r="8" spans="1:28" x14ac:dyDescent="0.25">
      <c r="A8" s="12">
        <v>44809</v>
      </c>
      <c r="B8" s="4">
        <v>4</v>
      </c>
      <c r="C8" s="4">
        <v>286675.20813927322</v>
      </c>
      <c r="D8" s="4">
        <v>302904.22864926182</v>
      </c>
      <c r="E8" s="4">
        <v>304229.71492472361</v>
      </c>
      <c r="F8" s="4">
        <v>71668.802034818305</v>
      </c>
      <c r="G8" s="4">
        <v>75726.057162315454</v>
      </c>
      <c r="H8" s="4">
        <v>76057.428731180902</v>
      </c>
      <c r="I8" s="4">
        <v>60606.000000000022</v>
      </c>
      <c r="J8" s="4">
        <v>405</v>
      </c>
      <c r="K8" s="4">
        <v>387</v>
      </c>
    </row>
    <row r="9" spans="1:28" x14ac:dyDescent="0.25">
      <c r="A9" s="12">
        <v>44810</v>
      </c>
      <c r="B9" s="4">
        <v>5</v>
      </c>
      <c r="C9" s="4">
        <v>303172.49112114962</v>
      </c>
      <c r="D9" s="4">
        <v>343770.42878098355</v>
      </c>
      <c r="E9" s="4">
        <v>347236.13085855677</v>
      </c>
      <c r="F9" s="4">
        <v>60634.498224229923</v>
      </c>
      <c r="G9" s="4">
        <v>68754.085756196713</v>
      </c>
      <c r="H9" s="4">
        <v>69447.226171711358</v>
      </c>
      <c r="I9" s="4">
        <v>61007.500000000022</v>
      </c>
      <c r="J9" s="4">
        <v>416</v>
      </c>
      <c r="K9" s="4">
        <v>396</v>
      </c>
    </row>
    <row r="10" spans="1:28" x14ac:dyDescent="0.25">
      <c r="A10" s="12">
        <v>44811</v>
      </c>
      <c r="B10" s="4">
        <v>5</v>
      </c>
      <c r="C10" s="4">
        <v>253067.112808598</v>
      </c>
      <c r="D10" s="4">
        <v>289249.66617231909</v>
      </c>
      <c r="E10" s="4">
        <v>291607.61623143562</v>
      </c>
      <c r="F10" s="4">
        <v>50613.422561719599</v>
      </c>
      <c r="G10" s="4">
        <v>57849.933234463817</v>
      </c>
      <c r="H10" s="4">
        <v>58321.523246287121</v>
      </c>
      <c r="I10" s="4">
        <v>62114.833333333372</v>
      </c>
      <c r="J10" s="4">
        <v>426</v>
      </c>
      <c r="K10" s="4">
        <v>407</v>
      </c>
    </row>
    <row r="11" spans="1:28" x14ac:dyDescent="0.25">
      <c r="A11" s="12">
        <v>44812</v>
      </c>
      <c r="B11" s="4">
        <v>5</v>
      </c>
      <c r="C11" s="4">
        <v>290350.70695678965</v>
      </c>
      <c r="D11" s="4">
        <v>313532.45444984839</v>
      </c>
      <c r="E11" s="4">
        <v>317980.78136239952</v>
      </c>
      <c r="F11" s="4">
        <v>58070.141391357931</v>
      </c>
      <c r="G11" s="4">
        <v>62706.490889969675</v>
      </c>
      <c r="H11" s="4">
        <v>63596.156272479901</v>
      </c>
      <c r="I11" s="4">
        <v>62324.833333333336</v>
      </c>
      <c r="J11" s="4">
        <v>428</v>
      </c>
      <c r="K11" s="4">
        <v>405</v>
      </c>
    </row>
    <row r="12" spans="1:28" x14ac:dyDescent="0.25">
      <c r="A12" s="13">
        <v>44813</v>
      </c>
      <c r="B12" s="5">
        <v>3</v>
      </c>
      <c r="C12" s="5">
        <v>80625.248047996312</v>
      </c>
      <c r="D12" s="5">
        <v>114714.16884953907</v>
      </c>
      <c r="E12" s="5">
        <v>115692.26837296688</v>
      </c>
      <c r="F12" s="5">
        <v>26875.082682665437</v>
      </c>
      <c r="G12" s="5">
        <v>38238.056283179692</v>
      </c>
      <c r="H12" s="5">
        <v>38564.089457655624</v>
      </c>
      <c r="I12" s="5">
        <v>62324.833333333365</v>
      </c>
      <c r="J12" s="5">
        <v>428</v>
      </c>
      <c r="K12" s="5">
        <v>405</v>
      </c>
    </row>
    <row r="13" spans="1:28" x14ac:dyDescent="0.25">
      <c r="A13" s="9" t="s">
        <v>32</v>
      </c>
      <c r="B13" s="7">
        <f t="shared" ref="B13:E13" si="0">SUM(B2:B12)</f>
        <v>32</v>
      </c>
      <c r="C13" s="7">
        <f t="shared" si="0"/>
        <v>1652187.9601629446</v>
      </c>
      <c r="D13" s="7">
        <f t="shared" si="0"/>
        <v>1855860.2857131092</v>
      </c>
      <c r="E13" s="7">
        <f t="shared" si="0"/>
        <v>1871917.2865393313</v>
      </c>
      <c r="F13" s="7">
        <f t="shared" ref="F13:K13" si="1">AVERAGE(F2:F12)</f>
        <v>49708.356894659555</v>
      </c>
      <c r="G13" s="7">
        <f t="shared" si="1"/>
        <v>56055.56172745151</v>
      </c>
      <c r="H13" s="7">
        <f t="shared" si="1"/>
        <v>56492.499041727606</v>
      </c>
      <c r="I13" s="7">
        <f t="shared" si="1"/>
        <v>60711.333333333343</v>
      </c>
      <c r="J13" s="7">
        <f t="shared" si="1"/>
        <v>413.22222222222223</v>
      </c>
      <c r="K13" s="7">
        <f t="shared" si="1"/>
        <v>394</v>
      </c>
    </row>
    <row r="14" spans="1:28" x14ac:dyDescent="0.25">
      <c r="D14" s="8"/>
      <c r="E14" s="8"/>
    </row>
    <row r="16" spans="1:28" ht="14.4" x14ac:dyDescent="0.3">
      <c r="A16" s="15" t="s">
        <v>17</v>
      </c>
    </row>
    <row r="17" spans="1:11" ht="14.4" x14ac:dyDescent="0.3">
      <c r="A17" s="20" t="s">
        <v>33</v>
      </c>
    </row>
    <row r="18" spans="1:11" ht="29.4" customHeight="1" x14ac:dyDescent="0.3">
      <c r="A18" s="41" t="s">
        <v>34</v>
      </c>
      <c r="B18" s="41"/>
      <c r="C18" s="41"/>
      <c r="D18" s="41"/>
      <c r="E18" s="41"/>
      <c r="F18" s="41"/>
      <c r="G18" s="41"/>
      <c r="H18" s="41"/>
      <c r="I18" s="41"/>
      <c r="J18" s="41"/>
      <c r="K18" s="41"/>
    </row>
    <row r="19" spans="1:11" ht="14.4" x14ac:dyDescent="0.3">
      <c r="A19" s="20" t="s">
        <v>35</v>
      </c>
    </row>
  </sheetData>
  <mergeCells count="1">
    <mergeCell ref="A18:K18"/>
  </mergeCells>
  <pageMargins left="0" right="0" top="0.75" bottom="0.75" header="0" footer="0"/>
  <pageSetup paperSize="5" orientation="landscape" r:id="rId1"/>
  <headerFooter>
    <oddHeader>&amp;F</oddHeader>
    <oddFoote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AD28"/>
  <sheetViews>
    <sheetView zoomScaleNormal="100" workbookViewId="0">
      <selection activeCell="B22" sqref="B22"/>
    </sheetView>
  </sheetViews>
  <sheetFormatPr defaultColWidth="12.44140625" defaultRowHeight="13.2" x14ac:dyDescent="0.25"/>
  <cols>
    <col min="5" max="7" width="19.77734375" bestFit="1" customWidth="1"/>
    <col min="8" max="10" width="15.77734375" customWidth="1"/>
  </cols>
  <sheetData>
    <row r="1" spans="1:30" ht="66" x14ac:dyDescent="0.25">
      <c r="A1" s="17" t="s">
        <v>21</v>
      </c>
      <c r="B1" s="17" t="s">
        <v>2</v>
      </c>
      <c r="C1" s="17" t="s">
        <v>36</v>
      </c>
      <c r="D1" s="17" t="s">
        <v>37</v>
      </c>
      <c r="E1" s="17" t="s">
        <v>38</v>
      </c>
      <c r="F1" s="17" t="s">
        <v>39</v>
      </c>
      <c r="G1" s="17" t="s">
        <v>40</v>
      </c>
      <c r="H1" s="17" t="s">
        <v>41</v>
      </c>
      <c r="I1" s="17" t="s">
        <v>42</v>
      </c>
      <c r="J1" s="17" t="s">
        <v>43</v>
      </c>
      <c r="K1" s="17" t="s">
        <v>28</v>
      </c>
      <c r="L1" s="17" t="s">
        <v>29</v>
      </c>
      <c r="M1" s="17" t="s">
        <v>30</v>
      </c>
      <c r="O1" s="1"/>
      <c r="P1" s="1"/>
      <c r="Q1" s="1"/>
      <c r="R1" s="1"/>
      <c r="S1" s="1"/>
      <c r="T1" s="1"/>
      <c r="U1" s="1"/>
      <c r="V1" s="1"/>
      <c r="W1" s="1"/>
      <c r="X1" s="1"/>
      <c r="Y1" s="1"/>
      <c r="Z1" s="1"/>
      <c r="AA1" s="1"/>
      <c r="AB1" s="1"/>
      <c r="AC1" s="1"/>
      <c r="AD1" s="1"/>
    </row>
    <row r="2" spans="1:30" x14ac:dyDescent="0.25">
      <c r="A2" s="2">
        <v>44790</v>
      </c>
      <c r="B2" s="3"/>
      <c r="C2" s="3"/>
      <c r="D2" s="3"/>
      <c r="E2" s="3"/>
      <c r="F2" s="3"/>
      <c r="G2" s="3"/>
      <c r="H2" s="3"/>
      <c r="I2" s="3"/>
      <c r="J2" s="3"/>
      <c r="K2" s="3"/>
      <c r="L2" s="3"/>
      <c r="M2" s="3"/>
    </row>
    <row r="3" spans="1:30" x14ac:dyDescent="0.25">
      <c r="A3" s="2">
        <v>44804</v>
      </c>
      <c r="B3" s="4"/>
      <c r="C3" s="4"/>
      <c r="D3" s="4"/>
      <c r="E3" s="4"/>
      <c r="F3" s="4"/>
      <c r="G3" s="4"/>
      <c r="H3" s="4"/>
      <c r="I3" s="4"/>
      <c r="J3" s="4"/>
      <c r="K3" s="4"/>
      <c r="L3" s="4"/>
      <c r="M3" s="4"/>
    </row>
    <row r="4" spans="1:30" x14ac:dyDescent="0.25">
      <c r="A4" s="2">
        <v>44805</v>
      </c>
      <c r="B4" s="4"/>
      <c r="C4" s="4"/>
      <c r="D4" s="4"/>
      <c r="E4" s="4"/>
      <c r="F4" s="4"/>
      <c r="G4" s="4"/>
      <c r="H4" s="4"/>
      <c r="I4" s="4"/>
      <c r="J4" s="4"/>
      <c r="K4" s="4"/>
      <c r="L4" s="4"/>
      <c r="M4" s="4"/>
    </row>
    <row r="5" spans="1:30" x14ac:dyDescent="0.25">
      <c r="A5" s="2">
        <v>44806</v>
      </c>
      <c r="B5" s="3"/>
      <c r="C5" s="3"/>
      <c r="D5" s="3"/>
      <c r="E5" s="3"/>
      <c r="F5" s="3"/>
      <c r="G5" s="3"/>
      <c r="H5" s="3"/>
      <c r="I5" s="3"/>
      <c r="J5" s="3"/>
      <c r="K5" s="3"/>
      <c r="L5" s="3"/>
      <c r="M5" s="3"/>
    </row>
    <row r="6" spans="1:30" x14ac:dyDescent="0.25">
      <c r="A6" s="2">
        <v>44807</v>
      </c>
      <c r="B6" s="4"/>
      <c r="C6" s="4"/>
      <c r="D6" s="4"/>
      <c r="E6" s="4"/>
      <c r="F6" s="4"/>
      <c r="G6" s="4"/>
      <c r="H6" s="4"/>
      <c r="I6" s="4"/>
      <c r="J6" s="4"/>
      <c r="K6" s="4"/>
      <c r="L6" s="4"/>
      <c r="M6" s="4"/>
    </row>
    <row r="7" spans="1:30" x14ac:dyDescent="0.25">
      <c r="A7" s="2">
        <v>44808</v>
      </c>
      <c r="B7" s="4"/>
      <c r="C7" s="4"/>
      <c r="D7" s="4"/>
      <c r="E7" s="4"/>
      <c r="F7" s="4"/>
      <c r="G7" s="4"/>
      <c r="H7" s="4"/>
      <c r="I7" s="4"/>
      <c r="J7" s="4"/>
      <c r="K7" s="4"/>
      <c r="L7" s="4"/>
      <c r="M7" s="4"/>
    </row>
    <row r="8" spans="1:30" x14ac:dyDescent="0.25">
      <c r="A8" s="2">
        <v>44809</v>
      </c>
      <c r="B8" s="4"/>
      <c r="C8" s="4"/>
      <c r="D8" s="4"/>
      <c r="E8" s="4"/>
      <c r="F8" s="4"/>
      <c r="G8" s="4"/>
      <c r="H8" s="4"/>
      <c r="I8" s="4"/>
      <c r="J8" s="4"/>
      <c r="K8" s="4"/>
      <c r="L8" s="4"/>
      <c r="M8" s="4"/>
    </row>
    <row r="9" spans="1:30" x14ac:dyDescent="0.25">
      <c r="A9" s="2">
        <v>44810</v>
      </c>
      <c r="B9" s="4"/>
      <c r="C9" s="4"/>
      <c r="D9" s="4"/>
      <c r="E9" s="4"/>
      <c r="F9" s="4"/>
      <c r="G9" s="4"/>
      <c r="H9" s="4"/>
      <c r="I9" s="4"/>
      <c r="J9" s="4"/>
      <c r="K9" s="4"/>
      <c r="L9" s="4"/>
      <c r="M9" s="4"/>
    </row>
    <row r="10" spans="1:30" x14ac:dyDescent="0.25">
      <c r="A10" s="2">
        <v>44811</v>
      </c>
      <c r="B10" s="4"/>
      <c r="C10" s="4"/>
      <c r="D10" s="4"/>
      <c r="E10" s="4"/>
      <c r="F10" s="4"/>
      <c r="G10" s="4"/>
      <c r="H10" s="4"/>
      <c r="I10" s="4"/>
      <c r="J10" s="4"/>
      <c r="K10" s="4"/>
      <c r="L10" s="4"/>
      <c r="M10" s="4"/>
    </row>
    <row r="11" spans="1:30" x14ac:dyDescent="0.25">
      <c r="A11" s="2">
        <v>44812</v>
      </c>
      <c r="B11" s="4"/>
      <c r="C11" s="4"/>
      <c r="D11" s="4"/>
      <c r="E11" s="4"/>
      <c r="F11" s="4"/>
      <c r="G11" s="4"/>
      <c r="H11" s="4"/>
      <c r="I11" s="4"/>
      <c r="J11" s="4"/>
      <c r="K11" s="4"/>
      <c r="L11" s="4"/>
      <c r="M11" s="4"/>
    </row>
    <row r="12" spans="1:30" x14ac:dyDescent="0.25">
      <c r="A12" s="2">
        <v>44813</v>
      </c>
      <c r="B12" s="4"/>
      <c r="C12" s="4"/>
      <c r="D12" s="4"/>
      <c r="E12" s="4"/>
      <c r="F12" s="4"/>
      <c r="G12" s="4"/>
      <c r="H12" s="4"/>
      <c r="I12" s="4"/>
      <c r="J12" s="4"/>
      <c r="K12" s="4"/>
      <c r="L12" s="4"/>
      <c r="M12" s="4"/>
    </row>
    <row r="13" spans="1:30" x14ac:dyDescent="0.25">
      <c r="A13" s="6" t="s">
        <v>32</v>
      </c>
      <c r="B13" s="7">
        <f t="shared" ref="B13:G13" si="0">SUM(B2:B12)</f>
        <v>0</v>
      </c>
      <c r="C13" s="7">
        <f t="shared" si="0"/>
        <v>0</v>
      </c>
      <c r="D13" s="7">
        <f t="shared" si="0"/>
        <v>0</v>
      </c>
      <c r="E13" s="7">
        <f t="shared" si="0"/>
        <v>0</v>
      </c>
      <c r="F13" s="7">
        <f t="shared" si="0"/>
        <v>0</v>
      </c>
      <c r="G13" s="7">
        <f t="shared" si="0"/>
        <v>0</v>
      </c>
      <c r="H13" s="7">
        <f>IFERROR(AVERAGE(H2:H12),0)</f>
        <v>0</v>
      </c>
      <c r="I13" s="7">
        <f>IFERROR(AVERAGE(I2:I12),0)</f>
        <v>0</v>
      </c>
      <c r="J13" s="7">
        <f>IFERROR(AVERAGE(J2:J12),0)</f>
        <v>0</v>
      </c>
      <c r="K13" s="7">
        <f t="shared" ref="K13:M13" si="1">IFERROR(AVERAGE(K2:K12),0)</f>
        <v>0</v>
      </c>
      <c r="L13" s="7">
        <f t="shared" si="1"/>
        <v>0</v>
      </c>
      <c r="M13" s="7">
        <f t="shared" si="1"/>
        <v>0</v>
      </c>
    </row>
    <row r="15" spans="1:30" x14ac:dyDescent="0.25">
      <c r="B15" s="36" t="s">
        <v>44</v>
      </c>
    </row>
    <row r="16" spans="1:30" ht="14.4" x14ac:dyDescent="0.3">
      <c r="A16" s="15" t="s">
        <v>17</v>
      </c>
    </row>
    <row r="17" spans="1:13" ht="14.4" x14ac:dyDescent="0.3">
      <c r="A17" s="20" t="s">
        <v>33</v>
      </c>
    </row>
    <row r="18" spans="1:13" ht="28.8" customHeight="1" x14ac:dyDescent="0.3">
      <c r="A18" s="41" t="s">
        <v>34</v>
      </c>
      <c r="B18" s="41"/>
      <c r="C18" s="41"/>
      <c r="D18" s="41"/>
      <c r="E18" s="41"/>
      <c r="F18" s="41"/>
      <c r="G18" s="41"/>
      <c r="H18" s="41"/>
      <c r="I18" s="41"/>
      <c r="J18" s="41"/>
      <c r="K18" s="41"/>
      <c r="L18" s="41"/>
      <c r="M18" s="41"/>
    </row>
    <row r="19" spans="1:13" ht="14.4" x14ac:dyDescent="0.3">
      <c r="A19" s="20" t="s">
        <v>35</v>
      </c>
      <c r="E19" s="8"/>
    </row>
    <row r="20" spans="1:13" x14ac:dyDescent="0.25">
      <c r="E20" s="8"/>
    </row>
    <row r="21" spans="1:13" x14ac:dyDescent="0.25">
      <c r="E21" s="8"/>
    </row>
    <row r="22" spans="1:13" x14ac:dyDescent="0.25">
      <c r="E22" s="8"/>
    </row>
    <row r="23" spans="1:13" x14ac:dyDescent="0.25">
      <c r="E23" s="8"/>
    </row>
    <row r="24" spans="1:13" x14ac:dyDescent="0.25">
      <c r="E24" s="8"/>
    </row>
    <row r="25" spans="1:13" x14ac:dyDescent="0.25">
      <c r="E25" s="8"/>
    </row>
    <row r="26" spans="1:13" x14ac:dyDescent="0.25">
      <c r="E26" s="8"/>
    </row>
    <row r="27" spans="1:13" x14ac:dyDescent="0.25">
      <c r="E27" s="8"/>
    </row>
    <row r="28" spans="1:13" x14ac:dyDescent="0.25">
      <c r="E28" s="8"/>
    </row>
  </sheetData>
  <mergeCells count="1">
    <mergeCell ref="A18:M18"/>
  </mergeCells>
  <pageMargins left="0" right="0" top="0.75" bottom="0.75" header="0" footer="0"/>
  <pageSetup paperSize="5" scale="94" orientation="landscape" r:id="rId1"/>
  <headerFooter>
    <oddHeader>&amp;F</oddHeader>
    <oddFooter>&amp;A</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K19"/>
  <sheetViews>
    <sheetView zoomScaleNormal="100" workbookViewId="0">
      <selection activeCell="B22" sqref="B22"/>
    </sheetView>
  </sheetViews>
  <sheetFormatPr defaultColWidth="12.44140625" defaultRowHeight="13.2" x14ac:dyDescent="0.25"/>
  <cols>
    <col min="3" max="5" width="19.77734375" bestFit="1" customWidth="1"/>
    <col min="6" max="8" width="15.77734375" customWidth="1"/>
  </cols>
  <sheetData>
    <row r="1" spans="1:11" ht="66" x14ac:dyDescent="0.25">
      <c r="A1" s="17" t="s">
        <v>21</v>
      </c>
      <c r="B1" s="17" t="s">
        <v>2</v>
      </c>
      <c r="C1" s="17" t="s">
        <v>45</v>
      </c>
      <c r="D1" s="17" t="s">
        <v>39</v>
      </c>
      <c r="E1" s="17" t="s">
        <v>40</v>
      </c>
      <c r="F1" s="17" t="s">
        <v>41</v>
      </c>
      <c r="G1" s="17" t="s">
        <v>42</v>
      </c>
      <c r="H1" s="17" t="s">
        <v>43</v>
      </c>
      <c r="I1" s="17" t="s">
        <v>28</v>
      </c>
      <c r="J1" s="17" t="s">
        <v>29</v>
      </c>
      <c r="K1" s="17" t="s">
        <v>30</v>
      </c>
    </row>
    <row r="2" spans="1:11" x14ac:dyDescent="0.25">
      <c r="A2" s="2">
        <v>44790</v>
      </c>
      <c r="B2" s="4">
        <v>5</v>
      </c>
      <c r="C2" s="4">
        <v>-296.80796440124448</v>
      </c>
      <c r="D2" s="4">
        <v>9.7099750488996506</v>
      </c>
      <c r="E2" s="4">
        <v>32.997226618230343</v>
      </c>
      <c r="F2" s="4">
        <v>-59.361592880248892</v>
      </c>
      <c r="G2" s="4">
        <v>1.9419950097799301</v>
      </c>
      <c r="H2" s="4">
        <v>6.5994453236460684</v>
      </c>
      <c r="I2" s="4">
        <v>1600</v>
      </c>
      <c r="J2" s="4">
        <v>16</v>
      </c>
      <c r="K2" s="4">
        <v>16</v>
      </c>
    </row>
    <row r="3" spans="1:11" x14ac:dyDescent="0.25">
      <c r="A3" s="2">
        <v>44804</v>
      </c>
      <c r="B3" s="4">
        <v>3</v>
      </c>
      <c r="C3" s="4">
        <v>277.63545112609944</v>
      </c>
      <c r="D3" s="4">
        <v>364.47957745194435</v>
      </c>
      <c r="E3" s="4">
        <v>387.68509219586855</v>
      </c>
      <c r="F3" s="4">
        <v>92.545150375366475</v>
      </c>
      <c r="G3" s="4">
        <v>121.49319248398145</v>
      </c>
      <c r="H3" s="4">
        <v>129.22836406528953</v>
      </c>
      <c r="I3" s="4">
        <v>1600</v>
      </c>
      <c r="J3" s="4">
        <v>16</v>
      </c>
      <c r="K3" s="4">
        <v>16</v>
      </c>
    </row>
    <row r="4" spans="1:11" x14ac:dyDescent="0.25">
      <c r="A4" s="2">
        <v>44805</v>
      </c>
      <c r="B4" s="4">
        <v>2</v>
      </c>
      <c r="C4" s="4">
        <v>149.02741962432842</v>
      </c>
      <c r="D4" s="4">
        <v>216.5931448340416</v>
      </c>
      <c r="E4" s="4">
        <v>331.19337958097458</v>
      </c>
      <c r="F4" s="4">
        <v>74.513709812164208</v>
      </c>
      <c r="G4" s="4">
        <v>108.2965724170208</v>
      </c>
      <c r="H4" s="4">
        <v>165.59668979048729</v>
      </c>
      <c r="I4" s="4">
        <v>1600</v>
      </c>
      <c r="J4" s="4">
        <v>16</v>
      </c>
      <c r="K4" s="4">
        <v>16</v>
      </c>
    </row>
    <row r="5" spans="1:11" x14ac:dyDescent="0.25">
      <c r="A5" s="2">
        <v>44806</v>
      </c>
      <c r="B5" s="3" t="s">
        <v>31</v>
      </c>
      <c r="C5" s="3"/>
      <c r="D5" s="3"/>
      <c r="E5" s="3"/>
      <c r="F5" s="3"/>
      <c r="G5" s="3"/>
      <c r="H5" s="3"/>
      <c r="I5" s="3"/>
      <c r="J5" s="3"/>
      <c r="K5" s="3"/>
    </row>
    <row r="6" spans="1:11" x14ac:dyDescent="0.25">
      <c r="A6" s="2">
        <v>44807</v>
      </c>
      <c r="B6" s="4">
        <v>2</v>
      </c>
      <c r="C6" s="4">
        <v>789.80925933837921</v>
      </c>
      <c r="D6" s="4">
        <v>829.38925898075104</v>
      </c>
      <c r="E6" s="4">
        <v>831.90925538539886</v>
      </c>
      <c r="F6" s="4">
        <v>394.9046296691896</v>
      </c>
      <c r="G6" s="4">
        <v>414.69462949037552</v>
      </c>
      <c r="H6" s="4">
        <v>415.95462769269943</v>
      </c>
      <c r="I6" s="4">
        <v>1600</v>
      </c>
      <c r="J6" s="4">
        <v>16</v>
      </c>
      <c r="K6" s="4">
        <v>16</v>
      </c>
    </row>
    <row r="7" spans="1:11" x14ac:dyDescent="0.25">
      <c r="A7" s="2">
        <v>44808</v>
      </c>
      <c r="B7" s="4">
        <v>3</v>
      </c>
      <c r="C7" s="4">
        <v>-10.480185317989665</v>
      </c>
      <c r="D7" s="4">
        <v>274.43210287392139</v>
      </c>
      <c r="E7" s="4">
        <v>278.4670727699995</v>
      </c>
      <c r="F7" s="4">
        <v>-3.4933951059965551</v>
      </c>
      <c r="G7" s="4">
        <v>91.477367624640465</v>
      </c>
      <c r="H7" s="4">
        <v>92.822357589999839</v>
      </c>
      <c r="I7" s="4">
        <v>4600</v>
      </c>
      <c r="J7" s="4">
        <v>17</v>
      </c>
      <c r="K7" s="4">
        <v>17</v>
      </c>
    </row>
    <row r="8" spans="1:11" x14ac:dyDescent="0.25">
      <c r="A8" s="2">
        <v>44809</v>
      </c>
      <c r="B8" s="4">
        <v>4</v>
      </c>
      <c r="C8" s="4">
        <v>1413.3285022735577</v>
      </c>
      <c r="D8" s="4">
        <v>1413.3285031467676</v>
      </c>
      <c r="E8" s="4">
        <v>1455.2746160626411</v>
      </c>
      <c r="F8" s="4">
        <v>353.33212556838942</v>
      </c>
      <c r="G8" s="4">
        <v>353.3321257866919</v>
      </c>
      <c r="H8" s="4">
        <v>363.81865401566029</v>
      </c>
      <c r="I8" s="4">
        <v>4600</v>
      </c>
      <c r="J8" s="4">
        <v>17</v>
      </c>
      <c r="K8" s="4">
        <v>17</v>
      </c>
    </row>
    <row r="9" spans="1:11" x14ac:dyDescent="0.25">
      <c r="A9" s="2">
        <v>44810</v>
      </c>
      <c r="B9" s="4">
        <v>5</v>
      </c>
      <c r="C9" s="4">
        <v>-338.92443279266882</v>
      </c>
      <c r="D9" s="4">
        <v>327.44684648513794</v>
      </c>
      <c r="E9" s="4">
        <v>427.76463884115219</v>
      </c>
      <c r="F9" s="4">
        <v>-67.784886558533771</v>
      </c>
      <c r="G9" s="4">
        <v>65.489369297027594</v>
      </c>
      <c r="H9" s="4">
        <v>85.552927768230433</v>
      </c>
      <c r="I9" s="4">
        <v>4600</v>
      </c>
      <c r="J9" s="4">
        <v>17</v>
      </c>
      <c r="K9" s="4">
        <v>17</v>
      </c>
    </row>
    <row r="10" spans="1:11" x14ac:dyDescent="0.25">
      <c r="A10" s="2">
        <v>44811</v>
      </c>
      <c r="B10" s="4">
        <v>5</v>
      </c>
      <c r="C10" s="4">
        <v>157.27789402008253</v>
      </c>
      <c r="D10" s="4">
        <v>616.31933081895113</v>
      </c>
      <c r="E10" s="4">
        <v>739.99583930522203</v>
      </c>
      <c r="F10" s="4">
        <v>31.455578804016504</v>
      </c>
      <c r="G10" s="4">
        <v>123.26386616379023</v>
      </c>
      <c r="H10" s="4">
        <v>147.99916786104441</v>
      </c>
      <c r="I10" s="4">
        <v>4600</v>
      </c>
      <c r="J10" s="4">
        <v>17</v>
      </c>
      <c r="K10" s="4">
        <v>17</v>
      </c>
    </row>
    <row r="11" spans="1:11" x14ac:dyDescent="0.25">
      <c r="A11" s="2">
        <v>44812</v>
      </c>
      <c r="B11" s="4">
        <v>5</v>
      </c>
      <c r="C11" s="4">
        <v>160.53072277068648</v>
      </c>
      <c r="D11" s="4">
        <v>751.36054122075438</v>
      </c>
      <c r="E11" s="4">
        <v>870.85406669974327</v>
      </c>
      <c r="F11" s="4">
        <v>32.106144554137295</v>
      </c>
      <c r="G11" s="4">
        <v>150.27210824415087</v>
      </c>
      <c r="H11" s="4">
        <v>174.17081333994867</v>
      </c>
      <c r="I11" s="4">
        <v>4600</v>
      </c>
      <c r="J11" s="4">
        <v>17</v>
      </c>
      <c r="K11" s="4">
        <v>17</v>
      </c>
    </row>
    <row r="12" spans="1:11" x14ac:dyDescent="0.25">
      <c r="A12" s="2">
        <v>44813</v>
      </c>
      <c r="B12" s="4">
        <v>3</v>
      </c>
      <c r="C12" s="4">
        <v>1446.6315764617939</v>
      </c>
      <c r="D12" s="4">
        <v>1768.5641959905624</v>
      </c>
      <c r="E12" s="4">
        <v>1768.5641959905624</v>
      </c>
      <c r="F12" s="4">
        <v>482.21052548726465</v>
      </c>
      <c r="G12" s="4">
        <v>589.52139866352081</v>
      </c>
      <c r="H12" s="4">
        <v>589.52139866352081</v>
      </c>
      <c r="I12" s="4">
        <v>4600</v>
      </c>
      <c r="J12" s="4">
        <v>17</v>
      </c>
      <c r="K12" s="4">
        <v>17</v>
      </c>
    </row>
    <row r="13" spans="1:11" x14ac:dyDescent="0.25">
      <c r="A13" s="6" t="s">
        <v>32</v>
      </c>
      <c r="B13" s="7">
        <f t="shared" ref="B13:E13" si="0">SUM(B2:B12)</f>
        <v>37</v>
      </c>
      <c r="C13" s="7">
        <f t="shared" si="0"/>
        <v>3748.028243103025</v>
      </c>
      <c r="D13" s="7">
        <f t="shared" si="0"/>
        <v>6571.6234768517315</v>
      </c>
      <c r="E13" s="7">
        <f t="shared" si="0"/>
        <v>7124.7053834497929</v>
      </c>
      <c r="F13" s="7">
        <f t="shared" ref="F13:K13" si="1">AVERAGE((F2:F12))</f>
        <v>133.04279897257487</v>
      </c>
      <c r="G13" s="7">
        <f t="shared" si="1"/>
        <v>201.97826251809795</v>
      </c>
      <c r="H13" s="7">
        <f t="shared" si="1"/>
        <v>217.12644461105265</v>
      </c>
      <c r="I13" s="7">
        <f t="shared" si="1"/>
        <v>3400</v>
      </c>
      <c r="J13" s="7">
        <f t="shared" si="1"/>
        <v>16.600000000000001</v>
      </c>
      <c r="K13" s="7">
        <f t="shared" si="1"/>
        <v>16.600000000000001</v>
      </c>
    </row>
    <row r="16" spans="1:11" ht="14.4" x14ac:dyDescent="0.3">
      <c r="A16" s="15" t="s">
        <v>17</v>
      </c>
    </row>
    <row r="17" spans="1:11" ht="14.4" x14ac:dyDescent="0.3">
      <c r="A17" s="20" t="s">
        <v>33</v>
      </c>
    </row>
    <row r="18" spans="1:11" ht="30" customHeight="1" x14ac:dyDescent="0.3">
      <c r="A18" s="41" t="s">
        <v>34</v>
      </c>
      <c r="B18" s="41"/>
      <c r="C18" s="41"/>
      <c r="D18" s="41"/>
      <c r="E18" s="41"/>
      <c r="F18" s="41"/>
      <c r="G18" s="41"/>
      <c r="H18" s="41"/>
      <c r="I18" s="41"/>
      <c r="J18" s="41"/>
      <c r="K18" s="41"/>
    </row>
    <row r="19" spans="1:11" ht="14.4" x14ac:dyDescent="0.3">
      <c r="A19" s="20" t="s">
        <v>35</v>
      </c>
    </row>
  </sheetData>
  <mergeCells count="1">
    <mergeCell ref="A18:K18"/>
  </mergeCells>
  <pageMargins left="0" right="0" top="0.75" bottom="0.75" header="0" footer="0"/>
  <pageSetup paperSize="5" orientation="landscape" r:id="rId1"/>
  <headerFooter>
    <oddHeader>&amp;F</oddHeader>
    <oddFooter>&amp;A</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K19"/>
  <sheetViews>
    <sheetView zoomScaleNormal="100" workbookViewId="0">
      <selection activeCell="B22" sqref="B22"/>
    </sheetView>
  </sheetViews>
  <sheetFormatPr defaultColWidth="12.44140625" defaultRowHeight="13.2" x14ac:dyDescent="0.25"/>
  <cols>
    <col min="3" max="5" width="19.77734375" bestFit="1" customWidth="1"/>
    <col min="6" max="6" width="14.44140625" customWidth="1"/>
    <col min="7" max="8" width="15.109375" bestFit="1" customWidth="1"/>
  </cols>
  <sheetData>
    <row r="1" spans="1:11" ht="66" x14ac:dyDescent="0.25">
      <c r="A1" s="17" t="s">
        <v>21</v>
      </c>
      <c r="B1" s="17" t="s">
        <v>2</v>
      </c>
      <c r="C1" s="17" t="s">
        <v>45</v>
      </c>
      <c r="D1" s="17" t="s">
        <v>39</v>
      </c>
      <c r="E1" s="17" t="s">
        <v>40</v>
      </c>
      <c r="F1" s="17" t="s">
        <v>41</v>
      </c>
      <c r="G1" s="17" t="s">
        <v>42</v>
      </c>
      <c r="H1" s="17" t="s">
        <v>43</v>
      </c>
      <c r="I1" s="17" t="s">
        <v>28</v>
      </c>
      <c r="J1" s="17" t="s">
        <v>29</v>
      </c>
      <c r="K1" s="17" t="s">
        <v>30</v>
      </c>
    </row>
    <row r="2" spans="1:11" x14ac:dyDescent="0.25">
      <c r="A2" s="2">
        <v>44790</v>
      </c>
      <c r="B2" s="10" t="s">
        <v>31</v>
      </c>
      <c r="C2" s="10"/>
      <c r="D2" s="10"/>
      <c r="E2" s="10"/>
      <c r="F2" s="10"/>
      <c r="G2" s="10"/>
      <c r="H2" s="10"/>
      <c r="I2" s="10"/>
      <c r="J2" s="10"/>
      <c r="K2" s="10"/>
    </row>
    <row r="3" spans="1:11" x14ac:dyDescent="0.25">
      <c r="A3" s="2">
        <v>44804</v>
      </c>
      <c r="B3" s="4">
        <v>3</v>
      </c>
      <c r="C3" s="4">
        <v>-210.30399899959568</v>
      </c>
      <c r="D3" s="4">
        <v>0</v>
      </c>
      <c r="E3" s="4">
        <v>0</v>
      </c>
      <c r="F3" s="4">
        <v>-70.101332999865221</v>
      </c>
      <c r="G3" s="4">
        <v>0</v>
      </c>
      <c r="H3" s="4">
        <v>0</v>
      </c>
      <c r="I3" s="4">
        <v>50</v>
      </c>
      <c r="J3" s="4">
        <v>1</v>
      </c>
      <c r="K3" s="4">
        <v>1</v>
      </c>
    </row>
    <row r="4" spans="1:11" x14ac:dyDescent="0.25">
      <c r="A4" s="2">
        <v>44805</v>
      </c>
      <c r="B4" s="4">
        <v>2</v>
      </c>
      <c r="C4" s="4">
        <v>57.297777438163742</v>
      </c>
      <c r="D4" s="4">
        <v>57.297775268554688</v>
      </c>
      <c r="E4" s="4">
        <v>103.92888641357422</v>
      </c>
      <c r="F4" s="4">
        <v>28.648888719081871</v>
      </c>
      <c r="G4" s="4">
        <v>28.648887634277344</v>
      </c>
      <c r="H4" s="4">
        <v>51.964443206787109</v>
      </c>
      <c r="I4" s="4">
        <v>50</v>
      </c>
      <c r="J4" s="4">
        <v>1</v>
      </c>
      <c r="K4" s="4">
        <v>1</v>
      </c>
    </row>
    <row r="5" spans="1:11" x14ac:dyDescent="0.25">
      <c r="A5" s="2">
        <v>44806</v>
      </c>
      <c r="B5" s="10" t="s">
        <v>31</v>
      </c>
      <c r="C5" s="10"/>
      <c r="D5" s="10"/>
      <c r="E5" s="10"/>
      <c r="F5" s="10"/>
      <c r="G5" s="10"/>
      <c r="H5" s="10"/>
      <c r="I5" s="10"/>
      <c r="J5" s="10"/>
      <c r="K5" s="10"/>
    </row>
    <row r="6" spans="1:11" x14ac:dyDescent="0.25">
      <c r="A6" s="2">
        <v>44807</v>
      </c>
      <c r="B6" s="4">
        <v>2</v>
      </c>
      <c r="C6" s="4">
        <v>303.41199979782107</v>
      </c>
      <c r="D6" s="4">
        <v>303.4119873046875</v>
      </c>
      <c r="E6" s="4">
        <v>303.4119873046875</v>
      </c>
      <c r="F6" s="4">
        <v>151.70599989891053</v>
      </c>
      <c r="G6" s="4">
        <v>151.70599365234375</v>
      </c>
      <c r="H6" s="4">
        <v>151.70599365234375</v>
      </c>
      <c r="I6" s="4">
        <v>50</v>
      </c>
      <c r="J6" s="4">
        <v>1</v>
      </c>
      <c r="K6" s="4">
        <v>1</v>
      </c>
    </row>
    <row r="7" spans="1:11" x14ac:dyDescent="0.25">
      <c r="A7" s="2">
        <v>44808</v>
      </c>
      <c r="B7" s="4">
        <v>3</v>
      </c>
      <c r="C7" s="4">
        <v>246.91200112342838</v>
      </c>
      <c r="D7" s="4">
        <v>246.91200256347656</v>
      </c>
      <c r="E7" s="4">
        <v>246.91200256347656</v>
      </c>
      <c r="F7" s="4">
        <v>82.304000374476132</v>
      </c>
      <c r="G7" s="4">
        <v>82.304000854492188</v>
      </c>
      <c r="H7" s="4">
        <v>82.304000854492188</v>
      </c>
      <c r="I7" s="4">
        <v>50</v>
      </c>
      <c r="J7" s="4">
        <v>1</v>
      </c>
      <c r="K7" s="4">
        <v>1</v>
      </c>
    </row>
    <row r="8" spans="1:11" x14ac:dyDescent="0.25">
      <c r="A8" s="2">
        <v>44809</v>
      </c>
      <c r="B8" s="4">
        <v>4</v>
      </c>
      <c r="C8" s="4">
        <v>37.199998722076415</v>
      </c>
      <c r="D8" s="4">
        <v>37.19999885559082</v>
      </c>
      <c r="E8" s="4">
        <v>60.186666488647461</v>
      </c>
      <c r="F8" s="4">
        <v>9.2999996805191039</v>
      </c>
      <c r="G8" s="4">
        <v>9.2999997138977051</v>
      </c>
      <c r="H8" s="4">
        <v>15.046666622161865</v>
      </c>
      <c r="I8" s="4">
        <v>50</v>
      </c>
      <c r="J8" s="4">
        <v>1</v>
      </c>
      <c r="K8" s="4">
        <v>1</v>
      </c>
    </row>
    <row r="9" spans="1:11" x14ac:dyDescent="0.25">
      <c r="A9" s="2">
        <v>44810</v>
      </c>
      <c r="B9" s="4">
        <v>5</v>
      </c>
      <c r="C9" s="4">
        <v>-130.87999983787537</v>
      </c>
      <c r="D9" s="4">
        <v>0</v>
      </c>
      <c r="E9" s="4">
        <v>32.992000579833984</v>
      </c>
      <c r="F9" s="4">
        <v>-26.175999967575073</v>
      </c>
      <c r="G9" s="4">
        <v>0</v>
      </c>
      <c r="H9" s="4">
        <v>6.5984001159667969</v>
      </c>
      <c r="I9" s="4">
        <v>50</v>
      </c>
      <c r="J9" s="4">
        <v>1</v>
      </c>
      <c r="K9" s="4">
        <v>1</v>
      </c>
    </row>
    <row r="10" spans="1:11" x14ac:dyDescent="0.25">
      <c r="A10" s="2">
        <v>44811</v>
      </c>
      <c r="B10" s="4">
        <v>5</v>
      </c>
      <c r="C10" s="4">
        <v>-84.800000123977668</v>
      </c>
      <c r="D10" s="4">
        <v>0</v>
      </c>
      <c r="E10" s="4">
        <v>59.639999389648438</v>
      </c>
      <c r="F10" s="4">
        <v>-16.960000024795534</v>
      </c>
      <c r="G10" s="4">
        <v>0</v>
      </c>
      <c r="H10" s="4">
        <v>11.927999877929688</v>
      </c>
      <c r="I10" s="4">
        <v>50</v>
      </c>
      <c r="J10" s="4">
        <v>1</v>
      </c>
      <c r="K10" s="4">
        <v>1</v>
      </c>
    </row>
    <row r="11" spans="1:11" x14ac:dyDescent="0.25">
      <c r="A11" s="2">
        <v>44812</v>
      </c>
      <c r="B11" s="4">
        <v>5</v>
      </c>
      <c r="C11" s="4">
        <v>-145.01333286285396</v>
      </c>
      <c r="D11" s="4">
        <v>0</v>
      </c>
      <c r="E11" s="4">
        <v>274.8800048828125</v>
      </c>
      <c r="F11" s="4">
        <v>-29.002666572570792</v>
      </c>
      <c r="G11" s="4">
        <v>0</v>
      </c>
      <c r="H11" s="4">
        <v>54.976000976562503</v>
      </c>
      <c r="I11" s="4">
        <v>50</v>
      </c>
      <c r="J11" s="4">
        <v>1</v>
      </c>
      <c r="K11" s="4">
        <v>1</v>
      </c>
    </row>
    <row r="12" spans="1:11" ht="13.8" thickBot="1" x14ac:dyDescent="0.3">
      <c r="A12" s="2">
        <v>44813</v>
      </c>
      <c r="B12" s="4">
        <v>3</v>
      </c>
      <c r="C12" s="4">
        <v>-391.99999961853041</v>
      </c>
      <c r="D12" s="4">
        <v>0</v>
      </c>
      <c r="E12" s="4">
        <v>0</v>
      </c>
      <c r="F12" s="4">
        <v>-130.66666653951015</v>
      </c>
      <c r="G12" s="4">
        <v>0</v>
      </c>
      <c r="H12" s="4">
        <v>0</v>
      </c>
      <c r="I12" s="4">
        <v>50</v>
      </c>
      <c r="J12" s="4">
        <v>1</v>
      </c>
      <c r="K12" s="4">
        <v>1</v>
      </c>
    </row>
    <row r="13" spans="1:11" ht="13.8" thickTop="1" x14ac:dyDescent="0.25">
      <c r="A13" s="6" t="s">
        <v>32</v>
      </c>
      <c r="B13" s="7">
        <f t="shared" ref="B13:E13" si="0">SUM(B2:B12)</f>
        <v>32</v>
      </c>
      <c r="C13" s="7">
        <f t="shared" si="0"/>
        <v>-318.17555436134342</v>
      </c>
      <c r="D13" s="7">
        <f t="shared" si="0"/>
        <v>644.82176399230957</v>
      </c>
      <c r="E13" s="7">
        <f t="shared" si="0"/>
        <v>1081.9515476226807</v>
      </c>
      <c r="F13" s="7">
        <f>IFERROR(AVERAGE(F2:F12),0)</f>
        <v>-0.10530860348101594</v>
      </c>
      <c r="G13" s="7">
        <f>IFERROR(AVERAGE(G2:G12),0)</f>
        <v>30.217653539445664</v>
      </c>
      <c r="H13" s="7">
        <f>IFERROR(AVERAGE(H2:H12),0)</f>
        <v>41.613722811804877</v>
      </c>
      <c r="I13" s="7">
        <f t="shared" ref="I13:K13" si="1">IFERROR(AVERAGE(I2:I12),0)</f>
        <v>50</v>
      </c>
      <c r="J13" s="7">
        <f t="shared" si="1"/>
        <v>1</v>
      </c>
      <c r="K13" s="7">
        <f t="shared" si="1"/>
        <v>1</v>
      </c>
    </row>
    <row r="16" spans="1:11" ht="14.4" x14ac:dyDescent="0.3">
      <c r="A16" s="15" t="s">
        <v>17</v>
      </c>
    </row>
    <row r="17" spans="1:11" ht="14.4" x14ac:dyDescent="0.3">
      <c r="A17" s="20" t="s">
        <v>33</v>
      </c>
    </row>
    <row r="18" spans="1:11" ht="28.2" customHeight="1" x14ac:dyDescent="0.3">
      <c r="A18" s="41" t="s">
        <v>34</v>
      </c>
      <c r="B18" s="41"/>
      <c r="C18" s="41"/>
      <c r="D18" s="41"/>
      <c r="E18" s="41"/>
      <c r="F18" s="41"/>
      <c r="G18" s="41"/>
      <c r="H18" s="41"/>
      <c r="I18" s="41"/>
      <c r="J18" s="41"/>
      <c r="K18" s="41"/>
    </row>
    <row r="19" spans="1:11" ht="14.4" x14ac:dyDescent="0.3">
      <c r="A19" s="20" t="s">
        <v>35</v>
      </c>
    </row>
  </sheetData>
  <mergeCells count="1">
    <mergeCell ref="A18:K18"/>
  </mergeCells>
  <pageMargins left="0" right="0" top="0.75" bottom="0.75" header="0" footer="0"/>
  <pageSetup paperSize="5" orientation="landscape" r:id="rId1"/>
  <headerFooter>
    <oddHeader>&amp;F</oddHeader>
    <oddFooter>&amp;A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K19"/>
  <sheetViews>
    <sheetView zoomScaleNormal="100" workbookViewId="0">
      <selection activeCell="B22" sqref="B22"/>
    </sheetView>
  </sheetViews>
  <sheetFormatPr defaultColWidth="12.44140625" defaultRowHeight="13.2" x14ac:dyDescent="0.25"/>
  <cols>
    <col min="3" max="5" width="19.77734375" bestFit="1" customWidth="1"/>
    <col min="6" max="6" width="14.44140625" customWidth="1"/>
    <col min="7" max="8" width="15.109375" bestFit="1" customWidth="1"/>
  </cols>
  <sheetData>
    <row r="1" spans="1:11" ht="66" x14ac:dyDescent="0.25">
      <c r="A1" s="17" t="s">
        <v>21</v>
      </c>
      <c r="B1" s="17" t="s">
        <v>2</v>
      </c>
      <c r="C1" s="17" t="s">
        <v>45</v>
      </c>
      <c r="D1" s="17" t="s">
        <v>39</v>
      </c>
      <c r="E1" s="17" t="s">
        <v>40</v>
      </c>
      <c r="F1" s="17" t="s">
        <v>41</v>
      </c>
      <c r="G1" s="17" t="s">
        <v>42</v>
      </c>
      <c r="H1" s="17" t="s">
        <v>43</v>
      </c>
      <c r="I1" s="17" t="s">
        <v>28</v>
      </c>
      <c r="J1" s="17" t="s">
        <v>29</v>
      </c>
      <c r="K1" s="17" t="s">
        <v>30</v>
      </c>
    </row>
    <row r="2" spans="1:11" x14ac:dyDescent="0.25">
      <c r="A2" s="2">
        <v>44790</v>
      </c>
      <c r="B2" s="4">
        <v>5</v>
      </c>
      <c r="C2" s="4"/>
      <c r="D2" s="4"/>
      <c r="E2" s="4"/>
      <c r="F2" s="4"/>
      <c r="G2" s="4"/>
      <c r="H2" s="4"/>
      <c r="I2" s="4"/>
      <c r="J2" s="4"/>
      <c r="K2" s="4"/>
    </row>
    <row r="3" spans="1:11" x14ac:dyDescent="0.25">
      <c r="A3" s="2">
        <v>44804</v>
      </c>
      <c r="B3" s="4">
        <v>3</v>
      </c>
      <c r="C3" s="4"/>
      <c r="D3" s="4"/>
      <c r="E3" s="4"/>
      <c r="F3" s="4"/>
      <c r="G3" s="4"/>
      <c r="H3" s="4"/>
      <c r="I3" s="4"/>
      <c r="J3" s="4"/>
      <c r="K3" s="4"/>
    </row>
    <row r="4" spans="1:11" x14ac:dyDescent="0.25">
      <c r="A4" s="2">
        <v>44805</v>
      </c>
      <c r="B4" s="4">
        <v>1</v>
      </c>
      <c r="C4" s="4"/>
      <c r="D4" s="4"/>
      <c r="E4" s="4"/>
      <c r="F4" s="4"/>
      <c r="G4" s="4"/>
      <c r="H4" s="4"/>
      <c r="I4" s="4"/>
      <c r="J4" s="4"/>
      <c r="K4" s="4"/>
    </row>
    <row r="5" spans="1:11" x14ac:dyDescent="0.25">
      <c r="A5" s="2">
        <v>44806</v>
      </c>
      <c r="B5" s="10" t="s">
        <v>31</v>
      </c>
      <c r="C5" s="10"/>
      <c r="D5" s="10"/>
      <c r="E5" s="10"/>
      <c r="F5" s="10"/>
      <c r="G5" s="10"/>
      <c r="H5" s="10"/>
      <c r="I5" s="10"/>
      <c r="J5" s="10"/>
      <c r="K5" s="10"/>
    </row>
    <row r="6" spans="1:11" x14ac:dyDescent="0.25">
      <c r="A6" s="2">
        <v>44807</v>
      </c>
      <c r="B6" s="4">
        <v>2</v>
      </c>
      <c r="C6" s="4"/>
      <c r="D6" s="4"/>
      <c r="E6" s="4"/>
      <c r="F6" s="4"/>
      <c r="G6" s="4"/>
      <c r="H6" s="4"/>
      <c r="I6" s="4"/>
      <c r="J6" s="4"/>
      <c r="K6" s="4"/>
    </row>
    <row r="7" spans="1:11" x14ac:dyDescent="0.25">
      <c r="A7" s="2">
        <v>44808</v>
      </c>
      <c r="B7" s="4">
        <v>3</v>
      </c>
      <c r="C7" s="4"/>
      <c r="D7" s="4"/>
      <c r="E7" s="4"/>
      <c r="F7" s="4"/>
      <c r="G7" s="4"/>
      <c r="H7" s="4"/>
      <c r="I7" s="4"/>
      <c r="J7" s="4"/>
      <c r="K7" s="4"/>
    </row>
    <row r="8" spans="1:11" x14ac:dyDescent="0.25">
      <c r="A8" s="2">
        <v>44809</v>
      </c>
      <c r="B8" s="4">
        <v>4</v>
      </c>
      <c r="C8" s="4"/>
      <c r="D8" s="4"/>
      <c r="E8" s="4"/>
      <c r="F8" s="4"/>
      <c r="G8" s="4"/>
      <c r="H8" s="4"/>
      <c r="I8" s="4"/>
      <c r="J8" s="4"/>
      <c r="K8" s="4"/>
    </row>
    <row r="9" spans="1:11" x14ac:dyDescent="0.25">
      <c r="A9" s="2">
        <v>44810</v>
      </c>
      <c r="B9" s="4">
        <v>5</v>
      </c>
      <c r="C9" s="4"/>
      <c r="D9" s="4"/>
      <c r="E9" s="4"/>
      <c r="F9" s="4"/>
      <c r="G9" s="4"/>
      <c r="H9" s="4"/>
      <c r="I9" s="4"/>
      <c r="J9" s="4"/>
      <c r="K9" s="4"/>
    </row>
    <row r="10" spans="1:11" x14ac:dyDescent="0.25">
      <c r="A10" s="2">
        <v>44811</v>
      </c>
      <c r="B10" s="4">
        <v>5</v>
      </c>
      <c r="C10" s="4"/>
      <c r="D10" s="4"/>
      <c r="E10" s="4"/>
      <c r="F10" s="4"/>
      <c r="G10" s="4"/>
      <c r="H10" s="4"/>
      <c r="I10" s="4"/>
      <c r="J10" s="4"/>
      <c r="K10" s="4"/>
    </row>
    <row r="11" spans="1:11" x14ac:dyDescent="0.25">
      <c r="A11" s="2">
        <v>44812</v>
      </c>
      <c r="B11" s="4">
        <v>5</v>
      </c>
      <c r="C11" s="4"/>
      <c r="D11" s="4"/>
      <c r="E11" s="4"/>
      <c r="F11" s="4"/>
      <c r="G11" s="4"/>
      <c r="H11" s="4"/>
      <c r="I11" s="4"/>
      <c r="J11" s="4"/>
      <c r="K11" s="4"/>
    </row>
    <row r="12" spans="1:11" x14ac:dyDescent="0.25">
      <c r="A12" s="2">
        <v>44813</v>
      </c>
      <c r="B12" s="4">
        <v>2</v>
      </c>
      <c r="C12" s="4"/>
      <c r="D12" s="4"/>
      <c r="E12" s="4"/>
      <c r="F12" s="4"/>
      <c r="G12" s="4"/>
      <c r="H12" s="4"/>
      <c r="I12" s="4"/>
      <c r="J12" s="4"/>
      <c r="K12" s="4"/>
    </row>
    <row r="13" spans="1:11" x14ac:dyDescent="0.25">
      <c r="A13" s="6" t="s">
        <v>32</v>
      </c>
      <c r="B13" s="7">
        <f t="shared" ref="B13:E13" si="0">SUM(B2:B12)</f>
        <v>35</v>
      </c>
      <c r="C13" s="7">
        <f t="shared" si="0"/>
        <v>0</v>
      </c>
      <c r="D13" s="7">
        <f t="shared" si="0"/>
        <v>0</v>
      </c>
      <c r="E13" s="7">
        <f t="shared" si="0"/>
        <v>0</v>
      </c>
      <c r="F13" s="7">
        <f t="shared" ref="F13:K13" si="1">IFERROR(AVERAGE(F2:F12),0)</f>
        <v>0</v>
      </c>
      <c r="G13" s="7">
        <f t="shared" si="1"/>
        <v>0</v>
      </c>
      <c r="H13" s="7">
        <f t="shared" si="1"/>
        <v>0</v>
      </c>
      <c r="I13" s="7">
        <f t="shared" si="1"/>
        <v>0</v>
      </c>
      <c r="J13" s="7">
        <f t="shared" si="1"/>
        <v>0</v>
      </c>
      <c r="K13" s="7">
        <f t="shared" si="1"/>
        <v>0</v>
      </c>
    </row>
    <row r="15" spans="1:11" x14ac:dyDescent="0.25">
      <c r="B15" s="36" t="s">
        <v>46</v>
      </c>
    </row>
    <row r="16" spans="1:11" ht="14.4" x14ac:dyDescent="0.3">
      <c r="A16" s="15" t="s">
        <v>17</v>
      </c>
    </row>
    <row r="17" spans="1:11" ht="14.4" x14ac:dyDescent="0.3">
      <c r="A17" s="20" t="s">
        <v>33</v>
      </c>
    </row>
    <row r="18" spans="1:11" ht="28.2" customHeight="1" x14ac:dyDescent="0.3">
      <c r="A18" s="42" t="s">
        <v>34</v>
      </c>
      <c r="B18" s="42"/>
      <c r="C18" s="42"/>
      <c r="D18" s="42"/>
      <c r="E18" s="42"/>
      <c r="F18" s="42"/>
      <c r="G18" s="42"/>
      <c r="H18" s="42"/>
      <c r="I18" s="42"/>
      <c r="J18" s="42"/>
      <c r="K18" s="42"/>
    </row>
    <row r="19" spans="1:11" ht="14.4" x14ac:dyDescent="0.3">
      <c r="A19" s="20" t="s">
        <v>35</v>
      </c>
    </row>
  </sheetData>
  <mergeCells count="1">
    <mergeCell ref="A18:K18"/>
  </mergeCells>
  <pageMargins left="0" right="0" top="0.75" bottom="0.75" header="0" footer="0"/>
  <pageSetup paperSize="5" orientation="landscape" r:id="rId1"/>
  <headerFooter>
    <oddHeader>&amp;F</oddHeader>
    <oddFooter>&amp;A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K19"/>
  <sheetViews>
    <sheetView topLeftCell="A6" zoomScaleNormal="100" workbookViewId="0">
      <selection activeCell="B22" sqref="B22"/>
    </sheetView>
  </sheetViews>
  <sheetFormatPr defaultColWidth="12.44140625" defaultRowHeight="13.2" x14ac:dyDescent="0.25"/>
  <cols>
    <col min="3" max="5" width="19.77734375" bestFit="1" customWidth="1"/>
    <col min="6" max="8" width="15.77734375" customWidth="1"/>
  </cols>
  <sheetData>
    <row r="1" spans="1:11" ht="66" x14ac:dyDescent="0.25">
      <c r="A1" s="17" t="s">
        <v>21</v>
      </c>
      <c r="B1" s="17" t="s">
        <v>2</v>
      </c>
      <c r="C1" s="17" t="s">
        <v>45</v>
      </c>
      <c r="D1" s="17" t="s">
        <v>39</v>
      </c>
      <c r="E1" s="17" t="s">
        <v>40</v>
      </c>
      <c r="F1" s="17" t="s">
        <v>41</v>
      </c>
      <c r="G1" s="17" t="s">
        <v>42</v>
      </c>
      <c r="H1" s="17" t="s">
        <v>43</v>
      </c>
      <c r="I1" s="17" t="s">
        <v>28</v>
      </c>
      <c r="J1" s="17" t="s">
        <v>29</v>
      </c>
      <c r="K1" s="17" t="s">
        <v>30</v>
      </c>
    </row>
    <row r="2" spans="1:11" x14ac:dyDescent="0.25">
      <c r="A2" s="2">
        <v>44790</v>
      </c>
      <c r="B2" s="4">
        <v>5</v>
      </c>
      <c r="C2" s="4"/>
      <c r="D2" s="4"/>
      <c r="E2" s="4"/>
      <c r="F2" s="4"/>
      <c r="G2" s="4"/>
      <c r="H2" s="4"/>
      <c r="I2" s="4"/>
      <c r="J2" s="4"/>
      <c r="K2" s="4"/>
    </row>
    <row r="3" spans="1:11" x14ac:dyDescent="0.25">
      <c r="A3" s="2">
        <v>44804</v>
      </c>
      <c r="B3" s="4">
        <v>3</v>
      </c>
      <c r="C3" s="4"/>
      <c r="D3" s="4"/>
      <c r="E3" s="4"/>
      <c r="F3" s="4"/>
      <c r="G3" s="4"/>
      <c r="H3" s="4"/>
      <c r="I3" s="4"/>
      <c r="J3" s="4"/>
      <c r="K3" s="4"/>
    </row>
    <row r="4" spans="1:11" x14ac:dyDescent="0.25">
      <c r="A4" s="2">
        <v>44805</v>
      </c>
      <c r="B4" s="4">
        <v>1</v>
      </c>
      <c r="C4" s="4"/>
      <c r="D4" s="4"/>
      <c r="E4" s="4"/>
      <c r="F4" s="4"/>
      <c r="G4" s="4"/>
      <c r="H4" s="4"/>
      <c r="I4" s="4"/>
      <c r="J4" s="4"/>
      <c r="K4" s="4"/>
    </row>
    <row r="5" spans="1:11" x14ac:dyDescent="0.25">
      <c r="A5" s="2">
        <v>44806</v>
      </c>
      <c r="B5" s="10" t="s">
        <v>31</v>
      </c>
      <c r="C5" s="10"/>
      <c r="D5" s="10"/>
      <c r="E5" s="10"/>
      <c r="F5" s="10"/>
      <c r="G5" s="10"/>
      <c r="H5" s="10"/>
      <c r="I5" s="10"/>
      <c r="J5" s="10"/>
      <c r="K5" s="10"/>
    </row>
    <row r="6" spans="1:11" x14ac:dyDescent="0.25">
      <c r="A6" s="2">
        <v>44807</v>
      </c>
      <c r="B6" s="4">
        <v>2</v>
      </c>
      <c r="C6" s="4"/>
      <c r="D6" s="4"/>
      <c r="E6" s="4"/>
      <c r="F6" s="4"/>
      <c r="G6" s="4"/>
      <c r="H6" s="4"/>
      <c r="I6" s="4"/>
      <c r="J6" s="4"/>
      <c r="K6" s="4"/>
    </row>
    <row r="7" spans="1:11" x14ac:dyDescent="0.25">
      <c r="A7" s="2">
        <v>44808</v>
      </c>
      <c r="B7" s="4">
        <v>3</v>
      </c>
      <c r="C7" s="4"/>
      <c r="D7" s="4"/>
      <c r="E7" s="4"/>
      <c r="F7" s="4"/>
      <c r="G7" s="4"/>
      <c r="H7" s="4"/>
      <c r="I7" s="4"/>
      <c r="J7" s="4"/>
      <c r="K7" s="4"/>
    </row>
    <row r="8" spans="1:11" x14ac:dyDescent="0.25">
      <c r="A8" s="2">
        <v>44809</v>
      </c>
      <c r="B8" s="4">
        <v>4</v>
      </c>
      <c r="C8" s="4"/>
      <c r="D8" s="4"/>
      <c r="E8" s="4"/>
      <c r="F8" s="4"/>
      <c r="G8" s="4"/>
      <c r="H8" s="4"/>
      <c r="I8" s="4"/>
      <c r="J8" s="4"/>
      <c r="K8" s="4"/>
    </row>
    <row r="9" spans="1:11" x14ac:dyDescent="0.25">
      <c r="A9" s="2">
        <v>44810</v>
      </c>
      <c r="B9" s="4">
        <v>5</v>
      </c>
      <c r="C9" s="4"/>
      <c r="D9" s="4"/>
      <c r="E9" s="4"/>
      <c r="F9" s="4"/>
      <c r="G9" s="4"/>
      <c r="H9" s="4"/>
      <c r="I9" s="4"/>
      <c r="J9" s="4"/>
      <c r="K9" s="4"/>
    </row>
    <row r="10" spans="1:11" x14ac:dyDescent="0.25">
      <c r="A10" s="2">
        <v>44811</v>
      </c>
      <c r="B10" s="4">
        <v>5</v>
      </c>
      <c r="C10" s="4"/>
      <c r="D10" s="4"/>
      <c r="E10" s="4"/>
      <c r="F10" s="4"/>
      <c r="G10" s="4"/>
      <c r="H10" s="4"/>
      <c r="I10" s="4"/>
      <c r="J10" s="4"/>
      <c r="K10" s="4"/>
    </row>
    <row r="11" spans="1:11" x14ac:dyDescent="0.25">
      <c r="A11" s="2">
        <v>44812</v>
      </c>
      <c r="B11" s="4">
        <v>5</v>
      </c>
      <c r="C11" s="4"/>
      <c r="D11" s="4"/>
      <c r="E11" s="4"/>
      <c r="F11" s="4"/>
      <c r="G11" s="4"/>
      <c r="H11" s="4"/>
      <c r="I11" s="4"/>
      <c r="J11" s="4"/>
      <c r="K11" s="4"/>
    </row>
    <row r="12" spans="1:11" x14ac:dyDescent="0.25">
      <c r="A12" s="2">
        <v>44813</v>
      </c>
      <c r="B12" s="4">
        <v>4</v>
      </c>
      <c r="C12" s="4"/>
      <c r="D12" s="4"/>
      <c r="E12" s="4"/>
      <c r="F12" s="4"/>
      <c r="G12" s="4"/>
      <c r="H12" s="4"/>
      <c r="I12" s="4"/>
      <c r="J12" s="4"/>
      <c r="K12" s="4"/>
    </row>
    <row r="13" spans="1:11" x14ac:dyDescent="0.25">
      <c r="A13" s="6" t="s">
        <v>32</v>
      </c>
      <c r="B13" s="7">
        <f t="shared" ref="B13:E13" si="0">SUM(B2:B12)</f>
        <v>37</v>
      </c>
      <c r="C13" s="7">
        <f t="shared" si="0"/>
        <v>0</v>
      </c>
      <c r="D13" s="7">
        <f t="shared" si="0"/>
        <v>0</v>
      </c>
      <c r="E13" s="7">
        <f t="shared" si="0"/>
        <v>0</v>
      </c>
      <c r="F13" s="7">
        <f t="shared" ref="F13:K13" si="1">IFERROR(AVERAGE(F2:F12),0)</f>
        <v>0</v>
      </c>
      <c r="G13" s="7">
        <f t="shared" si="1"/>
        <v>0</v>
      </c>
      <c r="H13" s="7">
        <f t="shared" si="1"/>
        <v>0</v>
      </c>
      <c r="I13" s="7">
        <f t="shared" si="1"/>
        <v>0</v>
      </c>
      <c r="J13" s="7">
        <f t="shared" si="1"/>
        <v>0</v>
      </c>
      <c r="K13" s="7">
        <f t="shared" si="1"/>
        <v>0</v>
      </c>
    </row>
    <row r="15" spans="1:11" x14ac:dyDescent="0.25">
      <c r="B15" s="36" t="s">
        <v>47</v>
      </c>
    </row>
    <row r="16" spans="1:11" ht="14.4" x14ac:dyDescent="0.3">
      <c r="A16" s="15" t="s">
        <v>17</v>
      </c>
    </row>
    <row r="17" spans="1:11" ht="14.4" x14ac:dyDescent="0.3">
      <c r="A17" s="20" t="s">
        <v>33</v>
      </c>
    </row>
    <row r="18" spans="1:11" ht="28.2" customHeight="1" x14ac:dyDescent="0.3">
      <c r="A18" s="41" t="s">
        <v>34</v>
      </c>
      <c r="B18" s="41"/>
      <c r="C18" s="41"/>
      <c r="D18" s="41"/>
      <c r="E18" s="41"/>
      <c r="F18" s="41"/>
      <c r="G18" s="41"/>
      <c r="H18" s="41"/>
      <c r="I18" s="41"/>
      <c r="J18" s="41"/>
      <c r="K18" s="41"/>
    </row>
    <row r="19" spans="1:11" ht="14.4" x14ac:dyDescent="0.3">
      <c r="A19" s="20" t="s">
        <v>35</v>
      </c>
    </row>
  </sheetData>
  <mergeCells count="1">
    <mergeCell ref="A18:K18"/>
  </mergeCells>
  <pageMargins left="0" right="0" top="0.75" bottom="0.75" header="0" footer="0"/>
  <pageSetup paperSize="5" orientation="landscape" r:id="rId1"/>
  <headerFooter>
    <oddHeader>&amp;F</oddHeader>
    <oddFooter>&amp;A</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M19"/>
  <sheetViews>
    <sheetView zoomScaleNormal="100" workbookViewId="0">
      <selection activeCell="B22" sqref="B22"/>
    </sheetView>
  </sheetViews>
  <sheetFormatPr defaultColWidth="12.44140625" defaultRowHeight="13.2" x14ac:dyDescent="0.25"/>
  <cols>
    <col min="3" max="3" width="15" bestFit="1" customWidth="1"/>
    <col min="4" max="4" width="23" bestFit="1" customWidth="1"/>
    <col min="5" max="5" width="19.77734375" bestFit="1" customWidth="1"/>
    <col min="6" max="8" width="15.77734375" customWidth="1"/>
  </cols>
  <sheetData>
    <row r="1" spans="1:13" ht="66" x14ac:dyDescent="0.25">
      <c r="A1" s="17" t="s">
        <v>21</v>
      </c>
      <c r="B1" s="17" t="s">
        <v>2</v>
      </c>
      <c r="C1" s="17" t="s">
        <v>45</v>
      </c>
      <c r="D1" s="17" t="s">
        <v>39</v>
      </c>
      <c r="E1" s="17" t="s">
        <v>40</v>
      </c>
      <c r="F1" s="17" t="s">
        <v>41</v>
      </c>
      <c r="G1" s="17" t="s">
        <v>42</v>
      </c>
      <c r="H1" s="17" t="s">
        <v>43</v>
      </c>
      <c r="I1" s="17" t="s">
        <v>28</v>
      </c>
      <c r="J1" s="17" t="s">
        <v>29</v>
      </c>
      <c r="K1" s="17" t="s">
        <v>30</v>
      </c>
    </row>
    <row r="2" spans="1:13" x14ac:dyDescent="0.25">
      <c r="A2" s="2">
        <v>44790</v>
      </c>
      <c r="B2" s="3" t="s">
        <v>31</v>
      </c>
      <c r="C2" s="10"/>
      <c r="D2" s="10"/>
      <c r="E2" s="10"/>
      <c r="F2" s="10"/>
      <c r="G2" s="10"/>
      <c r="H2" s="10"/>
      <c r="I2" s="10"/>
      <c r="J2" s="10"/>
      <c r="K2" s="10"/>
      <c r="M2" s="18"/>
    </row>
    <row r="3" spans="1:13" x14ac:dyDescent="0.25">
      <c r="A3" s="2">
        <v>44804</v>
      </c>
      <c r="B3" s="4">
        <v>3</v>
      </c>
      <c r="C3" s="4">
        <v>90.101596593856812</v>
      </c>
      <c r="D3" s="4">
        <v>90.141595602035522</v>
      </c>
      <c r="E3" s="4">
        <v>90.141595602035522</v>
      </c>
      <c r="F3" s="4">
        <v>30.033865531285603</v>
      </c>
      <c r="G3" s="4">
        <v>30.047198534011841</v>
      </c>
      <c r="H3" s="4">
        <v>30.047198534011841</v>
      </c>
      <c r="I3" s="4">
        <v>0</v>
      </c>
      <c r="J3" s="4">
        <v>2</v>
      </c>
      <c r="K3" s="4">
        <v>2</v>
      </c>
      <c r="M3" s="18"/>
    </row>
    <row r="4" spans="1:13" x14ac:dyDescent="0.25">
      <c r="A4" s="2">
        <v>44805</v>
      </c>
      <c r="B4" s="4">
        <v>2</v>
      </c>
      <c r="C4" s="4">
        <v>80.387583012580876</v>
      </c>
      <c r="D4" s="4">
        <v>80.387580624669795</v>
      </c>
      <c r="E4" s="4">
        <v>80.387580629438162</v>
      </c>
      <c r="F4" s="4">
        <v>40.193791506290438</v>
      </c>
      <c r="G4" s="4">
        <v>40.193790312334897</v>
      </c>
      <c r="H4" s="4">
        <v>40.193790314719081</v>
      </c>
      <c r="I4" s="4">
        <v>0</v>
      </c>
      <c r="J4" s="4">
        <v>2</v>
      </c>
      <c r="K4" s="4">
        <v>2</v>
      </c>
      <c r="M4" s="18"/>
    </row>
    <row r="5" spans="1:13" x14ac:dyDescent="0.25">
      <c r="A5" s="2">
        <v>44806</v>
      </c>
      <c r="B5" s="10" t="s">
        <v>31</v>
      </c>
      <c r="C5" s="10"/>
      <c r="D5" s="10"/>
      <c r="E5" s="10"/>
      <c r="F5" s="10"/>
      <c r="G5" s="10"/>
      <c r="H5" s="10"/>
      <c r="I5" s="10"/>
      <c r="J5" s="10"/>
      <c r="K5" s="10"/>
      <c r="M5" s="18"/>
    </row>
    <row r="6" spans="1:13" x14ac:dyDescent="0.25">
      <c r="A6" s="2">
        <v>44807</v>
      </c>
      <c r="B6" s="4">
        <v>2</v>
      </c>
      <c r="C6" s="4">
        <v>73.925000307559969</v>
      </c>
      <c r="D6" s="4">
        <v>73.925000957101588</v>
      </c>
      <c r="E6" s="4">
        <v>73.925000961869955</v>
      </c>
      <c r="F6" s="4">
        <v>36.962500153779985</v>
      </c>
      <c r="G6" s="4">
        <v>36.962500478550794</v>
      </c>
      <c r="H6" s="4">
        <v>36.962500480934978</v>
      </c>
      <c r="I6" s="4">
        <v>0</v>
      </c>
      <c r="J6" s="4">
        <v>2</v>
      </c>
      <c r="K6" s="4">
        <v>2</v>
      </c>
      <c r="M6" s="18"/>
    </row>
    <row r="7" spans="1:13" x14ac:dyDescent="0.25">
      <c r="A7" s="2">
        <v>44808</v>
      </c>
      <c r="B7" s="4">
        <v>3</v>
      </c>
      <c r="C7" s="4">
        <v>55.131427252292625</v>
      </c>
      <c r="D7" s="4">
        <v>55.131427731364965</v>
      </c>
      <c r="E7" s="4">
        <v>57.33714251592756</v>
      </c>
      <c r="F7" s="4">
        <v>18.377142417430875</v>
      </c>
      <c r="G7" s="4">
        <v>18.377142577121656</v>
      </c>
      <c r="H7" s="4">
        <v>19.112380838642519</v>
      </c>
      <c r="I7" s="4">
        <v>0</v>
      </c>
      <c r="J7" s="4">
        <v>2</v>
      </c>
      <c r="K7" s="4">
        <v>2</v>
      </c>
      <c r="M7" s="18"/>
    </row>
    <row r="8" spans="1:13" x14ac:dyDescent="0.25">
      <c r="A8" s="2">
        <v>44809</v>
      </c>
      <c r="B8" s="4">
        <v>4</v>
      </c>
      <c r="C8" s="4">
        <v>58.553333404064176</v>
      </c>
      <c r="D8" s="4">
        <v>58.553331887237725</v>
      </c>
      <c r="E8" s="4">
        <v>62.913331787101932</v>
      </c>
      <c r="F8" s="4">
        <v>14.638333351016044</v>
      </c>
      <c r="G8" s="4">
        <v>14.638332971809431</v>
      </c>
      <c r="H8" s="4">
        <v>15.728332946775483</v>
      </c>
      <c r="I8" s="4">
        <v>0</v>
      </c>
      <c r="J8" s="4">
        <v>2</v>
      </c>
      <c r="K8" s="4">
        <v>2</v>
      </c>
      <c r="M8" s="18"/>
    </row>
    <row r="9" spans="1:13" x14ac:dyDescent="0.25">
      <c r="A9" s="2">
        <v>44810</v>
      </c>
      <c r="B9" s="4">
        <v>5</v>
      </c>
      <c r="C9" s="4">
        <v>83.618814804553992</v>
      </c>
      <c r="D9" s="4">
        <v>83.618816250935197</v>
      </c>
      <c r="E9" s="4">
        <v>83.753120878711343</v>
      </c>
      <c r="F9" s="4">
        <v>16.723762960910797</v>
      </c>
      <c r="G9" s="4">
        <v>16.723763250187041</v>
      </c>
      <c r="H9" s="4">
        <v>16.750624175742267</v>
      </c>
      <c r="I9" s="4">
        <v>0</v>
      </c>
      <c r="J9" s="4">
        <v>2</v>
      </c>
      <c r="K9" s="4">
        <v>2</v>
      </c>
      <c r="M9" s="18"/>
    </row>
    <row r="10" spans="1:13" x14ac:dyDescent="0.25">
      <c r="A10" s="2">
        <v>44811</v>
      </c>
      <c r="B10" s="4">
        <v>5</v>
      </c>
      <c r="C10" s="4">
        <v>63.951624484062194</v>
      </c>
      <c r="D10" s="4">
        <v>63.951622699871663</v>
      </c>
      <c r="E10" s="4">
        <v>66.197782987728715</v>
      </c>
      <c r="F10" s="4">
        <v>12.790324896812439</v>
      </c>
      <c r="G10" s="4">
        <v>12.790324539974332</v>
      </c>
      <c r="H10" s="4">
        <v>13.239556597545743</v>
      </c>
      <c r="I10" s="4">
        <v>0</v>
      </c>
      <c r="J10" s="4">
        <v>2</v>
      </c>
      <c r="K10" s="4">
        <v>2</v>
      </c>
      <c r="M10" s="18"/>
    </row>
    <row r="11" spans="1:13" x14ac:dyDescent="0.25">
      <c r="A11" s="2">
        <v>44812</v>
      </c>
      <c r="B11" s="4">
        <v>5</v>
      </c>
      <c r="C11" s="4">
        <v>108.41610224008562</v>
      </c>
      <c r="D11" s="4">
        <v>108.56809842586517</v>
      </c>
      <c r="E11" s="4">
        <v>110.2172425352037</v>
      </c>
      <c r="F11" s="4">
        <v>21.683220448017124</v>
      </c>
      <c r="G11" s="4">
        <v>21.713619685173036</v>
      </c>
      <c r="H11" s="4">
        <v>22.04344850704074</v>
      </c>
      <c r="I11" s="4">
        <v>0</v>
      </c>
      <c r="J11" s="4">
        <v>2</v>
      </c>
      <c r="K11" s="4">
        <v>2</v>
      </c>
      <c r="M11" s="18"/>
    </row>
    <row r="12" spans="1:13" ht="13.8" thickBot="1" x14ac:dyDescent="0.3">
      <c r="A12" s="2">
        <v>44813</v>
      </c>
      <c r="B12" s="4">
        <v>3</v>
      </c>
      <c r="C12" s="4">
        <v>135.51872323989866</v>
      </c>
      <c r="D12" s="4">
        <v>135.57365226745605</v>
      </c>
      <c r="E12" s="4">
        <v>135.59036884270608</v>
      </c>
      <c r="F12" s="4">
        <v>45.172907746632887</v>
      </c>
      <c r="G12" s="4">
        <v>45.191217422485352</v>
      </c>
      <c r="H12" s="4">
        <v>45.196789614235364</v>
      </c>
      <c r="I12" s="4">
        <v>0</v>
      </c>
      <c r="J12" s="4">
        <v>2</v>
      </c>
      <c r="K12" s="4">
        <v>2</v>
      </c>
      <c r="M12" s="18"/>
    </row>
    <row r="13" spans="1:13" ht="13.8" thickTop="1" x14ac:dyDescent="0.25">
      <c r="A13" s="6" t="s">
        <v>32</v>
      </c>
      <c r="B13" s="7">
        <f t="shared" ref="B13:E13" si="0">SUM(B2:B12)</f>
        <v>32</v>
      </c>
      <c r="C13" s="7">
        <f t="shared" si="0"/>
        <v>749.6042053389549</v>
      </c>
      <c r="D13" s="7">
        <f t="shared" si="0"/>
        <v>749.85112644653771</v>
      </c>
      <c r="E13" s="7">
        <f t="shared" si="0"/>
        <v>760.46316674072295</v>
      </c>
      <c r="F13" s="7">
        <f t="shared" ref="F13:K13" si="1">AVERAGE(F2:F12)</f>
        <v>26.286205445797354</v>
      </c>
      <c r="G13" s="7">
        <f t="shared" si="1"/>
        <v>26.293098863516484</v>
      </c>
      <c r="H13" s="7">
        <f t="shared" si="1"/>
        <v>26.586069112183118</v>
      </c>
      <c r="I13" s="7">
        <f>AVERAGE(I2:I12)</f>
        <v>0</v>
      </c>
      <c r="J13" s="7">
        <f t="shared" si="1"/>
        <v>2</v>
      </c>
      <c r="K13" s="7">
        <f t="shared" si="1"/>
        <v>2</v>
      </c>
    </row>
    <row r="16" spans="1:13" ht="14.4" x14ac:dyDescent="0.3">
      <c r="A16" s="15" t="s">
        <v>17</v>
      </c>
      <c r="E16" s="11"/>
    </row>
    <row r="17" spans="1:11" ht="14.4" x14ac:dyDescent="0.3">
      <c r="A17" s="20" t="s">
        <v>33</v>
      </c>
    </row>
    <row r="18" spans="1:11" ht="28.8" customHeight="1" x14ac:dyDescent="0.3">
      <c r="A18" s="41" t="s">
        <v>34</v>
      </c>
      <c r="B18" s="41"/>
      <c r="C18" s="41"/>
      <c r="D18" s="41"/>
      <c r="E18" s="41"/>
      <c r="F18" s="41"/>
      <c r="G18" s="41"/>
      <c r="H18" s="41"/>
      <c r="I18" s="41"/>
      <c r="J18" s="41"/>
      <c r="K18" s="41"/>
    </row>
    <row r="19" spans="1:11" ht="14.4" x14ac:dyDescent="0.3">
      <c r="A19" s="20" t="s">
        <v>35</v>
      </c>
    </row>
  </sheetData>
  <mergeCells count="1">
    <mergeCell ref="A18:K18"/>
  </mergeCells>
  <pageMargins left="0" right="0" top="0.75" bottom="0.75" header="0" footer="0"/>
  <pageSetup paperSize="5" orientation="landscape" r:id="rId1"/>
  <headerFooter>
    <oddHeader>&amp;F</oddHeader>
    <oddFooter>&amp;A</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M22"/>
  <sheetViews>
    <sheetView tabSelected="1" topLeftCell="A13" zoomScaleNormal="100" workbookViewId="0">
      <selection activeCell="D32" sqref="D32"/>
    </sheetView>
  </sheetViews>
  <sheetFormatPr defaultColWidth="12.44140625" defaultRowHeight="13.2" x14ac:dyDescent="0.25"/>
  <cols>
    <col min="3" max="3" width="15" bestFit="1" customWidth="1"/>
    <col min="4" max="4" width="23" bestFit="1" customWidth="1"/>
    <col min="5" max="5" width="19.77734375" bestFit="1" customWidth="1"/>
    <col min="6" max="8" width="15.77734375" customWidth="1"/>
  </cols>
  <sheetData>
    <row r="1" spans="1:13" ht="66" x14ac:dyDescent="0.25">
      <c r="A1" s="17" t="s">
        <v>21</v>
      </c>
      <c r="B1" s="17" t="s">
        <v>2</v>
      </c>
      <c r="C1" s="17" t="s">
        <v>45</v>
      </c>
      <c r="D1" s="17" t="s">
        <v>39</v>
      </c>
      <c r="E1" s="17" t="s">
        <v>40</v>
      </c>
      <c r="F1" s="17" t="s">
        <v>41</v>
      </c>
      <c r="G1" s="17" t="s">
        <v>42</v>
      </c>
      <c r="H1" s="17" t="s">
        <v>43</v>
      </c>
      <c r="I1" s="17" t="s">
        <v>28</v>
      </c>
      <c r="J1" s="17" t="s">
        <v>29</v>
      </c>
      <c r="K1" s="17" t="s">
        <v>30</v>
      </c>
    </row>
    <row r="2" spans="1:13" x14ac:dyDescent="0.25">
      <c r="A2" s="2">
        <v>44790</v>
      </c>
      <c r="B2" s="4">
        <v>5</v>
      </c>
      <c r="C2" s="34">
        <v>602746.58934000018</v>
      </c>
      <c r="D2" s="4">
        <v>808726</v>
      </c>
      <c r="E2" s="4" t="s">
        <v>48</v>
      </c>
      <c r="F2" s="4">
        <f>C2/B2</f>
        <v>120549.31786800004</v>
      </c>
      <c r="G2" s="4">
        <f>D2/B2</f>
        <v>161745.20000000001</v>
      </c>
      <c r="H2" s="4" t="s">
        <v>48</v>
      </c>
      <c r="I2" s="4" t="s">
        <v>48</v>
      </c>
      <c r="J2" s="4">
        <v>577177</v>
      </c>
      <c r="K2" s="4">
        <v>577177</v>
      </c>
      <c r="M2" s="18"/>
    </row>
    <row r="3" spans="1:13" x14ac:dyDescent="0.25">
      <c r="A3" s="2">
        <v>44804</v>
      </c>
      <c r="B3" s="10" t="s">
        <v>31</v>
      </c>
      <c r="C3" s="10"/>
      <c r="D3" s="10"/>
      <c r="E3" s="10"/>
      <c r="F3" s="35"/>
      <c r="G3" s="10"/>
      <c r="H3" s="10"/>
      <c r="I3" s="10"/>
      <c r="J3" s="10"/>
      <c r="K3" s="10"/>
      <c r="M3" s="18"/>
    </row>
    <row r="4" spans="1:13" x14ac:dyDescent="0.25">
      <c r="A4" s="2">
        <v>44805</v>
      </c>
      <c r="B4" s="4">
        <v>5</v>
      </c>
      <c r="C4" s="4">
        <v>-14329.050040000759</v>
      </c>
      <c r="D4" s="4">
        <v>503207</v>
      </c>
      <c r="E4" s="4" t="s">
        <v>48</v>
      </c>
      <c r="F4" s="4">
        <f t="shared" ref="F4:F12" si="0">C4/B4</f>
        <v>-2865.8100080001518</v>
      </c>
      <c r="G4" s="4">
        <f t="shared" ref="G4:G12" si="1">D4/B4</f>
        <v>100641.4</v>
      </c>
      <c r="H4" s="4" t="s">
        <v>48</v>
      </c>
      <c r="I4" s="4" t="s">
        <v>48</v>
      </c>
      <c r="J4" s="4">
        <v>576617</v>
      </c>
      <c r="K4" s="4">
        <v>576617</v>
      </c>
      <c r="M4" s="18"/>
    </row>
    <row r="5" spans="1:13" x14ac:dyDescent="0.25">
      <c r="A5" s="2">
        <v>44806</v>
      </c>
      <c r="B5" s="4">
        <v>5</v>
      </c>
      <c r="C5" s="4">
        <v>-33839.264689999996</v>
      </c>
      <c r="D5" s="4">
        <v>542589</v>
      </c>
      <c r="E5" s="4" t="s">
        <v>48</v>
      </c>
      <c r="F5" s="4">
        <f t="shared" si="0"/>
        <v>-6767.8529379999991</v>
      </c>
      <c r="G5" s="4">
        <f t="shared" si="1"/>
        <v>108517.8</v>
      </c>
      <c r="H5" s="4" t="s">
        <v>48</v>
      </c>
      <c r="I5" s="4" t="s">
        <v>48</v>
      </c>
      <c r="J5" s="4">
        <v>576467</v>
      </c>
      <c r="K5" s="4">
        <v>576467</v>
      </c>
      <c r="M5" s="18"/>
    </row>
    <row r="6" spans="1:13" x14ac:dyDescent="0.25">
      <c r="A6" s="2">
        <v>44807</v>
      </c>
      <c r="B6" s="4">
        <v>5</v>
      </c>
      <c r="C6" s="4">
        <v>-931829.4073200007</v>
      </c>
      <c r="D6" s="4">
        <v>499450</v>
      </c>
      <c r="E6" s="4" t="s">
        <v>48</v>
      </c>
      <c r="F6" s="4">
        <f t="shared" si="0"/>
        <v>-186365.88146400015</v>
      </c>
      <c r="G6" s="4">
        <f t="shared" si="1"/>
        <v>99890</v>
      </c>
      <c r="H6" s="4" t="s">
        <v>48</v>
      </c>
      <c r="I6" s="4" t="s">
        <v>48</v>
      </c>
      <c r="J6" s="4">
        <v>576699</v>
      </c>
      <c r="K6" s="4">
        <v>576699</v>
      </c>
      <c r="M6" s="18"/>
    </row>
    <row r="7" spans="1:13" x14ac:dyDescent="0.25">
      <c r="A7" s="2">
        <v>44808</v>
      </c>
      <c r="B7" s="4">
        <v>5</v>
      </c>
      <c r="C7" s="4">
        <v>-718252.89785000018</v>
      </c>
      <c r="D7" s="4">
        <v>500154</v>
      </c>
      <c r="E7" s="4" t="s">
        <v>48</v>
      </c>
      <c r="F7" s="4">
        <f t="shared" si="0"/>
        <v>-143650.57957000003</v>
      </c>
      <c r="G7" s="4">
        <f t="shared" si="1"/>
        <v>100030.8</v>
      </c>
      <c r="H7" s="4" t="s">
        <v>48</v>
      </c>
      <c r="I7" s="4" t="s">
        <v>48</v>
      </c>
      <c r="J7" s="4">
        <v>576581</v>
      </c>
      <c r="K7" s="4">
        <v>576581</v>
      </c>
      <c r="M7" s="18"/>
    </row>
    <row r="8" spans="1:13" x14ac:dyDescent="0.25">
      <c r="A8" s="2">
        <v>44809</v>
      </c>
      <c r="B8" s="4">
        <v>5</v>
      </c>
      <c r="C8" s="4">
        <v>-836921.02536999958</v>
      </c>
      <c r="D8" s="4">
        <v>421012</v>
      </c>
      <c r="E8" s="4" t="s">
        <v>48</v>
      </c>
      <c r="F8" s="4">
        <f t="shared" si="0"/>
        <v>-167384.20507399991</v>
      </c>
      <c r="G8" s="4">
        <f t="shared" si="1"/>
        <v>84202.4</v>
      </c>
      <c r="H8" s="4" t="s">
        <v>48</v>
      </c>
      <c r="I8" s="4" t="s">
        <v>48</v>
      </c>
      <c r="J8" s="4">
        <v>576521</v>
      </c>
      <c r="K8" s="4">
        <v>576521</v>
      </c>
      <c r="M8" s="18"/>
    </row>
    <row r="9" spans="1:13" x14ac:dyDescent="0.25">
      <c r="A9" s="2">
        <v>44810</v>
      </c>
      <c r="B9" s="4">
        <v>5</v>
      </c>
      <c r="C9" s="4">
        <v>-165241.14657000071</v>
      </c>
      <c r="D9" s="4">
        <v>492403</v>
      </c>
      <c r="E9" s="4" t="s">
        <v>48</v>
      </c>
      <c r="F9" s="4">
        <f t="shared" si="0"/>
        <v>-33048.229314000142</v>
      </c>
      <c r="G9" s="4">
        <f t="shared" si="1"/>
        <v>98480.6</v>
      </c>
      <c r="H9" s="4" t="s">
        <v>48</v>
      </c>
      <c r="I9" s="4" t="s">
        <v>48</v>
      </c>
      <c r="J9" s="4">
        <v>576402</v>
      </c>
      <c r="K9" s="4">
        <v>576402</v>
      </c>
      <c r="M9" s="18"/>
    </row>
    <row r="10" spans="1:13" x14ac:dyDescent="0.25">
      <c r="A10" s="2">
        <v>44811</v>
      </c>
      <c r="B10" s="4">
        <v>5</v>
      </c>
      <c r="C10" s="4">
        <v>-509372.6106600003</v>
      </c>
      <c r="D10" s="4">
        <v>389019</v>
      </c>
      <c r="E10" s="4" t="s">
        <v>48</v>
      </c>
      <c r="F10" s="4">
        <f t="shared" si="0"/>
        <v>-101874.52213200006</v>
      </c>
      <c r="G10" s="4">
        <f t="shared" si="1"/>
        <v>77803.8</v>
      </c>
      <c r="H10" s="4" t="s">
        <v>48</v>
      </c>
      <c r="I10" s="4" t="s">
        <v>48</v>
      </c>
      <c r="J10" s="4">
        <v>576340</v>
      </c>
      <c r="K10" s="4">
        <v>576340</v>
      </c>
      <c r="M10" s="18"/>
    </row>
    <row r="11" spans="1:13" x14ac:dyDescent="0.25">
      <c r="A11" s="2">
        <v>44812</v>
      </c>
      <c r="B11" s="4">
        <v>5</v>
      </c>
      <c r="C11" s="4">
        <v>20712.566630000689</v>
      </c>
      <c r="D11" s="4">
        <v>615466</v>
      </c>
      <c r="E11" s="4" t="s">
        <v>48</v>
      </c>
      <c r="F11" s="4">
        <f t="shared" si="0"/>
        <v>4142.5133260001376</v>
      </c>
      <c r="G11" s="4">
        <f t="shared" si="1"/>
        <v>123093.2</v>
      </c>
      <c r="H11" s="4" t="s">
        <v>48</v>
      </c>
      <c r="I11" s="4" t="s">
        <v>48</v>
      </c>
      <c r="J11" s="4">
        <v>576878</v>
      </c>
      <c r="K11" s="4">
        <v>576878</v>
      </c>
      <c r="M11" s="18"/>
    </row>
    <row r="12" spans="1:13" ht="13.8" thickBot="1" x14ac:dyDescent="0.3">
      <c r="A12" s="2">
        <v>44813</v>
      </c>
      <c r="B12" s="4">
        <v>5</v>
      </c>
      <c r="C12" s="4">
        <v>1083381.1054400001</v>
      </c>
      <c r="D12" s="4">
        <v>1325107</v>
      </c>
      <c r="E12" s="4" t="s">
        <v>48</v>
      </c>
      <c r="F12" s="4">
        <f t="shared" si="0"/>
        <v>216676.22108800002</v>
      </c>
      <c r="G12" s="4">
        <f t="shared" si="1"/>
        <v>265021.40000000002</v>
      </c>
      <c r="H12" s="4" t="s">
        <v>48</v>
      </c>
      <c r="I12" s="4" t="s">
        <v>48</v>
      </c>
      <c r="J12" s="4">
        <v>576979</v>
      </c>
      <c r="K12" s="4">
        <v>576979</v>
      </c>
      <c r="M12" s="18"/>
    </row>
    <row r="13" spans="1:13" ht="13.8" thickTop="1" x14ac:dyDescent="0.25">
      <c r="A13" s="6" t="s">
        <v>32</v>
      </c>
      <c r="B13" s="7">
        <f t="shared" ref="B13" si="2">SUM(B2:B12)</f>
        <v>50</v>
      </c>
      <c r="C13" s="7">
        <f>SUM(C2:C12)</f>
        <v>-1502945.1410900014</v>
      </c>
      <c r="D13" s="7">
        <f>SUM(D2:D12)</f>
        <v>6097133</v>
      </c>
      <c r="E13" s="7"/>
      <c r="F13" s="7">
        <f>AVERAGE(F2,F4:F12)</f>
        <v>-30058.90282180002</v>
      </c>
      <c r="G13" s="7">
        <f>AVERAGE(G2,G4:G12)</f>
        <v>121942.66</v>
      </c>
      <c r="H13" s="7"/>
      <c r="I13" s="7"/>
      <c r="J13" s="7">
        <f>IFERROR(AVERAGE(J2:J12),0)</f>
        <v>576666.1</v>
      </c>
      <c r="K13" s="7">
        <f t="shared" ref="K13" si="3">IFERROR(AVERAGE(K2:K12),0)</f>
        <v>576666.1</v>
      </c>
    </row>
    <row r="16" spans="1:13" ht="14.4" x14ac:dyDescent="0.3">
      <c r="A16" s="15" t="s">
        <v>17</v>
      </c>
      <c r="E16" s="11"/>
    </row>
    <row r="17" spans="1:11" ht="28.8" customHeight="1" x14ac:dyDescent="0.3">
      <c r="A17" s="41" t="s">
        <v>49</v>
      </c>
      <c r="B17" s="41"/>
      <c r="C17" s="41"/>
      <c r="D17" s="41"/>
      <c r="E17" s="41"/>
      <c r="F17" s="41"/>
      <c r="G17" s="41"/>
      <c r="H17" s="41"/>
      <c r="I17" s="41"/>
      <c r="J17" s="41"/>
      <c r="K17" s="41"/>
    </row>
    <row r="18" spans="1:11" ht="27.6" customHeight="1" x14ac:dyDescent="0.3">
      <c r="A18" s="41" t="s">
        <v>50</v>
      </c>
      <c r="B18" s="41"/>
      <c r="C18" s="41"/>
      <c r="D18" s="41"/>
      <c r="E18" s="41"/>
      <c r="F18" s="41"/>
      <c r="G18" s="41"/>
      <c r="H18" s="41"/>
      <c r="I18" s="41"/>
      <c r="J18" s="41"/>
      <c r="K18" s="41"/>
    </row>
    <row r="19" spans="1:11" ht="26.4" customHeight="1" x14ac:dyDescent="0.3">
      <c r="A19" s="41" t="s">
        <v>51</v>
      </c>
      <c r="B19" s="41"/>
      <c r="C19" s="41"/>
      <c r="D19" s="41"/>
      <c r="E19" s="41"/>
      <c r="F19" s="41"/>
      <c r="G19" s="41"/>
      <c r="H19" s="41"/>
      <c r="I19" s="41"/>
      <c r="J19" s="41"/>
      <c r="K19" s="41"/>
    </row>
    <row r="21" spans="1:11" ht="14.4" x14ac:dyDescent="0.3">
      <c r="A21" s="20" t="s">
        <v>52</v>
      </c>
    </row>
    <row r="22" spans="1:11" ht="14.4" x14ac:dyDescent="0.3">
      <c r="A22" s="20" t="s">
        <v>53</v>
      </c>
    </row>
  </sheetData>
  <mergeCells count="3">
    <mergeCell ref="A17:K17"/>
    <mergeCell ref="A18:K18"/>
    <mergeCell ref="A19:K19"/>
  </mergeCells>
  <pageMargins left="0" right="0" top="0.75" bottom="0.75" header="0" footer="0"/>
  <pageSetup paperSize="5" scale="97" orientation="landscape" r:id="rId1"/>
  <headerFooter>
    <oddHeader>&amp;F</oddHeader>
    <oddFooter>&amp;A</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33D54BDFE39B49802FED853C9D7CB7" ma:contentTypeVersion="4" ma:contentTypeDescription="Create a new document." ma:contentTypeScope="" ma:versionID="0ff694c694d70cabb512ceb150f6134a">
  <xsd:schema xmlns:xsd="http://www.w3.org/2001/XMLSchema" xmlns:xs="http://www.w3.org/2001/XMLSchema" xmlns:p="http://schemas.microsoft.com/office/2006/metadata/properties" xmlns:ns2="a4e0acc1-2480-4ec3-b138-ff460fbc78fd" xmlns:ns3="37bec146-3512-4d38-aef5-c19abec7e287" targetNamespace="http://schemas.microsoft.com/office/2006/metadata/properties" ma:root="true" ma:fieldsID="a7a24337bda07481e151a567f736511e" ns2:_="" ns3:_="">
    <xsd:import namespace="a4e0acc1-2480-4ec3-b138-ff460fbc78fd"/>
    <xsd:import namespace="37bec146-3512-4d38-aef5-c19abec7e2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0acc1-2480-4ec3-b138-ff460fbc78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bec146-3512-4d38-aef5-c19abec7e2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6DDDA3-4260-40E0-9AA8-BBAFDE31669F}">
  <ds:schemaRefs>
    <ds:schemaRef ds:uri="http://schemas.microsoft.com/sharepoint/v3/contenttype/forms"/>
  </ds:schemaRefs>
</ds:datastoreItem>
</file>

<file path=customXml/itemProps2.xml><?xml version="1.0" encoding="utf-8"?>
<ds:datastoreItem xmlns:ds="http://schemas.openxmlformats.org/officeDocument/2006/customXml" ds:itemID="{01D5290E-83B4-4A3D-96C3-3B7A04962273}">
  <ds:schemaRefs>
    <ds:schemaRef ds:uri="http://schemas.microsoft.com/office/2006/metadata/properties"/>
    <ds:schemaRef ds:uri="http://schemas.microsoft.com/office/infopath/2007/PartnerControls"/>
    <ds:schemaRef ds:uri="f7d0d543-5bbc-4586-ab0e-1c8391228024"/>
    <ds:schemaRef ds:uri="66e8ffee-413a-4321-934f-9d2588dbcb17"/>
  </ds:schemaRefs>
</ds:datastoreItem>
</file>

<file path=customXml/itemProps3.xml><?xml version="1.0" encoding="utf-8"?>
<ds:datastoreItem xmlns:ds="http://schemas.openxmlformats.org/officeDocument/2006/customXml" ds:itemID="{9053EEE3-627C-4DF3-8420-1ECB0C8558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0acc1-2480-4ec3-b138-ff460fbc78fd"/>
    <ds:schemaRef ds:uri="37bec146-3512-4d38-aef5-c19abec7e2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Overview</vt:lpstr>
      <vt:lpstr>A.1 General</vt:lpstr>
      <vt:lpstr>A.1 BIP</vt:lpstr>
      <vt:lpstr>A.2 Non-BIP</vt:lpstr>
      <vt:lpstr>A.3</vt:lpstr>
      <vt:lpstr>A.4</vt:lpstr>
      <vt:lpstr>A.4 Tesla</vt:lpstr>
      <vt:lpstr>A.5</vt:lpstr>
      <vt:lpstr>A.6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alana</dc:creator>
  <cp:keywords/>
  <dc:description/>
  <cp:lastModifiedBy>Horan, Daniel</cp:lastModifiedBy>
  <cp:revision/>
  <cp:lastPrinted>2023-02-27T18:22:28Z</cp:lastPrinted>
  <dcterms:created xsi:type="dcterms:W3CDTF">2023-01-06T16:41:11Z</dcterms:created>
  <dcterms:modified xsi:type="dcterms:W3CDTF">2023-02-27T22:00:52Z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0x010100D433D54BDFE39B49802FED853C9D7CB7</vt:lpwstr>
  </property>
  <property fmtid="{D5CDD505-2E9C-101B-9397-08002B2CF9AE}" pid="3" name="MediaServiceImageTags">
    <vt:lpwstr/>
  </property>
  <property fmtid="{D5CDD505-2E9C-101B-9397-08002B2CF9AE}" pid="4" name="MSIP_Label_bc3dd1c7-2c40-4a31-84b2-bec599b321a0_Enabled">
    <vt:lpwstr>true</vt:lpwstr>
  </property>
  <property fmtid="{D5CDD505-2E9C-101B-9397-08002B2CF9AE}" pid="5" name="MSIP_Label_bc3dd1c7-2c40-4a31-84b2-bec599b321a0_SetDate">
    <vt:lpwstr>2023-01-06T21:50:08Z</vt:lpwstr>
  </property>
  <property fmtid="{D5CDD505-2E9C-101B-9397-08002B2CF9AE}" pid="6" name="MSIP_Label_bc3dd1c7-2c40-4a31-84b2-bec599b321a0_Method">
    <vt:lpwstr>Standard</vt:lpwstr>
  </property>
  <property fmtid="{D5CDD505-2E9C-101B-9397-08002B2CF9AE}" pid="7" name="MSIP_Label_bc3dd1c7-2c40-4a31-84b2-bec599b321a0_Name">
    <vt:lpwstr>bc3dd1c7-2c40-4a31-84b2-bec599b321a0</vt:lpwstr>
  </property>
  <property fmtid="{D5CDD505-2E9C-101B-9397-08002B2CF9AE}" pid="8" name="MSIP_Label_bc3dd1c7-2c40-4a31-84b2-bec599b321a0_SiteId">
    <vt:lpwstr>5b2a8fee-4c95-4bdc-8aae-196f8aacb1b6</vt:lpwstr>
  </property>
  <property fmtid="{D5CDD505-2E9C-101B-9397-08002B2CF9AE}" pid="9" name="MSIP_Label_bc3dd1c7-2c40-4a31-84b2-bec599b321a0_ActionId">
    <vt:lpwstr>106bfab7-0d6d-435e-9221-353d9ddf9f99</vt:lpwstr>
  </property>
  <property fmtid="{D5CDD505-2E9C-101B-9397-08002B2CF9AE}" pid="10" name="MSIP_Label_bc3dd1c7-2c40-4a31-84b2-bec599b321a0_ContentBits">
    <vt:lpwstr>0</vt:lpwstr>
  </property>
  <property fmtid="{D5CDD505-2E9C-101B-9397-08002B2CF9AE}" pid="11" name="_dlc_DocIdItemGuid">
    <vt:lpwstr>f5fa773b-e1d0-4440-a5ec-f3e27b5c7551</vt:lpwstr>
  </property>
</Properties>
</file>