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capuc.sharepoint.com/sites/DRTeam/202327 DR Applications/PY2022 ELRP data to be released/"/>
    </mc:Choice>
  </mc:AlternateContent>
  <xr:revisionPtr revIDLastSave="757" documentId="13_ncr:1_{EF030E6D-51D6-41CD-A204-2D59E0D49427}" xr6:coauthVersionLast="47" xr6:coauthVersionMax="47" xr10:uidLastSave="{D96D21B3-B446-4218-B27D-2A045B97D3E5}"/>
  <bookViews>
    <workbookView minimized="1" xWindow="4365" yWindow="3045" windowWidth="15375" windowHeight="7875" xr2:uid="{00000000-000D-0000-FFFF-FFFF00000000}"/>
  </bookViews>
  <sheets>
    <sheet name="Summary" sheetId="1" r:id="rId1"/>
    <sheet name="A.1 (non-BIP)" sheetId="2" r:id="rId2"/>
    <sheet name="A.1 (BIP)" sheetId="3" r:id="rId3"/>
    <sheet name="A.2 (BIP)" sheetId="4" r:id="rId4"/>
    <sheet name="A.4 VPP" sheetId="5" r:id="rId5"/>
    <sheet name="A.6 PSR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8" i="1" s="1"/>
  <c r="F13" i="6"/>
  <c r="E13" i="6"/>
  <c r="D7" i="1" s="1"/>
  <c r="D13" i="6"/>
  <c r="C13" i="6"/>
  <c r="B13" i="6"/>
  <c r="I12" i="6"/>
  <c r="H12" i="6"/>
  <c r="H7" i="1" s="1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G7" i="6"/>
  <c r="I6" i="6"/>
  <c r="H6" i="6"/>
  <c r="G6" i="6"/>
  <c r="I5" i="6"/>
  <c r="H5" i="6"/>
  <c r="G5" i="6"/>
  <c r="I4" i="6"/>
  <c r="H4" i="6"/>
  <c r="G4" i="6"/>
  <c r="I2" i="6"/>
  <c r="I13" i="6" s="1"/>
  <c r="I7" i="1" s="1"/>
  <c r="H2" i="6"/>
  <c r="H13" i="6" s="1"/>
  <c r="G2" i="6"/>
  <c r="F13" i="5"/>
  <c r="E13" i="5"/>
  <c r="D13" i="5"/>
  <c r="C13" i="5"/>
  <c r="B13" i="5"/>
  <c r="B6" i="1" s="1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I6" i="5"/>
  <c r="H6" i="5"/>
  <c r="G6" i="5"/>
  <c r="I4" i="5"/>
  <c r="H4" i="5"/>
  <c r="G4" i="5"/>
  <c r="I3" i="5"/>
  <c r="H3" i="5"/>
  <c r="G3" i="5"/>
  <c r="I2" i="5"/>
  <c r="H2" i="5"/>
  <c r="H13" i="5" s="1"/>
  <c r="H6" i="1" s="1"/>
  <c r="G2" i="5"/>
  <c r="H13" i="4"/>
  <c r="E5" i="1" s="1"/>
  <c r="G13" i="4"/>
  <c r="D5" i="1" s="1"/>
  <c r="F13" i="4"/>
  <c r="C5" i="1" s="1"/>
  <c r="E13" i="4"/>
  <c r="D13" i="4"/>
  <c r="B13" i="4"/>
  <c r="B5" i="1" s="1"/>
  <c r="J12" i="4"/>
  <c r="J11" i="4"/>
  <c r="K10" i="4"/>
  <c r="J10" i="4"/>
  <c r="I10" i="4"/>
  <c r="K9" i="4"/>
  <c r="J9" i="4"/>
  <c r="I9" i="4"/>
  <c r="K8" i="4"/>
  <c r="K13" i="4" s="1"/>
  <c r="I5" i="1" s="1"/>
  <c r="J8" i="4"/>
  <c r="I8" i="4"/>
  <c r="I13" i="4" s="1"/>
  <c r="G5" i="1" s="1"/>
  <c r="J7" i="4"/>
  <c r="J6" i="4"/>
  <c r="J4" i="4"/>
  <c r="J3" i="4"/>
  <c r="J13" i="4" s="1"/>
  <c r="H5" i="1" s="1"/>
  <c r="H13" i="3"/>
  <c r="G13" i="3"/>
  <c r="D4" i="1" s="1"/>
  <c r="F13" i="3"/>
  <c r="C4" i="1" s="1"/>
  <c r="E13" i="3"/>
  <c r="D13" i="3"/>
  <c r="B13" i="3"/>
  <c r="B4" i="1" s="1"/>
  <c r="J12" i="3"/>
  <c r="J11" i="3"/>
  <c r="K10" i="3"/>
  <c r="J10" i="3"/>
  <c r="I10" i="3"/>
  <c r="K9" i="3"/>
  <c r="J9" i="3"/>
  <c r="I9" i="3"/>
  <c r="K8" i="3"/>
  <c r="K13" i="3" s="1"/>
  <c r="I4" i="1" s="1"/>
  <c r="J8" i="3"/>
  <c r="I8" i="3"/>
  <c r="I13" i="3" s="1"/>
  <c r="G4" i="1" s="1"/>
  <c r="J7" i="3"/>
  <c r="J6" i="3"/>
  <c r="J4" i="3"/>
  <c r="J3" i="3"/>
  <c r="J13" i="3" s="1"/>
  <c r="H4" i="1" s="1"/>
  <c r="F13" i="2"/>
  <c r="E3" i="1" s="1"/>
  <c r="E13" i="2"/>
  <c r="D3" i="1" s="1"/>
  <c r="D13" i="2"/>
  <c r="C3" i="1" s="1"/>
  <c r="C13" i="2"/>
  <c r="B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4" i="2"/>
  <c r="H4" i="2"/>
  <c r="G4" i="2"/>
  <c r="I3" i="2"/>
  <c r="I13" i="2" s="1"/>
  <c r="I3" i="1" s="1"/>
  <c r="H3" i="2"/>
  <c r="H13" i="2" s="1"/>
  <c r="H3" i="1" s="1"/>
  <c r="H8" i="1" s="1"/>
  <c r="G3" i="2"/>
  <c r="G13" i="2" s="1"/>
  <c r="G3" i="1" s="1"/>
  <c r="E7" i="1"/>
  <c r="C7" i="1"/>
  <c r="B7" i="1"/>
  <c r="E6" i="1"/>
  <c r="D6" i="1"/>
  <c r="C6" i="1"/>
  <c r="E4" i="1"/>
  <c r="B3" i="1"/>
  <c r="B8" i="1" l="1"/>
  <c r="G13" i="5"/>
  <c r="G6" i="1" s="1"/>
  <c r="I13" i="5"/>
  <c r="I6" i="1" s="1"/>
  <c r="I8" i="1" s="1"/>
  <c r="G13" i="6"/>
  <c r="G7" i="1" s="1"/>
  <c r="C8" i="1"/>
  <c r="E8" i="1"/>
  <c r="D8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" authorId="0" shapeId="0" xr:uid="{00000000-0006-0000-0100-000004000000}">
      <text>
        <r>
          <rPr>
            <sz val="11"/>
            <color theme="1"/>
            <rFont val="Calibri"/>
            <scheme val="minor"/>
          </rPr>
          <t>There are accounts in the population with missing meter data. These customer's performance cannot yet be calculated and therefore their performance is not included in these results.</t>
        </r>
      </text>
    </comment>
  </commentList>
</comments>
</file>

<file path=xl/sharedStrings.xml><?xml version="1.0" encoding="utf-8"?>
<sst xmlns="http://schemas.openxmlformats.org/spreadsheetml/2006/main" count="143" uniqueCount="63">
  <si>
    <t>Aggregated total across all days</t>
  </si>
  <si>
    <t>Subgroup</t>
  </si>
  <si>
    <t>Event Duration (hrs)
[1]</t>
  </si>
  <si>
    <t>Total Delivered kWh
(Unadjusted; All Participants)
[2]</t>
  </si>
  <si>
    <t>Total Delivered kWh (Event Net Positive Performance)
[3]</t>
  </si>
  <si>
    <t>Total Delivered kWh (Interval Positive Performance)
[4]</t>
  </si>
  <si>
    <t>Total Delivered kWh
(Aggregated)
[5]</t>
  </si>
  <si>
    <t>Average Hourly Delivered kWh (Unadjusted)</t>
  </si>
  <si>
    <t>Average Hourly Delivered kWh (Event Net Positive Performance)</t>
  </si>
  <si>
    <t>Average Hourly Delivered kWh (Interval Positive Performance)</t>
  </si>
  <si>
    <t>A.1 (non-BIP)</t>
  </si>
  <si>
    <t>A.1 (BIP)</t>
  </si>
  <si>
    <t>A.2 (BIP)</t>
  </si>
  <si>
    <t>A.4</t>
  </si>
  <si>
    <t>A.6 PSR</t>
  </si>
  <si>
    <t>Total</t>
  </si>
  <si>
    <t>Footnotes:</t>
  </si>
  <si>
    <t>[1] Event Duration (hrs): Total number of event hours in 2022 based on subgroup event triggers.</t>
  </si>
  <si>
    <t>[2] Total Delivered kWh (Unadjusted; All Participants): This is the overall performance including all customers / aggregations over and under-performing in all performance intervals.</t>
  </si>
  <si>
    <t xml:space="preserve">[3] Total Delivered kWh (Event Net Positive Performance): This is overall performance utilizing the net event method. Net negative performance for any customer / aggregation as evaluated by summing performance over the entire event is not included. This method was used for A6 settlements. </t>
  </si>
  <si>
    <t xml:space="preserve">[4] Total Delivered kWh (Interval Positive Performance): This is overall positive performance at each performance interval. Net negative performance for any customer / aggregation at the interval level is not included. This method was used for A1-A5 settlement. </t>
  </si>
  <si>
    <t xml:space="preserve">[5] Total Delivered kWh (Aggregated):  This is the overall performance calculated by summing individual metered load first, then calculating baseline and performance. This approach is similar to a wholesale market day-matching baseline calculation is done. Because the calculation is done at the subgroup level, it is not a suitable method to use for individual customer settlement. </t>
  </si>
  <si>
    <t>Event Date</t>
  </si>
  <si>
    <t>Event Duration (hrs)</t>
  </si>
  <si>
    <t>Aggregate Performance kWh
[1]</t>
  </si>
  <si>
    <t>Total Delivered kWh (Unadjusted; All Participants)
[2]</t>
  </si>
  <si>
    <t>Average Hourly Delivered kWh (Unadjusted; All Participants)</t>
  </si>
  <si>
    <t>Nominated kW
[5]</t>
  </si>
  <si>
    <t>Number of Overall Service Accounts in Subgroup
[6]</t>
  </si>
  <si>
    <t>Number of Accounts with Performance Calculated
[7]</t>
  </si>
  <si>
    <t>NA</t>
  </si>
  <si>
    <t xml:space="preserve">[1] Aggregate Performance kWh: This is the overall performance calculated by summing individual metered load first, then calculating baseline and performance. This approach is similar to a wholesale market day-matching baseline calculation is done. Because the calculation is done at the subgroup level, it is not a suitable method to use for individual customer settlement. </t>
  </si>
  <si>
    <t xml:space="preserve">[3] Total Delivered kWh (Event Net Positive Performance): This is overall performance utilizing the net event method. Net negative performance for any customer / aggregation as evaluated by summing performance over the entire event is not included. This method was used for A6 settlement. </t>
  </si>
  <si>
    <t>[4] Total Delivered kWh (Interval Positive Performance): This is overall positive performance at each performance interval. Net negative performance for any customer / aggregation at the interval level is not included. This method was used for A1-A5 settlement.</t>
  </si>
  <si>
    <t xml:space="preserve">[5] Nominated kW: Nominated load reduction provided by the participant. This value is not utiltized for performance or settlements. </t>
  </si>
  <si>
    <t>[6] Number of Overall Service Accounts in Subgroup: Total number of participants in the subgroup.</t>
  </si>
  <si>
    <t>[7] Number of Accounts with Performance Calculated: Participants with missing meter data are excluded from the results.</t>
  </si>
  <si>
    <t>BIP Event Overlap?
[1]</t>
  </si>
  <si>
    <t>BIP Event Duration (hrs)
[2]</t>
  </si>
  <si>
    <t>Aggregate Performance kWh
[3]</t>
  </si>
  <si>
    <t>Total Delivered kWh (Unadjusted)
[4]</t>
  </si>
  <si>
    <t>Total Delivered kWh (Event Net Positive Performance)
[5]</t>
  </si>
  <si>
    <t>Total Delivered kWh (Interval Positive Performance)
[6]</t>
  </si>
  <si>
    <t>Nominated kW
[7]</t>
  </si>
  <si>
    <t>Number of Overall Service Accounts in Subgroup
[8]</t>
  </si>
  <si>
    <t>Number of Accounts with Performance Calculated
[9]</t>
  </si>
  <si>
    <t xml:space="preserve">[1] BIP Event Overlap?: There was a BIP event overlapping ELRP event hours. BIP customers dual participating in ELRP are only compensated for incremental load reduction during overlapping event hours. </t>
  </si>
  <si>
    <t>[2] BIP Event Duration (hrs): Number of overlapping BIP event hours on the event day.</t>
  </si>
  <si>
    <t xml:space="preserve">[3] Aggregate Performance kWh: This is the overall performance calculated by summing individual metered load first, then calculating baseline and performance. This approach is similar to a wholesale market day-matching baseline calculation is done. Because the calculation is done at the subgroup level, it is not a suitable method to use for individual customer settlement. </t>
  </si>
  <si>
    <t>[4] Total Delivered kWh (Unadjusted; All Participants): This is the overall performance including all customers / aggregations over and under-performing in all performance intervals.</t>
  </si>
  <si>
    <t>[5] Total Delivered kWh (Event Net Positive Performance): This is overall performance utilizing the net event method. Net negative performance for any customer / aggregation as evaluated by summing performance over the entire event is not included. This method was used for A6 settlement.</t>
  </si>
  <si>
    <t>[6] Total Delivered kWh (Interval Positive Performance): This is overall positive performance at each performance interval. Net negative performance for any customer / aggregation at the interval level is not included. This method was used for A1-A5 settlement.</t>
  </si>
  <si>
    <t xml:space="preserve">[7] Nominated kW: Nominated load reduction provided by the participant. This value is not utiltized for performance or settlements. </t>
  </si>
  <si>
    <t>[8] Number of Overall Service Accounts in Subgroup: Total number of participants in the subgroup.</t>
  </si>
  <si>
    <t>[9] Number of Accounts with Performance Calculated: Participants with missing meter data are excluded from the results.</t>
  </si>
  <si>
    <t>Total Delivered kWh (Unadjusted)
[2]</t>
  </si>
  <si>
    <t>Number of Overall Service Accounts in Subgroup 
[6]</t>
  </si>
  <si>
    <t xml:space="preserve">[3] Total Delivered kWh (Event Net Positive Performance): This is overall performance utilizing the net event method. Net negative performance for any customer / aggregation as evaluated by summing performance over the entire event is not included. </t>
  </si>
  <si>
    <t>[4] Total Delivered kWh (Interval Positive Performance): This is overall positive performance at each performance interval. Net negative performance for any customer / aggregation at the interval level is not included. This method was used for A6 settlement.</t>
  </si>
  <si>
    <t>[5] Nominated kW: Nominated load reduction provided by the participant. This value is not utiltized for performance or settlements. This method was used for A1-A5 settlement.</t>
  </si>
  <si>
    <t>[3] Total Delivered kWh (Event Net Positive Performance): This is overall performance utilizing the net event method. Net negative performance for any customer / aggregation as evaluated by summing performance over the entire event is not included. This method is used for A6 settlement.</t>
  </si>
  <si>
    <t xml:space="preserve">[5] Nominated kW: Nominated load reduction provided by the participant. This is estimated based on 0.03 kW per customer. This value is not utiltized for performance or settlements. </t>
  </si>
  <si>
    <t>Average Hourly Delivered kWh (Hourly Positive Performance)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</si>
</sst>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_([$$-409]* #,##0.00_);_([$$-409]* \(#,##0.00\);_([$$-409]* &quot;-&quot;??_);_(@_)"/>
    <numFmt numFmtId="166" formatCode="_(* #,##0_);_(* \(#,##0\);_(* &quot;-&quot;??_);_(@_)"/>
  </numFmts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charset val="1"/>
    </font>
    <font>
      <b/>
      <sz val="16"/>
      <color theme="1"/>
      <name val="Calibri"/>
      <scheme val="minor"/>
    </font>
    <font>
      <b/>
      <u/>
      <sz val="11"/>
      <color theme="1"/>
      <name val="Calibri"/>
      <scheme val="minor"/>
    </font>
    <font>
      <sz val="9"/>
      <color theme="1"/>
      <name val="Calibri"/>
      <scheme val="minor"/>
    </font>
    <font>
      <sz val="9"/>
      <color rgb="FF000000"/>
      <name val="Calibri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1"/>
        <bgColor theme="1"/>
      </patternFill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3" fontId="1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16" fontId="2" fillId="0" borderId="1" xfId="0" applyNumberFormat="1" applyFont="1" applyBorder="1"/>
    <xf numFmtId="0" fontId="1" fillId="4" borderId="1" xfId="0" applyFont="1" applyFill="1" applyBorder="1" applyAlignment="1">
      <alignment horizontal="right"/>
    </xf>
    <xf numFmtId="3" fontId="1" fillId="4" borderId="1" xfId="0" applyNumberFormat="1" applyFont="1" applyFill="1" applyBorder="1"/>
    <xf numFmtId="3" fontId="4" fillId="4" borderId="0" xfId="0" applyNumberFormat="1" applyFont="1" applyFill="1"/>
    <xf numFmtId="0" fontId="1" fillId="5" borderId="1" xfId="0" applyFont="1" applyFill="1" applyBorder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1" fillId="4" borderId="1" xfId="0" applyFont="1" applyFill="1" applyBorder="1"/>
    <xf numFmtId="4" fontId="1" fillId="0" borderId="1" xfId="0" applyNumberFormat="1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0" fontId="4" fillId="4" borderId="0" xfId="0" applyFont="1" applyFill="1"/>
    <xf numFmtId="14" fontId="4" fillId="0" borderId="0" xfId="0" applyNumberFormat="1" applyFont="1"/>
    <xf numFmtId="10" fontId="4" fillId="0" borderId="0" xfId="0" applyNumberFormat="1" applyFont="1"/>
    <xf numFmtId="3" fontId="5" fillId="0" borderId="1" xfId="0" applyNumberFormat="1" applyFont="1" applyBorder="1" applyAlignment="1">
      <alignment readingOrder="1"/>
    </xf>
    <xf numFmtId="3" fontId="5" fillId="0" borderId="3" xfId="0" applyNumberFormat="1" applyFont="1" applyBorder="1" applyAlignment="1">
      <alignment readingOrder="1"/>
    </xf>
    <xf numFmtId="3" fontId="5" fillId="0" borderId="4" xfId="0" applyNumberFormat="1" applyFont="1" applyBorder="1" applyAlignment="1">
      <alignment readingOrder="1"/>
    </xf>
    <xf numFmtId="3" fontId="5" fillId="0" borderId="5" xfId="0" applyNumberFormat="1" applyFont="1" applyBorder="1" applyAlignment="1">
      <alignment readingOrder="1"/>
    </xf>
    <xf numFmtId="0" fontId="5" fillId="6" borderId="4" xfId="0" applyFont="1" applyFill="1" applyBorder="1" applyAlignment="1">
      <alignment readingOrder="1"/>
    </xf>
    <xf numFmtId="0" fontId="5" fillId="6" borderId="6" xfId="0" applyFont="1" applyFill="1" applyBorder="1" applyAlignment="1">
      <alignment readingOrder="1"/>
    </xf>
    <xf numFmtId="0" fontId="5" fillId="6" borderId="5" xfId="0" applyFont="1" applyFill="1" applyBorder="1" applyAlignment="1">
      <alignment readingOrder="1"/>
    </xf>
    <xf numFmtId="165" fontId="0" fillId="0" borderId="0" xfId="0" applyNumberFormat="1"/>
    <xf numFmtId="166" fontId="0" fillId="0" borderId="0" xfId="0" applyNumberFormat="1"/>
    <xf numFmtId="0" fontId="6" fillId="0" borderId="0" xfId="0" applyFont="1" applyAlignment="1">
      <alignment horizontal="center"/>
    </xf>
    <xf numFmtId="3" fontId="0" fillId="0" borderId="0" xfId="0" applyNumberFormat="1"/>
    <xf numFmtId="0" fontId="2" fillId="0" borderId="8" xfId="0" applyFont="1" applyBorder="1"/>
    <xf numFmtId="0" fontId="1" fillId="0" borderId="8" xfId="0" applyFont="1" applyBorder="1"/>
    <xf numFmtId="3" fontId="1" fillId="0" borderId="8" xfId="0" applyNumberFormat="1" applyFont="1" applyBorder="1"/>
    <xf numFmtId="0" fontId="2" fillId="3" borderId="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2" xfId="0" applyFont="1" applyBorder="1"/>
    <xf numFmtId="0" fontId="2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133350</xdr:rowOff>
    </xdr:from>
    <xdr:to>
      <xdr:col>4</xdr:col>
      <xdr:colOff>1209675</xdr:colOff>
      <xdr:row>25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8F2A3A-C008-133C-1FE4-6FBFDE3E96DE}"/>
            </a:ext>
          </a:extLst>
        </xdr:cNvPr>
        <xdr:cNvSpPr txBox="1"/>
      </xdr:nvSpPr>
      <xdr:spPr>
        <a:xfrm>
          <a:off x="76200" y="3438525"/>
          <a:ext cx="5543550" cy="17335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Note: These columns represent the outcomes of different hypothetical baseline and settlement calculation methods for Incremental Load Reduction and compensation for program participants. Only Column E (Total Delivered kWh (Interval Positive Performance))  and Column D (Total Delivered kWh (Event Net Positive Performance)) represent methods used by PG&amp;E in 2022 for subgroups A1-A5 and subgroup A6, respectively. None of these calculation methods are appropriate to use as a proxy for load impacts for the ELRP program. For an estimate of load impacts, please refer the draft results of PG&amp;E’s ELRP Load Impact Study that will be released in March 2023.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5"/>
  <sheetViews>
    <sheetView tabSelected="1" topLeftCell="A4" workbookViewId="0">
      <selection activeCell="E7" sqref="E7"/>
    </sheetView>
  </sheetViews>
  <sheetFormatPr defaultColWidth="14.42578125" defaultRowHeight="15" customHeight="1" x14ac:dyDescent="0.25"/>
  <cols>
    <col min="1" max="1" width="12.28515625" customWidth="1"/>
    <col min="2" max="2" width="14.5703125" customWidth="1"/>
    <col min="3" max="3" width="19.42578125" customWidth="1"/>
    <col min="4" max="5" width="19.85546875" customWidth="1"/>
    <col min="6" max="6" width="24.140625" customWidth="1"/>
    <col min="7" max="7" width="33.85546875" customWidth="1"/>
    <col min="8" max="8" width="28.5703125" customWidth="1"/>
    <col min="9" max="9" width="27.85546875" customWidth="1"/>
    <col min="10" max="28" width="8.7109375" customWidth="1"/>
  </cols>
  <sheetData>
    <row r="1" spans="1:9" ht="14.25" customHeight="1" x14ac:dyDescent="0.25">
      <c r="A1" s="39"/>
      <c r="B1" s="47" t="s">
        <v>0</v>
      </c>
      <c r="C1" s="47"/>
      <c r="D1" s="47"/>
      <c r="E1" s="47"/>
      <c r="F1" s="47"/>
      <c r="G1" s="47"/>
      <c r="H1" s="47"/>
      <c r="I1" s="47"/>
    </row>
    <row r="2" spans="1:9" ht="60" x14ac:dyDescent="0.25">
      <c r="A2" s="37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1" t="s">
        <v>8</v>
      </c>
      <c r="I2" s="40" t="s">
        <v>9</v>
      </c>
    </row>
    <row r="3" spans="1:9" ht="14.25" customHeight="1" x14ac:dyDescent="0.25">
      <c r="A3" s="34" t="s">
        <v>10</v>
      </c>
      <c r="B3" s="35">
        <f>'A.1 (non-BIP)'!B13</f>
        <v>30</v>
      </c>
      <c r="C3" s="36">
        <f>'A.1 (non-BIP)'!D13</f>
        <v>1058873</v>
      </c>
      <c r="D3" s="36">
        <f>'A.1 (non-BIP)'!E13</f>
        <v>2530261</v>
      </c>
      <c r="E3" s="36">
        <f>'A.1 (non-BIP)'!F13</f>
        <v>2620600</v>
      </c>
      <c r="F3" s="36">
        <f>'A.1 (non-BIP)'!C13</f>
        <v>878404</v>
      </c>
      <c r="G3" s="36">
        <f>'A.1 (non-BIP)'!G13</f>
        <v>29742.183333333334</v>
      </c>
      <c r="H3" s="36">
        <f>'A.1 (non-BIP)'!H13</f>
        <v>79623.866666666669</v>
      </c>
      <c r="I3" s="36">
        <f>'A.1 (non-BIP)'!I13</f>
        <v>81971.951851851845</v>
      </c>
    </row>
    <row r="4" spans="1:9" ht="14.25" customHeight="1" x14ac:dyDescent="0.25">
      <c r="A4" s="4" t="s">
        <v>11</v>
      </c>
      <c r="B4" s="1">
        <f>'A.1 (BIP)'!B13</f>
        <v>30</v>
      </c>
      <c r="C4" s="5">
        <f>'A.1 (BIP)'!F13</f>
        <v>5993.25</v>
      </c>
      <c r="D4" s="5">
        <f>'A.1 (BIP)'!G13</f>
        <v>6779</v>
      </c>
      <c r="E4" s="5">
        <f>'A.1 (BIP)'!H13</f>
        <v>6847.75</v>
      </c>
      <c r="F4" s="5">
        <f>'A.1 (BIP)'!E13</f>
        <v>5993.25</v>
      </c>
      <c r="G4" s="5">
        <f>'A.1 (BIP)'!I13</f>
        <v>373.26839826839824</v>
      </c>
      <c r="H4" s="5">
        <f>'A.1 (BIP)'!J13</f>
        <v>419.77681577681574</v>
      </c>
      <c r="I4" s="5">
        <f>'A.1 (BIP)'!K13</f>
        <v>422.68350168350167</v>
      </c>
    </row>
    <row r="5" spans="1:9" ht="14.25" customHeight="1" x14ac:dyDescent="0.25">
      <c r="A5" s="4" t="s">
        <v>12</v>
      </c>
      <c r="B5" s="1">
        <f>'A.2 (BIP)'!B13</f>
        <v>30</v>
      </c>
      <c r="C5" s="5">
        <f>'A.2 (BIP)'!F13</f>
        <v>-14439.59</v>
      </c>
      <c r="D5" s="5">
        <f>'A.2 (BIP)'!G13</f>
        <v>1836.6999999999998</v>
      </c>
      <c r="E5" s="5">
        <f>'A.2 (BIP)'!H13</f>
        <v>1840.25</v>
      </c>
      <c r="F5" s="5">
        <f>'A.2 (BIP)'!E13</f>
        <v>-14439.59</v>
      </c>
      <c r="G5" s="5">
        <f>'A.2 (BIP)'!I13</f>
        <v>-895.39861471861468</v>
      </c>
      <c r="H5" s="5">
        <f>'A.2 (BIP)'!J13</f>
        <v>137.13650793650791</v>
      </c>
      <c r="I5" s="5">
        <f>'A.2 (BIP)'!K13</f>
        <v>137.31842231842231</v>
      </c>
    </row>
    <row r="6" spans="1:9" ht="14.25" customHeight="1" x14ac:dyDescent="0.25">
      <c r="A6" s="4" t="s">
        <v>13</v>
      </c>
      <c r="B6" s="1">
        <f>'A.4 VPP'!B13</f>
        <v>37</v>
      </c>
      <c r="C6" s="5">
        <f>'A.4 VPP'!D13</f>
        <v>354181</v>
      </c>
      <c r="D6" s="5">
        <f>'A.4 VPP'!E13</f>
        <v>357252</v>
      </c>
      <c r="E6" s="5">
        <f>'A.4 VPP'!F13</f>
        <v>398509.45500000002</v>
      </c>
      <c r="F6" s="5">
        <f>'A.4 VPP'!C13</f>
        <v>323749</v>
      </c>
      <c r="G6" s="5">
        <f>'A.4 VPP'!G13</f>
        <v>11031.436666666665</v>
      </c>
      <c r="H6" s="5">
        <f>'A.4 VPP'!H13</f>
        <v>11101.588333333333</v>
      </c>
      <c r="I6" s="5">
        <f>'A.4 VPP'!I13</f>
        <v>12033.219666666668</v>
      </c>
    </row>
    <row r="7" spans="1:9" ht="14.25" customHeight="1" x14ac:dyDescent="0.25">
      <c r="A7" s="4" t="s">
        <v>14</v>
      </c>
      <c r="B7" s="1">
        <f>'A.6 PSR'!B13</f>
        <v>50</v>
      </c>
      <c r="C7" s="5">
        <f>'A.6 PSR'!D13</f>
        <v>12890520</v>
      </c>
      <c r="D7" s="5">
        <f>'A.6 PSR'!E13</f>
        <v>29124979</v>
      </c>
      <c r="E7" s="5">
        <f>'A.6 PSR'!F13</f>
        <v>34649844</v>
      </c>
      <c r="F7" s="5">
        <f>'A.6 PSR'!C13</f>
        <v>9599367.0362999998</v>
      </c>
      <c r="G7" s="5">
        <f>'A.6 PSR'!G13</f>
        <v>257810.4</v>
      </c>
      <c r="H7" s="5">
        <f>'A.6 PSR'!H12</f>
        <v>724843.8</v>
      </c>
      <c r="I7" s="5">
        <f>'A.6 PSR'!I13</f>
        <v>692996.88</v>
      </c>
    </row>
    <row r="8" spans="1:9" ht="14.25" customHeight="1" x14ac:dyDescent="0.25">
      <c r="A8" s="4" t="s">
        <v>15</v>
      </c>
      <c r="B8" s="1">
        <f t="shared" ref="B8:I8" si="0">SUM(B3:B7)</f>
        <v>177</v>
      </c>
      <c r="C8" s="5">
        <f t="shared" si="0"/>
        <v>14295127.66</v>
      </c>
      <c r="D8" s="5">
        <f t="shared" si="0"/>
        <v>32021107.699999999</v>
      </c>
      <c r="E8" s="5">
        <f t="shared" si="0"/>
        <v>37677641.454999998</v>
      </c>
      <c r="F8" s="5">
        <f t="shared" si="0"/>
        <v>10793073.6963</v>
      </c>
      <c r="G8" s="5">
        <f t="shared" si="0"/>
        <v>298061.88978354976</v>
      </c>
      <c r="H8" s="5">
        <f t="shared" si="0"/>
        <v>816126.16832371335</v>
      </c>
      <c r="I8" s="5">
        <f t="shared" si="0"/>
        <v>787562.05344252044</v>
      </c>
    </row>
    <row r="9" spans="1:9" ht="14.25" customHeight="1" x14ac:dyDescent="0.25">
      <c r="C9" s="31"/>
      <c r="D9" s="31"/>
      <c r="E9" s="31"/>
      <c r="F9" s="31"/>
    </row>
    <row r="10" spans="1:9" ht="14.25" customHeight="1" x14ac:dyDescent="0.25">
      <c r="A10" s="42" t="s">
        <v>16</v>
      </c>
    </row>
    <row r="11" spans="1:9" ht="14.25" customHeight="1" x14ac:dyDescent="0.25">
      <c r="A11" s="50" t="s">
        <v>17</v>
      </c>
      <c r="B11" s="50"/>
      <c r="C11" s="50"/>
      <c r="D11" s="50"/>
    </row>
    <row r="12" spans="1:9" ht="14.25" customHeight="1" x14ac:dyDescent="0.25">
      <c r="A12" s="50" t="s">
        <v>18</v>
      </c>
      <c r="B12" s="50"/>
      <c r="C12" s="50"/>
      <c r="D12" s="50"/>
      <c r="E12" s="50"/>
      <c r="F12" s="50"/>
      <c r="G12" s="50"/>
      <c r="H12" s="50"/>
      <c r="I12" s="50"/>
    </row>
    <row r="13" spans="1:9" ht="14.25" customHeight="1" x14ac:dyDescent="0.25">
      <c r="A13" s="49" t="s">
        <v>19</v>
      </c>
      <c r="B13" s="49"/>
      <c r="C13" s="49"/>
      <c r="D13" s="49"/>
      <c r="E13" s="49"/>
      <c r="F13" s="49"/>
      <c r="G13" s="49"/>
      <c r="H13" s="49"/>
      <c r="I13" s="49"/>
    </row>
    <row r="14" spans="1:9" ht="14.25" customHeight="1" x14ac:dyDescent="0.25">
      <c r="A14" s="49" t="s">
        <v>20</v>
      </c>
      <c r="B14" s="49"/>
      <c r="C14" s="49"/>
      <c r="D14" s="49"/>
      <c r="E14" s="49"/>
      <c r="F14" s="49"/>
      <c r="G14" s="49"/>
      <c r="H14" s="49"/>
      <c r="I14" s="49"/>
    </row>
    <row r="15" spans="1:9" ht="24" customHeight="1" x14ac:dyDescent="0.25">
      <c r="A15" s="48" t="s">
        <v>21</v>
      </c>
      <c r="B15" s="48"/>
      <c r="C15" s="48"/>
      <c r="D15" s="48"/>
      <c r="E15" s="48"/>
      <c r="F15" s="48"/>
      <c r="G15" s="48"/>
      <c r="H15" s="48"/>
      <c r="I15" s="48"/>
    </row>
    <row r="16" spans="1:9" ht="14.25" customHeight="1" x14ac:dyDescent="0.25">
      <c r="A16" s="38"/>
    </row>
    <row r="17" spans="1:1" ht="14.25" customHeight="1" x14ac:dyDescent="0.25">
      <c r="A17" s="38"/>
    </row>
    <row r="18" spans="1:1" ht="14.25" customHeight="1" x14ac:dyDescent="0.25">
      <c r="A18" s="38"/>
    </row>
    <row r="19" spans="1:1" ht="14.25" customHeight="1" x14ac:dyDescent="0.25"/>
    <row r="20" spans="1:1" ht="14.25" customHeight="1" x14ac:dyDescent="0.25"/>
    <row r="21" spans="1:1" ht="14.25" customHeight="1" x14ac:dyDescent="0.25"/>
    <row r="22" spans="1:1" ht="14.25" customHeight="1" x14ac:dyDescent="0.25"/>
    <row r="23" spans="1:1" ht="14.25" customHeight="1" x14ac:dyDescent="0.25"/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mergeCells count="6">
    <mergeCell ref="B1:I1"/>
    <mergeCell ref="A15:I15"/>
    <mergeCell ref="A14:I14"/>
    <mergeCell ref="A13:I13"/>
    <mergeCell ref="A12:I12"/>
    <mergeCell ref="A11:D11"/>
  </mergeCells>
  <pageMargins left="0" right="0" top="0.75" bottom="0.75" header="0" footer="0"/>
  <pageSetup paperSize="5" orientation="landscape" r:id="rId1"/>
  <headerFooter>
    <oddHeader>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00"/>
  <sheetViews>
    <sheetView workbookViewId="0">
      <selection activeCell="A19" sqref="A19"/>
    </sheetView>
  </sheetViews>
  <sheetFormatPr defaultColWidth="14.42578125" defaultRowHeight="15" customHeight="1" x14ac:dyDescent="0.25"/>
  <cols>
    <col min="1" max="1" width="11" customWidth="1"/>
    <col min="2" max="2" width="13.85546875" customWidth="1"/>
    <col min="3" max="4" width="18.42578125" customWidth="1"/>
    <col min="5" max="6" width="18.7109375" customWidth="1"/>
    <col min="7" max="7" width="22.85546875" customWidth="1"/>
    <col min="8" max="9" width="24.140625" customWidth="1"/>
    <col min="10" max="10" width="15.7109375" customWidth="1"/>
    <col min="11" max="11" width="25.42578125" customWidth="1"/>
    <col min="12" max="12" width="23.28515625" customWidth="1"/>
    <col min="13" max="29" width="8.7109375" customWidth="1"/>
  </cols>
  <sheetData>
    <row r="1" spans="1:16" ht="75" x14ac:dyDescent="0.25">
      <c r="A1" s="2" t="s">
        <v>22</v>
      </c>
      <c r="B1" s="2" t="s">
        <v>23</v>
      </c>
      <c r="C1" s="2" t="s">
        <v>24</v>
      </c>
      <c r="D1" s="2" t="s">
        <v>25</v>
      </c>
      <c r="E1" s="2" t="s">
        <v>4</v>
      </c>
      <c r="F1" s="2" t="s">
        <v>5</v>
      </c>
      <c r="G1" s="2" t="s">
        <v>26</v>
      </c>
      <c r="H1" s="3" t="s">
        <v>8</v>
      </c>
      <c r="I1" s="2" t="s">
        <v>9</v>
      </c>
      <c r="J1" s="2" t="s">
        <v>27</v>
      </c>
      <c r="K1" s="2" t="s">
        <v>28</v>
      </c>
      <c r="L1" s="2" t="s">
        <v>29</v>
      </c>
      <c r="M1" s="7"/>
      <c r="N1" s="7"/>
      <c r="O1" s="7"/>
      <c r="P1" s="7"/>
    </row>
    <row r="2" spans="1:16" ht="14.25" customHeight="1" x14ac:dyDescent="0.25">
      <c r="A2" s="8">
        <v>44790</v>
      </c>
      <c r="B2" s="9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6" ht="14.25" customHeight="1" x14ac:dyDescent="0.25">
      <c r="A3" s="8">
        <v>44804</v>
      </c>
      <c r="B3" s="1">
        <v>3</v>
      </c>
      <c r="C3" s="5">
        <v>13216</v>
      </c>
      <c r="D3" s="23">
        <v>20261</v>
      </c>
      <c r="E3" s="24">
        <v>165977</v>
      </c>
      <c r="F3" s="24">
        <v>171262</v>
      </c>
      <c r="G3" s="5">
        <f t="shared" ref="G3:I3" si="0">IFERROR(D3/$B3,0)</f>
        <v>6753.666666666667</v>
      </c>
      <c r="H3" s="5">
        <f t="shared" si="0"/>
        <v>55325.666666666664</v>
      </c>
      <c r="I3" s="5">
        <f t="shared" si="0"/>
        <v>57087.333333333336</v>
      </c>
      <c r="J3" s="23">
        <v>370836</v>
      </c>
      <c r="K3" s="23">
        <v>6256</v>
      </c>
      <c r="L3" s="24">
        <v>6226</v>
      </c>
    </row>
    <row r="4" spans="1:16" ht="14.25" customHeight="1" x14ac:dyDescent="0.25">
      <c r="A4" s="8">
        <v>44805</v>
      </c>
      <c r="B4" s="1">
        <v>1</v>
      </c>
      <c r="C4" s="5">
        <v>8289</v>
      </c>
      <c r="D4" s="25">
        <v>12879</v>
      </c>
      <c r="E4" s="26">
        <v>62251</v>
      </c>
      <c r="F4" s="26">
        <v>62251</v>
      </c>
      <c r="G4" s="5">
        <f t="shared" ref="G4:I4" si="1">IFERROR(D4/$B4,0)</f>
        <v>12879</v>
      </c>
      <c r="H4" s="5">
        <f t="shared" si="1"/>
        <v>62251</v>
      </c>
      <c r="I4" s="5">
        <f t="shared" si="1"/>
        <v>62251</v>
      </c>
      <c r="J4" s="25">
        <v>371366</v>
      </c>
      <c r="K4" s="25">
        <v>6263</v>
      </c>
      <c r="L4" s="26">
        <v>6233</v>
      </c>
    </row>
    <row r="5" spans="1:16" ht="14.25" customHeight="1" x14ac:dyDescent="0.25">
      <c r="A5" s="8">
        <v>44806</v>
      </c>
      <c r="B5" s="9" t="s">
        <v>30</v>
      </c>
      <c r="C5" s="10"/>
      <c r="D5" s="27"/>
      <c r="E5" s="28"/>
      <c r="F5" s="29"/>
      <c r="G5" s="10"/>
      <c r="H5" s="10"/>
      <c r="I5" s="10"/>
      <c r="J5" s="27"/>
      <c r="K5" s="27"/>
      <c r="L5" s="29"/>
    </row>
    <row r="6" spans="1:16" ht="14.25" customHeight="1" x14ac:dyDescent="0.25">
      <c r="A6" s="8">
        <v>44807</v>
      </c>
      <c r="B6" s="1">
        <v>2</v>
      </c>
      <c r="C6" s="5">
        <v>7020</v>
      </c>
      <c r="D6" s="25">
        <v>-22051</v>
      </c>
      <c r="E6" s="26">
        <v>106588</v>
      </c>
      <c r="F6" s="26">
        <v>108160</v>
      </c>
      <c r="G6" s="5">
        <f t="shared" ref="G6:I6" si="2">IFERROR(D6/$B6,0)</f>
        <v>-11025.5</v>
      </c>
      <c r="H6" s="5">
        <f t="shared" si="2"/>
        <v>53294</v>
      </c>
      <c r="I6" s="5">
        <f t="shared" si="2"/>
        <v>54080</v>
      </c>
      <c r="J6" s="25">
        <v>371912</v>
      </c>
      <c r="K6" s="25">
        <v>6294</v>
      </c>
      <c r="L6" s="26">
        <v>6261</v>
      </c>
    </row>
    <row r="7" spans="1:16" ht="14.25" customHeight="1" x14ac:dyDescent="0.25">
      <c r="A7" s="8">
        <v>44808</v>
      </c>
      <c r="B7" s="1">
        <v>3</v>
      </c>
      <c r="C7" s="5">
        <v>303</v>
      </c>
      <c r="D7" s="25">
        <v>36958</v>
      </c>
      <c r="E7" s="26">
        <v>203659</v>
      </c>
      <c r="F7" s="26">
        <v>207466</v>
      </c>
      <c r="G7" s="5">
        <f t="shared" ref="G7:I7" si="3">IFERROR(D7/$B7,0)</f>
        <v>12319.333333333334</v>
      </c>
      <c r="H7" s="5">
        <f t="shared" si="3"/>
        <v>67886.333333333328</v>
      </c>
      <c r="I7" s="5">
        <f t="shared" si="3"/>
        <v>69155.333333333328</v>
      </c>
      <c r="J7" s="25">
        <v>371912</v>
      </c>
      <c r="K7" s="25">
        <v>6294</v>
      </c>
      <c r="L7" s="26">
        <v>6262</v>
      </c>
    </row>
    <row r="8" spans="1:16" ht="14.25" customHeight="1" x14ac:dyDescent="0.25">
      <c r="A8" s="8">
        <v>44809</v>
      </c>
      <c r="B8" s="1">
        <v>4</v>
      </c>
      <c r="C8" s="5">
        <v>99799</v>
      </c>
      <c r="D8" s="25">
        <v>-50589</v>
      </c>
      <c r="E8" s="26">
        <v>282396</v>
      </c>
      <c r="F8" s="26">
        <v>294604</v>
      </c>
      <c r="G8" s="5">
        <f t="shared" ref="G8:I8" si="4">IFERROR(D8/$B8,0)</f>
        <v>-12647.25</v>
      </c>
      <c r="H8" s="5">
        <f t="shared" si="4"/>
        <v>70599</v>
      </c>
      <c r="I8" s="5">
        <f t="shared" si="4"/>
        <v>73651</v>
      </c>
      <c r="J8" s="25">
        <v>379844</v>
      </c>
      <c r="K8" s="25">
        <v>6664</v>
      </c>
      <c r="L8" s="26">
        <v>6631</v>
      </c>
    </row>
    <row r="9" spans="1:16" ht="14.25" customHeight="1" x14ac:dyDescent="0.25">
      <c r="A9" s="8">
        <v>44810</v>
      </c>
      <c r="B9" s="1">
        <v>5</v>
      </c>
      <c r="C9" s="5">
        <v>263077</v>
      </c>
      <c r="D9" s="25">
        <v>171654</v>
      </c>
      <c r="E9" s="26">
        <v>461941</v>
      </c>
      <c r="F9" s="26">
        <v>488506</v>
      </c>
      <c r="G9" s="5">
        <f t="shared" ref="G9:I9" si="5">IFERROR(D9/$B9,0)</f>
        <v>34330.800000000003</v>
      </c>
      <c r="H9" s="5">
        <f t="shared" si="5"/>
        <v>92388.2</v>
      </c>
      <c r="I9" s="5">
        <f t="shared" si="5"/>
        <v>97701.2</v>
      </c>
      <c r="J9" s="25">
        <v>383059</v>
      </c>
      <c r="K9" s="25">
        <v>6949</v>
      </c>
      <c r="L9" s="26">
        <v>6914</v>
      </c>
    </row>
    <row r="10" spans="1:16" ht="14.25" customHeight="1" x14ac:dyDescent="0.25">
      <c r="A10" s="8">
        <v>44811</v>
      </c>
      <c r="B10" s="1">
        <v>5</v>
      </c>
      <c r="C10" s="5">
        <v>216713</v>
      </c>
      <c r="D10" s="25">
        <v>361578</v>
      </c>
      <c r="E10" s="26">
        <v>502885</v>
      </c>
      <c r="F10" s="26">
        <v>519825</v>
      </c>
      <c r="G10" s="5">
        <f t="shared" ref="G10:I10" si="6">IFERROR(D10/$B10,0)</f>
        <v>72315.600000000006</v>
      </c>
      <c r="H10" s="5">
        <f t="shared" si="6"/>
        <v>100577</v>
      </c>
      <c r="I10" s="5">
        <f t="shared" si="6"/>
        <v>103965</v>
      </c>
      <c r="J10" s="25">
        <v>395112</v>
      </c>
      <c r="K10" s="25">
        <v>7090</v>
      </c>
      <c r="L10" s="26">
        <v>7052</v>
      </c>
    </row>
    <row r="11" spans="1:16" ht="14.25" customHeight="1" x14ac:dyDescent="0.25">
      <c r="A11" s="8">
        <v>44812</v>
      </c>
      <c r="B11" s="1">
        <v>5</v>
      </c>
      <c r="C11" s="5">
        <v>200210</v>
      </c>
      <c r="D11" s="25">
        <v>371125</v>
      </c>
      <c r="E11" s="26">
        <v>526628</v>
      </c>
      <c r="F11" s="26">
        <v>548021</v>
      </c>
      <c r="G11" s="5">
        <f t="shared" ref="G11:I11" si="7">IFERROR(D11/$B11,0)</f>
        <v>74225</v>
      </c>
      <c r="H11" s="5">
        <f t="shared" si="7"/>
        <v>105325.6</v>
      </c>
      <c r="I11" s="5">
        <f t="shared" si="7"/>
        <v>109604.2</v>
      </c>
      <c r="J11" s="25">
        <v>397173</v>
      </c>
      <c r="K11" s="25">
        <v>7108</v>
      </c>
      <c r="L11" s="26">
        <v>7071</v>
      </c>
    </row>
    <row r="12" spans="1:16" ht="14.25" customHeight="1" x14ac:dyDescent="0.25">
      <c r="A12" s="8">
        <v>44813</v>
      </c>
      <c r="B12" s="1">
        <v>2</v>
      </c>
      <c r="C12" s="5">
        <v>69777</v>
      </c>
      <c r="D12" s="25">
        <v>157058</v>
      </c>
      <c r="E12" s="26">
        <v>217936</v>
      </c>
      <c r="F12" s="26">
        <v>220505</v>
      </c>
      <c r="G12" s="5">
        <f t="shared" ref="G12:I12" si="8">IFERROR(D12/$B12,0)</f>
        <v>78529</v>
      </c>
      <c r="H12" s="5">
        <f t="shared" si="8"/>
        <v>108968</v>
      </c>
      <c r="I12" s="5">
        <f t="shared" si="8"/>
        <v>110252.5</v>
      </c>
      <c r="J12" s="25">
        <v>408377</v>
      </c>
      <c r="K12" s="25">
        <v>7169</v>
      </c>
      <c r="L12" s="26">
        <v>7130</v>
      </c>
    </row>
    <row r="13" spans="1:16" ht="14.25" customHeight="1" x14ac:dyDescent="0.25">
      <c r="A13" s="4" t="s">
        <v>15</v>
      </c>
      <c r="B13" s="1">
        <f t="shared" ref="B13:F13" si="9">SUM(B2:B12)</f>
        <v>30</v>
      </c>
      <c r="C13" s="5">
        <f t="shared" si="9"/>
        <v>878404</v>
      </c>
      <c r="D13" s="5">
        <f t="shared" si="9"/>
        <v>1058873</v>
      </c>
      <c r="E13" s="5">
        <f t="shared" si="9"/>
        <v>2530261</v>
      </c>
      <c r="F13" s="5">
        <f t="shared" si="9"/>
        <v>2620600</v>
      </c>
      <c r="G13" s="5">
        <f t="shared" ref="G13:I13" si="10">AVERAGE(G2:G12)</f>
        <v>29742.183333333334</v>
      </c>
      <c r="H13" s="5">
        <f t="shared" si="10"/>
        <v>79623.866666666669</v>
      </c>
      <c r="I13" s="5">
        <f t="shared" si="10"/>
        <v>81971.951851851845</v>
      </c>
      <c r="J13" s="12"/>
      <c r="K13" s="12"/>
      <c r="L13" s="12"/>
    </row>
    <row r="14" spans="1:16" ht="14.25" customHeight="1" x14ac:dyDescent="0.25"/>
    <row r="15" spans="1:16" ht="14.25" customHeight="1" x14ac:dyDescent="0.25">
      <c r="A15" s="42" t="s">
        <v>16</v>
      </c>
      <c r="D15" s="33"/>
    </row>
    <row r="16" spans="1:16" ht="27.6" customHeight="1" x14ac:dyDescent="0.25">
      <c r="A16" s="51" t="s">
        <v>31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4.25" customHeight="1" x14ac:dyDescent="0.25">
      <c r="A17" s="44" t="s">
        <v>18</v>
      </c>
      <c r="G17" s="13"/>
      <c r="H17" s="13"/>
      <c r="I17" s="14"/>
      <c r="J17" s="13"/>
    </row>
    <row r="18" spans="1:12" ht="14.25" customHeight="1" x14ac:dyDescent="0.25">
      <c r="A18" s="43" t="s">
        <v>32</v>
      </c>
      <c r="F18" s="15"/>
      <c r="G18" s="13"/>
      <c r="H18" s="13"/>
      <c r="I18" s="14"/>
      <c r="J18" s="13"/>
      <c r="L18" s="13"/>
    </row>
    <row r="19" spans="1:12" ht="14.25" customHeight="1" x14ac:dyDescent="0.25">
      <c r="A19" s="43" t="s">
        <v>33</v>
      </c>
      <c r="F19" s="15"/>
      <c r="G19" s="14"/>
      <c r="H19" s="13"/>
      <c r="I19" s="14"/>
      <c r="J19" s="13"/>
      <c r="L19" s="13"/>
    </row>
    <row r="20" spans="1:12" ht="14.25" customHeight="1" x14ac:dyDescent="0.25">
      <c r="A20" s="44" t="s">
        <v>34</v>
      </c>
      <c r="F20" s="15"/>
      <c r="G20" s="14"/>
      <c r="H20" s="13"/>
      <c r="I20" s="14"/>
      <c r="J20" s="13"/>
      <c r="L20" s="13"/>
    </row>
    <row r="21" spans="1:12" ht="14.25" customHeight="1" x14ac:dyDescent="0.25">
      <c r="A21" s="43" t="s">
        <v>35</v>
      </c>
      <c r="F21" s="15"/>
      <c r="G21" s="14"/>
      <c r="H21" s="13"/>
      <c r="I21" s="14"/>
      <c r="J21" s="13"/>
      <c r="L21" s="13"/>
    </row>
    <row r="22" spans="1:12" ht="14.25" customHeight="1" x14ac:dyDescent="0.25">
      <c r="A22" s="43" t="s">
        <v>36</v>
      </c>
      <c r="F22" s="15"/>
      <c r="G22" s="14"/>
      <c r="H22" s="13"/>
      <c r="I22" s="14"/>
      <c r="J22" s="13"/>
      <c r="L22" s="13"/>
    </row>
    <row r="23" spans="1:12" ht="14.25" customHeight="1" x14ac:dyDescent="0.25">
      <c r="E23" s="14"/>
      <c r="F23" s="15"/>
      <c r="G23" s="14"/>
      <c r="H23" s="13"/>
      <c r="I23" s="14"/>
      <c r="J23" s="13"/>
      <c r="L23" s="13"/>
    </row>
    <row r="24" spans="1:12" ht="14.25" customHeight="1" x14ac:dyDescent="0.25">
      <c r="E24" s="14"/>
      <c r="F24" s="15"/>
      <c r="G24" s="14"/>
      <c r="H24" s="13"/>
      <c r="I24" s="14"/>
      <c r="J24" s="13"/>
      <c r="L24" s="13"/>
    </row>
    <row r="25" spans="1:12" ht="14.25" customHeight="1" x14ac:dyDescent="0.25">
      <c r="E25" s="14"/>
      <c r="F25" s="15"/>
      <c r="G25" s="14"/>
      <c r="H25" s="13"/>
      <c r="I25" s="14"/>
      <c r="J25" s="13"/>
      <c r="L25" s="13"/>
    </row>
    <row r="26" spans="1:12" ht="14.25" customHeight="1" x14ac:dyDescent="0.25">
      <c r="E26" s="14"/>
      <c r="F26" s="15"/>
      <c r="G26" s="14"/>
      <c r="H26" s="13"/>
      <c r="J26" s="13"/>
      <c r="L26" s="13"/>
    </row>
    <row r="27" spans="1:12" ht="14.25" customHeight="1" x14ac:dyDescent="0.25">
      <c r="E27" s="14"/>
      <c r="F27" s="14"/>
      <c r="G27" s="14"/>
      <c r="H27" s="15"/>
      <c r="I27" s="15"/>
      <c r="J27" s="13"/>
      <c r="K27" s="13"/>
      <c r="L27" s="13"/>
    </row>
    <row r="28" spans="1:12" ht="14.25" customHeight="1" x14ac:dyDescent="0.25">
      <c r="G28" s="14"/>
      <c r="H28" s="13"/>
    </row>
    <row r="29" spans="1:12" ht="14.25" customHeight="1" x14ac:dyDescent="0.25">
      <c r="E29" s="14"/>
      <c r="F29" s="14"/>
      <c r="G29" s="13"/>
    </row>
    <row r="30" spans="1:12" ht="14.25" customHeight="1" x14ac:dyDescent="0.25">
      <c r="G30" s="13"/>
    </row>
    <row r="31" spans="1:12" ht="14.25" customHeight="1" x14ac:dyDescent="0.25"/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6:L16"/>
  </mergeCells>
  <pageMargins left="0" right="0" top="0.75" bottom="0.75" header="0" footer="0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00"/>
  <sheetViews>
    <sheetView workbookViewId="0"/>
  </sheetViews>
  <sheetFormatPr defaultColWidth="14.42578125" defaultRowHeight="15" customHeight="1" x14ac:dyDescent="0.25"/>
  <cols>
    <col min="1" max="1" width="8.7109375" customWidth="1"/>
    <col min="2" max="3" width="13.85546875" customWidth="1"/>
    <col min="4" max="4" width="15.7109375" customWidth="1"/>
    <col min="5" max="6" width="18.42578125" customWidth="1"/>
    <col min="7" max="8" width="18.7109375" customWidth="1"/>
    <col min="9" max="9" width="22.85546875" customWidth="1"/>
    <col min="10" max="11" width="24.140625" customWidth="1"/>
    <col min="12" max="12" width="15.7109375" customWidth="1"/>
    <col min="13" max="13" width="25.42578125" customWidth="1"/>
    <col min="14" max="14" width="23.28515625" customWidth="1"/>
    <col min="15" max="30" width="8.7109375" customWidth="1"/>
  </cols>
  <sheetData>
    <row r="1" spans="1:18" ht="75" x14ac:dyDescent="0.25">
      <c r="A1" s="2" t="s">
        <v>22</v>
      </c>
      <c r="B1" s="2" t="s">
        <v>23</v>
      </c>
      <c r="C1" s="2" t="s">
        <v>37</v>
      </c>
      <c r="D1" s="2" t="s">
        <v>38</v>
      </c>
      <c r="E1" s="2" t="s">
        <v>39</v>
      </c>
      <c r="F1" s="2" t="s">
        <v>40</v>
      </c>
      <c r="G1" s="3" t="s">
        <v>41</v>
      </c>
      <c r="H1" s="2" t="s">
        <v>42</v>
      </c>
      <c r="I1" s="2" t="s">
        <v>26</v>
      </c>
      <c r="J1" s="3" t="s">
        <v>8</v>
      </c>
      <c r="K1" s="2" t="s">
        <v>9</v>
      </c>
      <c r="L1" s="2" t="s">
        <v>43</v>
      </c>
      <c r="M1" s="2" t="s">
        <v>44</v>
      </c>
      <c r="N1" s="2" t="s">
        <v>45</v>
      </c>
      <c r="O1" s="7"/>
      <c r="P1" s="7"/>
      <c r="Q1" s="7"/>
      <c r="R1" s="7"/>
    </row>
    <row r="2" spans="1:18" ht="14.25" customHeight="1" x14ac:dyDescent="0.25">
      <c r="A2" s="8">
        <v>44790</v>
      </c>
      <c r="B2" s="9" t="s">
        <v>30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25" customHeight="1" x14ac:dyDescent="0.25">
      <c r="A3" s="8">
        <v>44804</v>
      </c>
      <c r="B3" s="1">
        <v>3</v>
      </c>
      <c r="C3" s="1" t="b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f t="shared" ref="J3:J4" si="0">IFERROR(G3/$D3,0)</f>
        <v>0</v>
      </c>
      <c r="K3" s="1">
        <v>0</v>
      </c>
      <c r="L3" s="5">
        <v>5679</v>
      </c>
      <c r="M3" s="1">
        <v>0</v>
      </c>
      <c r="N3" s="1">
        <v>0</v>
      </c>
    </row>
    <row r="4" spans="1:18" ht="14.25" customHeight="1" x14ac:dyDescent="0.25">
      <c r="A4" s="8">
        <v>44805</v>
      </c>
      <c r="B4" s="1">
        <v>1</v>
      </c>
      <c r="C4" s="1" t="b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f t="shared" si="0"/>
        <v>0</v>
      </c>
      <c r="K4" s="1">
        <v>0</v>
      </c>
      <c r="L4" s="5">
        <v>5679</v>
      </c>
      <c r="M4" s="1">
        <v>0</v>
      </c>
      <c r="N4" s="1">
        <v>0</v>
      </c>
    </row>
    <row r="5" spans="1:18" ht="14.25" customHeight="1" x14ac:dyDescent="0.25">
      <c r="A5" s="8">
        <v>44806</v>
      </c>
      <c r="B5" s="9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8" ht="14.25" customHeight="1" x14ac:dyDescent="0.25">
      <c r="A6" s="8">
        <v>44807</v>
      </c>
      <c r="B6" s="1">
        <v>2</v>
      </c>
      <c r="C6" s="1" t="b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f t="shared" ref="J6:J12" si="1">IFERROR(G6/$D6,0)</f>
        <v>0</v>
      </c>
      <c r="K6" s="1">
        <v>0</v>
      </c>
      <c r="L6" s="5">
        <v>5679</v>
      </c>
      <c r="M6" s="1">
        <v>0</v>
      </c>
      <c r="N6" s="1">
        <v>0</v>
      </c>
    </row>
    <row r="7" spans="1:18" ht="14.25" customHeight="1" x14ac:dyDescent="0.25">
      <c r="A7" s="8">
        <v>44808</v>
      </c>
      <c r="B7" s="1">
        <v>3</v>
      </c>
      <c r="C7" s="1" t="b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1"/>
        <v>0</v>
      </c>
      <c r="K7" s="1">
        <v>0</v>
      </c>
      <c r="L7" s="5">
        <v>5679</v>
      </c>
      <c r="M7" s="1">
        <v>0</v>
      </c>
      <c r="N7" s="1">
        <v>0</v>
      </c>
    </row>
    <row r="8" spans="1:18" ht="14.25" customHeight="1" x14ac:dyDescent="0.25">
      <c r="A8" s="8">
        <v>44809</v>
      </c>
      <c r="B8" s="1">
        <v>4</v>
      </c>
      <c r="C8" s="1" t="b">
        <v>1</v>
      </c>
      <c r="D8" s="17">
        <v>1.75</v>
      </c>
      <c r="E8" s="5">
        <v>1500</v>
      </c>
      <c r="F8" s="5">
        <v>1500</v>
      </c>
      <c r="G8" s="5">
        <v>1885</v>
      </c>
      <c r="H8" s="5">
        <v>1884.75</v>
      </c>
      <c r="I8" s="5">
        <f t="shared" ref="I8:I10" si="2">IFERROR(F8/$D8,0)</f>
        <v>857.14285714285711</v>
      </c>
      <c r="J8" s="5">
        <f t="shared" si="1"/>
        <v>1077.1428571428571</v>
      </c>
      <c r="K8" s="5">
        <f t="shared" ref="K8:K10" si="3">IFERROR(H8/$D8,0)</f>
        <v>1077</v>
      </c>
      <c r="L8" s="5">
        <v>5679</v>
      </c>
      <c r="M8" s="1">
        <v>8</v>
      </c>
      <c r="N8" s="1">
        <v>8</v>
      </c>
    </row>
    <row r="9" spans="1:18" ht="14.25" customHeight="1" x14ac:dyDescent="0.25">
      <c r="A9" s="8">
        <v>44810</v>
      </c>
      <c r="B9" s="1">
        <v>5</v>
      </c>
      <c r="C9" s="1" t="b">
        <v>1</v>
      </c>
      <c r="D9" s="17">
        <v>2.75</v>
      </c>
      <c r="E9" s="5">
        <v>3597.75</v>
      </c>
      <c r="F9" s="5">
        <v>3597.75</v>
      </c>
      <c r="G9" s="5">
        <v>3944</v>
      </c>
      <c r="H9" s="5">
        <v>4011.75</v>
      </c>
      <c r="I9" s="5">
        <f t="shared" si="2"/>
        <v>1308.2727272727273</v>
      </c>
      <c r="J9" s="5">
        <f t="shared" si="1"/>
        <v>1434.1818181818182</v>
      </c>
      <c r="K9" s="5">
        <f t="shared" si="3"/>
        <v>1458.8181818181818</v>
      </c>
      <c r="L9" s="5">
        <v>5679</v>
      </c>
      <c r="M9" s="1">
        <v>8</v>
      </c>
      <c r="N9" s="1">
        <v>8</v>
      </c>
    </row>
    <row r="10" spans="1:18" ht="14.25" customHeight="1" x14ac:dyDescent="0.25">
      <c r="A10" s="8">
        <v>44811</v>
      </c>
      <c r="B10" s="1">
        <v>5</v>
      </c>
      <c r="C10" s="1" t="b">
        <v>1</v>
      </c>
      <c r="D10" s="17">
        <v>0.75</v>
      </c>
      <c r="E10" s="5">
        <v>895.5</v>
      </c>
      <c r="F10" s="5">
        <v>895.5</v>
      </c>
      <c r="G10" s="5">
        <v>950</v>
      </c>
      <c r="H10" s="5">
        <v>951.25</v>
      </c>
      <c r="I10" s="5">
        <f t="shared" si="2"/>
        <v>1194</v>
      </c>
      <c r="J10" s="5">
        <f t="shared" si="1"/>
        <v>1266.6666666666667</v>
      </c>
      <c r="K10" s="5">
        <f t="shared" si="3"/>
        <v>1268.3333333333333</v>
      </c>
      <c r="L10" s="5">
        <v>5679</v>
      </c>
      <c r="M10" s="1">
        <v>8</v>
      </c>
      <c r="N10" s="1">
        <v>8</v>
      </c>
    </row>
    <row r="11" spans="1:18" ht="14.25" customHeight="1" x14ac:dyDescent="0.25">
      <c r="A11" s="8">
        <v>44812</v>
      </c>
      <c r="B11" s="1">
        <v>5</v>
      </c>
      <c r="C11" s="1" t="b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1"/>
        <v>0</v>
      </c>
      <c r="K11" s="1">
        <v>0</v>
      </c>
      <c r="L11" s="5">
        <v>6679</v>
      </c>
      <c r="M11" s="1">
        <v>0</v>
      </c>
      <c r="N11" s="1">
        <v>0</v>
      </c>
    </row>
    <row r="12" spans="1:18" ht="14.25" customHeight="1" x14ac:dyDescent="0.25">
      <c r="A12" s="8">
        <v>44813</v>
      </c>
      <c r="B12" s="1">
        <v>2</v>
      </c>
      <c r="C12" s="1" t="b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1"/>
        <v>0</v>
      </c>
      <c r="K12" s="1">
        <v>0</v>
      </c>
      <c r="L12" s="5">
        <v>6679</v>
      </c>
      <c r="M12" s="1">
        <v>0</v>
      </c>
      <c r="N12" s="1">
        <v>0</v>
      </c>
    </row>
    <row r="13" spans="1:18" ht="14.25" customHeight="1" x14ac:dyDescent="0.25">
      <c r="A13" s="4" t="s">
        <v>15</v>
      </c>
      <c r="B13" s="1">
        <f>SUM(B2:B12)</f>
        <v>30</v>
      </c>
      <c r="C13" s="12"/>
      <c r="D13" s="1">
        <f t="shared" ref="D13:H13" si="4">SUM(D2:D12)</f>
        <v>5.25</v>
      </c>
      <c r="E13" s="1">
        <f t="shared" si="4"/>
        <v>5993.25</v>
      </c>
      <c r="F13" s="1">
        <f t="shared" si="4"/>
        <v>5993.25</v>
      </c>
      <c r="G13" s="1">
        <f t="shared" si="4"/>
        <v>6779</v>
      </c>
      <c r="H13" s="1">
        <f t="shared" si="4"/>
        <v>6847.75</v>
      </c>
      <c r="I13" s="18">
        <f t="shared" ref="I13:K13" si="5">AVERAGE(I2:I12)</f>
        <v>373.26839826839824</v>
      </c>
      <c r="J13" s="18">
        <f t="shared" si="5"/>
        <v>419.77681577681574</v>
      </c>
      <c r="K13" s="18">
        <f t="shared" si="5"/>
        <v>422.68350168350167</v>
      </c>
      <c r="L13" s="12"/>
      <c r="M13" s="12"/>
      <c r="N13" s="12"/>
    </row>
    <row r="14" spans="1:18" ht="14.25" customHeight="1" x14ac:dyDescent="0.25"/>
    <row r="15" spans="1:18" ht="14.25" customHeight="1" x14ac:dyDescent="0.25">
      <c r="A15" s="42" t="s">
        <v>16</v>
      </c>
    </row>
    <row r="16" spans="1:18" ht="14.25" customHeight="1" x14ac:dyDescent="0.25">
      <c r="A16" s="44" t="s">
        <v>46</v>
      </c>
    </row>
    <row r="17" spans="1:12" ht="14.25" customHeight="1" x14ac:dyDescent="0.25">
      <c r="A17" s="45" t="s">
        <v>47</v>
      </c>
    </row>
    <row r="18" spans="1:12" ht="14.25" customHeight="1" x14ac:dyDescent="0.25">
      <c r="A18" s="44" t="s">
        <v>48</v>
      </c>
    </row>
    <row r="19" spans="1:12" ht="14.25" customHeight="1" x14ac:dyDescent="0.25">
      <c r="A19" s="44" t="s">
        <v>49</v>
      </c>
      <c r="I19" s="14"/>
      <c r="J19" s="13"/>
      <c r="K19" s="13"/>
    </row>
    <row r="20" spans="1:12" ht="14.25" customHeight="1" x14ac:dyDescent="0.25">
      <c r="A20" s="43" t="s">
        <v>50</v>
      </c>
      <c r="G20" s="14"/>
      <c r="H20" s="14"/>
      <c r="I20" s="13"/>
      <c r="J20" s="13"/>
      <c r="K20" s="13"/>
    </row>
    <row r="21" spans="1:12" ht="14.25" customHeight="1" x14ac:dyDescent="0.25">
      <c r="A21" s="43" t="s">
        <v>51</v>
      </c>
      <c r="G21" s="14"/>
      <c r="H21" s="14"/>
      <c r="I21" s="13"/>
      <c r="J21" s="13"/>
      <c r="K21" s="13"/>
      <c r="L21" s="6"/>
    </row>
    <row r="22" spans="1:12" ht="14.25" customHeight="1" x14ac:dyDescent="0.25">
      <c r="A22" s="44" t="s">
        <v>52</v>
      </c>
      <c r="E22" s="14"/>
      <c r="F22" s="14"/>
      <c r="G22" s="13"/>
      <c r="H22" s="14"/>
      <c r="I22" s="13"/>
    </row>
    <row r="23" spans="1:12" ht="14.25" customHeight="1" x14ac:dyDescent="0.25">
      <c r="A23" s="43" t="s">
        <v>53</v>
      </c>
      <c r="E23" s="14"/>
      <c r="F23" s="14"/>
      <c r="G23" s="13"/>
      <c r="I23" s="14"/>
      <c r="J23" s="13"/>
      <c r="K23" s="13"/>
    </row>
    <row r="24" spans="1:12" ht="14.25" customHeight="1" x14ac:dyDescent="0.25">
      <c r="A24" s="43" t="s">
        <v>54</v>
      </c>
      <c r="E24" s="14"/>
      <c r="F24" s="14"/>
      <c r="J24" s="13"/>
      <c r="K24" s="13"/>
    </row>
    <row r="25" spans="1:12" ht="14.25" customHeight="1" x14ac:dyDescent="0.25">
      <c r="I25" s="14"/>
      <c r="J25" s="13"/>
      <c r="K25" s="13"/>
    </row>
    <row r="26" spans="1:12" ht="14.25" customHeight="1" x14ac:dyDescent="0.25">
      <c r="I26" s="14"/>
      <c r="J26" s="13"/>
      <c r="K26" s="13"/>
    </row>
    <row r="27" spans="1:12" ht="14.25" customHeight="1" x14ac:dyDescent="0.25">
      <c r="I27" s="14"/>
      <c r="J27" s="13"/>
      <c r="K27" s="13"/>
    </row>
    <row r="28" spans="1:12" ht="14.25" customHeight="1" x14ac:dyDescent="0.25"/>
    <row r="29" spans="1:12" ht="14.25" customHeight="1" x14ac:dyDescent="0.25"/>
    <row r="30" spans="1:12" ht="14.25" customHeight="1" x14ac:dyDescent="0.25"/>
    <row r="31" spans="1:12" ht="14.25" customHeight="1" x14ac:dyDescent="0.25"/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" right="0" top="0.75" bottom="0.75" header="0" footer="0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00"/>
  <sheetViews>
    <sheetView workbookViewId="0"/>
  </sheetViews>
  <sheetFormatPr defaultColWidth="14.42578125" defaultRowHeight="15" customHeight="1" x14ac:dyDescent="0.25"/>
  <cols>
    <col min="1" max="1" width="11.140625" customWidth="1"/>
    <col min="2" max="3" width="13.85546875" customWidth="1"/>
    <col min="4" max="4" width="15.5703125" customWidth="1"/>
    <col min="5" max="6" width="18.42578125" customWidth="1"/>
    <col min="7" max="8" width="18.7109375" customWidth="1"/>
    <col min="9" max="9" width="22.85546875" customWidth="1"/>
    <col min="10" max="11" width="24.140625" customWidth="1"/>
    <col min="12" max="12" width="15.7109375" customWidth="1"/>
    <col min="13" max="13" width="25.42578125" customWidth="1"/>
    <col min="14" max="14" width="23.28515625" customWidth="1"/>
    <col min="15" max="30" width="8.7109375" customWidth="1"/>
  </cols>
  <sheetData>
    <row r="1" spans="1:18" ht="75" x14ac:dyDescent="0.25">
      <c r="A1" s="2" t="s">
        <v>22</v>
      </c>
      <c r="B1" s="2" t="s">
        <v>23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26</v>
      </c>
      <c r="J1" s="2" t="s">
        <v>8</v>
      </c>
      <c r="K1" s="2" t="s">
        <v>9</v>
      </c>
      <c r="L1" s="2" t="s">
        <v>43</v>
      </c>
      <c r="M1" s="2" t="s">
        <v>44</v>
      </c>
      <c r="N1" s="2" t="s">
        <v>45</v>
      </c>
      <c r="O1" s="7"/>
      <c r="P1" s="7"/>
      <c r="Q1" s="7"/>
      <c r="R1" s="7"/>
    </row>
    <row r="2" spans="1:18" ht="14.25" customHeight="1" x14ac:dyDescent="0.25">
      <c r="A2" s="8">
        <v>44790</v>
      </c>
      <c r="B2" s="16" t="s">
        <v>30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8" ht="14.25" customHeight="1" x14ac:dyDescent="0.25">
      <c r="A3" s="8">
        <v>44804</v>
      </c>
      <c r="B3" s="1">
        <v>3</v>
      </c>
      <c r="C3" s="1" t="b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f t="shared" ref="J3:J4" si="0">IFERROR(G3/$D3,0)</f>
        <v>0</v>
      </c>
      <c r="K3" s="1">
        <v>0</v>
      </c>
      <c r="L3" s="1">
        <v>4360</v>
      </c>
      <c r="M3" s="1">
        <v>0</v>
      </c>
      <c r="N3" s="1">
        <v>0</v>
      </c>
    </row>
    <row r="4" spans="1:18" ht="14.25" customHeight="1" x14ac:dyDescent="0.25">
      <c r="A4" s="8">
        <v>44805</v>
      </c>
      <c r="B4" s="1">
        <v>1</v>
      </c>
      <c r="C4" s="1" t="b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f t="shared" si="0"/>
        <v>0</v>
      </c>
      <c r="K4" s="1">
        <v>0</v>
      </c>
      <c r="L4" s="1">
        <v>4360</v>
      </c>
      <c r="M4" s="1">
        <v>0</v>
      </c>
      <c r="N4" s="1">
        <v>0</v>
      </c>
    </row>
    <row r="5" spans="1:18" ht="14.25" customHeight="1" x14ac:dyDescent="0.25">
      <c r="A5" s="8">
        <v>44806</v>
      </c>
      <c r="B5" s="16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8" ht="14.25" customHeight="1" x14ac:dyDescent="0.25">
      <c r="A6" s="8">
        <v>44807</v>
      </c>
      <c r="B6" s="1">
        <v>2</v>
      </c>
      <c r="C6" s="1" t="b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f t="shared" ref="J6:J12" si="1">IFERROR(G6/$D6,0)</f>
        <v>0</v>
      </c>
      <c r="K6" s="1">
        <v>0</v>
      </c>
      <c r="L6" s="1">
        <v>4360</v>
      </c>
      <c r="M6" s="1">
        <v>0</v>
      </c>
      <c r="N6" s="1">
        <v>0</v>
      </c>
    </row>
    <row r="7" spans="1:18" ht="14.25" customHeight="1" x14ac:dyDescent="0.25">
      <c r="A7" s="8">
        <v>44808</v>
      </c>
      <c r="B7" s="1">
        <v>3</v>
      </c>
      <c r="C7" s="1" t="b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1"/>
        <v>0</v>
      </c>
      <c r="K7" s="1">
        <v>0</v>
      </c>
      <c r="L7" s="1">
        <v>4360</v>
      </c>
      <c r="M7" s="1">
        <v>0</v>
      </c>
      <c r="N7" s="1">
        <v>0</v>
      </c>
    </row>
    <row r="8" spans="1:18" ht="14.25" customHeight="1" x14ac:dyDescent="0.25">
      <c r="A8" s="8">
        <v>44809</v>
      </c>
      <c r="B8" s="1">
        <v>4</v>
      </c>
      <c r="C8" s="1" t="b">
        <v>1</v>
      </c>
      <c r="D8" s="17">
        <v>1.75</v>
      </c>
      <c r="E8" s="19">
        <v>-4813.21</v>
      </c>
      <c r="F8" s="19">
        <v>-4813.21</v>
      </c>
      <c r="G8" s="5">
        <v>1209.3</v>
      </c>
      <c r="H8" s="1">
        <v>1210.5</v>
      </c>
      <c r="I8" s="5">
        <f t="shared" ref="I8:I10" si="2">IFERROR(F8/$D8,0)</f>
        <v>-2750.4057142857141</v>
      </c>
      <c r="J8" s="1">
        <f t="shared" si="1"/>
        <v>691.02857142857135</v>
      </c>
      <c r="K8" s="5">
        <f t="shared" ref="K8:K10" si="3">IFERROR(H8/$D8,0)</f>
        <v>691.71428571428567</v>
      </c>
      <c r="L8" s="1">
        <v>4360</v>
      </c>
      <c r="M8" s="1">
        <v>18</v>
      </c>
      <c r="N8" s="1">
        <v>18</v>
      </c>
    </row>
    <row r="9" spans="1:18" ht="14.25" customHeight="1" x14ac:dyDescent="0.25">
      <c r="A9" s="8">
        <v>44810</v>
      </c>
      <c r="B9" s="1">
        <v>5</v>
      </c>
      <c r="C9" s="1" t="b">
        <v>1</v>
      </c>
      <c r="D9" s="17">
        <v>2.75</v>
      </c>
      <c r="E9" s="19">
        <v>-7762.21</v>
      </c>
      <c r="F9" s="19">
        <v>-7762.21</v>
      </c>
      <c r="G9" s="5">
        <v>302.5</v>
      </c>
      <c r="H9" s="1">
        <v>304.75</v>
      </c>
      <c r="I9" s="5">
        <f t="shared" si="2"/>
        <v>-2822.6218181818181</v>
      </c>
      <c r="J9" s="1">
        <f t="shared" si="1"/>
        <v>110</v>
      </c>
      <c r="K9" s="5">
        <f t="shared" si="3"/>
        <v>110.81818181818181</v>
      </c>
      <c r="L9" s="1">
        <v>4360</v>
      </c>
      <c r="M9" s="1">
        <v>18</v>
      </c>
      <c r="N9" s="1">
        <v>18</v>
      </c>
    </row>
    <row r="10" spans="1:18" ht="14.25" customHeight="1" x14ac:dyDescent="0.25">
      <c r="A10" s="8">
        <v>44811</v>
      </c>
      <c r="B10" s="1">
        <v>5</v>
      </c>
      <c r="C10" s="1" t="b">
        <v>1</v>
      </c>
      <c r="D10" s="17">
        <v>0.75</v>
      </c>
      <c r="E10" s="19">
        <v>-1864.17</v>
      </c>
      <c r="F10" s="19">
        <v>-1864.17</v>
      </c>
      <c r="G10" s="5">
        <v>324.89999999999998</v>
      </c>
      <c r="H10" s="19">
        <v>325</v>
      </c>
      <c r="I10" s="5">
        <f t="shared" si="2"/>
        <v>-2485.56</v>
      </c>
      <c r="J10" s="1">
        <f t="shared" si="1"/>
        <v>433.2</v>
      </c>
      <c r="K10" s="5">
        <f t="shared" si="3"/>
        <v>433.33333333333331</v>
      </c>
      <c r="L10" s="1">
        <v>4360</v>
      </c>
      <c r="M10" s="1">
        <v>18</v>
      </c>
      <c r="N10" s="1">
        <v>18</v>
      </c>
    </row>
    <row r="11" spans="1:18" ht="14.25" customHeight="1" x14ac:dyDescent="0.25">
      <c r="A11" s="8">
        <v>44812</v>
      </c>
      <c r="B11" s="1">
        <v>5</v>
      </c>
      <c r="C11" s="1" t="b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1"/>
        <v>0</v>
      </c>
      <c r="K11" s="1">
        <v>0</v>
      </c>
      <c r="L11" s="1">
        <v>4360</v>
      </c>
      <c r="M11" s="1">
        <v>0</v>
      </c>
      <c r="N11" s="1">
        <v>0</v>
      </c>
    </row>
    <row r="12" spans="1:18" ht="14.25" customHeight="1" x14ac:dyDescent="0.25">
      <c r="A12" s="8">
        <v>44813</v>
      </c>
      <c r="B12" s="1">
        <v>2</v>
      </c>
      <c r="C12" s="1" t="b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1"/>
        <v>0</v>
      </c>
      <c r="K12" s="1">
        <v>0</v>
      </c>
      <c r="L12" s="1">
        <v>4360</v>
      </c>
      <c r="M12" s="1">
        <v>0</v>
      </c>
      <c r="N12" s="1">
        <v>0</v>
      </c>
    </row>
    <row r="13" spans="1:18" ht="14.25" customHeight="1" x14ac:dyDescent="0.25">
      <c r="A13" s="4" t="s">
        <v>15</v>
      </c>
      <c r="B13" s="1">
        <f>SUM(B2:B12)</f>
        <v>30</v>
      </c>
      <c r="C13" s="12"/>
      <c r="D13" s="1">
        <f t="shared" ref="D13:H13" si="4">SUM(D2:D12)</f>
        <v>5.25</v>
      </c>
      <c r="E13" s="1">
        <f t="shared" si="4"/>
        <v>-14439.59</v>
      </c>
      <c r="F13" s="1">
        <f t="shared" si="4"/>
        <v>-14439.59</v>
      </c>
      <c r="G13" s="1">
        <f t="shared" si="4"/>
        <v>1836.6999999999998</v>
      </c>
      <c r="H13" s="1">
        <f t="shared" si="4"/>
        <v>1840.25</v>
      </c>
      <c r="I13" s="18">
        <f t="shared" ref="I13:K13" si="5">AVERAGE(I2:I12)</f>
        <v>-895.39861471861468</v>
      </c>
      <c r="J13" s="18">
        <f t="shared" si="5"/>
        <v>137.13650793650791</v>
      </c>
      <c r="K13" s="18">
        <f t="shared" si="5"/>
        <v>137.31842231842231</v>
      </c>
      <c r="L13" s="12"/>
      <c r="M13" s="12"/>
      <c r="N13" s="12"/>
    </row>
    <row r="14" spans="1:18" ht="14.25" customHeight="1" x14ac:dyDescent="0.25"/>
    <row r="15" spans="1:18" ht="14.25" customHeight="1" x14ac:dyDescent="0.25">
      <c r="A15" s="42" t="s">
        <v>16</v>
      </c>
    </row>
    <row r="16" spans="1:18" ht="14.25" customHeight="1" x14ac:dyDescent="0.25">
      <c r="A16" s="44" t="s">
        <v>46</v>
      </c>
    </row>
    <row r="17" spans="1:11" ht="14.25" customHeight="1" x14ac:dyDescent="0.25">
      <c r="A17" s="45" t="s">
        <v>47</v>
      </c>
      <c r="G17" s="14"/>
      <c r="H17" s="14"/>
      <c r="I17" s="13"/>
    </row>
    <row r="18" spans="1:11" ht="14.25" customHeight="1" x14ac:dyDescent="0.25">
      <c r="A18" s="44" t="s">
        <v>48</v>
      </c>
      <c r="E18" s="14"/>
      <c r="F18" s="14"/>
      <c r="G18" s="15"/>
      <c r="H18" s="14"/>
      <c r="I18" s="13"/>
    </row>
    <row r="19" spans="1:11" ht="14.25" customHeight="1" x14ac:dyDescent="0.25">
      <c r="A19" s="44" t="s">
        <v>49</v>
      </c>
      <c r="E19" s="14"/>
      <c r="F19" s="14"/>
      <c r="H19" s="14"/>
      <c r="I19" s="13"/>
    </row>
    <row r="20" spans="1:11" ht="14.25" customHeight="1" x14ac:dyDescent="0.25">
      <c r="A20" s="43" t="s">
        <v>50</v>
      </c>
      <c r="E20" s="14"/>
      <c r="F20" s="14"/>
      <c r="G20" s="13"/>
      <c r="H20" s="13"/>
      <c r="I20" s="14"/>
      <c r="J20" s="13"/>
      <c r="K20" s="13"/>
    </row>
    <row r="21" spans="1:11" ht="14.25" customHeight="1" x14ac:dyDescent="0.25">
      <c r="A21" s="43" t="s">
        <v>51</v>
      </c>
      <c r="I21" s="14"/>
      <c r="J21" s="13"/>
      <c r="K21" s="13"/>
    </row>
    <row r="22" spans="1:11" ht="14.25" customHeight="1" x14ac:dyDescent="0.25">
      <c r="A22" s="44" t="s">
        <v>52</v>
      </c>
      <c r="I22" s="14"/>
      <c r="J22" s="13"/>
      <c r="K22" s="13"/>
    </row>
    <row r="23" spans="1:11" ht="14.25" customHeight="1" x14ac:dyDescent="0.25">
      <c r="A23" s="43" t="s">
        <v>53</v>
      </c>
      <c r="D23" s="14"/>
      <c r="E23" s="15"/>
      <c r="F23" s="15"/>
    </row>
    <row r="24" spans="1:11" ht="14.25" customHeight="1" x14ac:dyDescent="0.25">
      <c r="A24" s="43" t="s">
        <v>54</v>
      </c>
      <c r="D24" s="14"/>
      <c r="E24" s="15"/>
      <c r="F24" s="15"/>
    </row>
    <row r="25" spans="1:11" ht="14.25" customHeight="1" x14ac:dyDescent="0.25">
      <c r="D25" s="14"/>
      <c r="E25" s="15"/>
      <c r="F25" s="15"/>
    </row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" right="0" top="0.75" bottom="0.75" header="0" footer="0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00"/>
  <sheetViews>
    <sheetView workbookViewId="0">
      <selection activeCell="E14" sqref="E14"/>
    </sheetView>
  </sheetViews>
  <sheetFormatPr defaultColWidth="14.42578125" defaultRowHeight="15" customHeight="1" x14ac:dyDescent="0.25"/>
  <cols>
    <col min="1" max="1" width="8.7109375" customWidth="1"/>
    <col min="2" max="2" width="13.85546875" customWidth="1"/>
    <col min="3" max="4" width="18.42578125" customWidth="1"/>
    <col min="5" max="6" width="18.7109375" customWidth="1"/>
    <col min="7" max="7" width="22.85546875" customWidth="1"/>
    <col min="8" max="9" width="24.140625" customWidth="1"/>
    <col min="10" max="10" width="15.7109375" customWidth="1"/>
    <col min="11" max="11" width="25.42578125" customWidth="1"/>
    <col min="12" max="12" width="23.28515625" customWidth="1"/>
    <col min="13" max="29" width="8.7109375" customWidth="1"/>
  </cols>
  <sheetData>
    <row r="1" spans="1:16" ht="75" x14ac:dyDescent="0.25">
      <c r="A1" s="2" t="s">
        <v>22</v>
      </c>
      <c r="B1" s="2" t="s">
        <v>23</v>
      </c>
      <c r="C1" s="2" t="s">
        <v>24</v>
      </c>
      <c r="D1" s="2" t="s">
        <v>55</v>
      </c>
      <c r="E1" s="2" t="s">
        <v>4</v>
      </c>
      <c r="F1" s="2" t="s">
        <v>5</v>
      </c>
      <c r="G1" s="2" t="s">
        <v>26</v>
      </c>
      <c r="H1" s="46" t="s">
        <v>62</v>
      </c>
      <c r="I1" s="2" t="s">
        <v>9</v>
      </c>
      <c r="J1" s="2" t="s">
        <v>27</v>
      </c>
      <c r="K1" s="2" t="s">
        <v>56</v>
      </c>
      <c r="L1" s="2" t="s">
        <v>29</v>
      </c>
      <c r="M1" s="7"/>
      <c r="N1" s="7"/>
      <c r="O1" s="7"/>
      <c r="P1" s="7"/>
    </row>
    <row r="2" spans="1:16" ht="14.25" customHeight="1" x14ac:dyDescent="0.25">
      <c r="A2" s="8">
        <v>44790</v>
      </c>
      <c r="B2" s="1">
        <v>5</v>
      </c>
      <c r="C2" s="5">
        <v>23440</v>
      </c>
      <c r="D2" s="5">
        <v>25925</v>
      </c>
      <c r="E2" s="5">
        <v>26134</v>
      </c>
      <c r="F2" s="5">
        <v>31037.9</v>
      </c>
      <c r="G2" s="5">
        <f t="shared" ref="G2:I2" si="0">IFERROR(D2/$B2,0)</f>
        <v>5185</v>
      </c>
      <c r="H2" s="5">
        <f t="shared" si="0"/>
        <v>5226.8</v>
      </c>
      <c r="I2" s="5">
        <f t="shared" si="0"/>
        <v>6207.58</v>
      </c>
      <c r="J2" s="5">
        <v>11880</v>
      </c>
      <c r="K2" s="1">
        <v>2224</v>
      </c>
      <c r="L2" s="5">
        <v>2204</v>
      </c>
    </row>
    <row r="3" spans="1:16" ht="14.25" customHeight="1" x14ac:dyDescent="0.25">
      <c r="A3" s="8">
        <v>44804</v>
      </c>
      <c r="B3" s="1">
        <v>3</v>
      </c>
      <c r="C3" s="5">
        <v>33554</v>
      </c>
      <c r="D3" s="5">
        <v>36104</v>
      </c>
      <c r="E3" s="5">
        <v>36155</v>
      </c>
      <c r="F3" s="5">
        <v>37805.06</v>
      </c>
      <c r="G3" s="5">
        <f t="shared" ref="G3:I3" si="1">IFERROR(D3/$B3,0)</f>
        <v>12034.666666666666</v>
      </c>
      <c r="H3" s="5">
        <f t="shared" si="1"/>
        <v>12051.666666666666</v>
      </c>
      <c r="I3" s="5">
        <f t="shared" si="1"/>
        <v>12601.686666666666</v>
      </c>
      <c r="J3" s="5">
        <v>15300</v>
      </c>
      <c r="K3" s="1">
        <v>2757</v>
      </c>
      <c r="L3" s="5">
        <v>2745</v>
      </c>
    </row>
    <row r="4" spans="1:16" ht="14.25" customHeight="1" x14ac:dyDescent="0.25">
      <c r="A4" s="8">
        <v>44805</v>
      </c>
      <c r="B4" s="1">
        <v>1</v>
      </c>
      <c r="C4" s="5">
        <v>16684</v>
      </c>
      <c r="D4" s="5">
        <v>17917</v>
      </c>
      <c r="E4" s="5">
        <v>17940</v>
      </c>
      <c r="F4" s="5">
        <v>17954.8</v>
      </c>
      <c r="G4" s="5">
        <f t="shared" ref="G4:I4" si="2">IFERROR(D4/$B4,0)</f>
        <v>17917</v>
      </c>
      <c r="H4" s="5">
        <f t="shared" si="2"/>
        <v>17940</v>
      </c>
      <c r="I4" s="5">
        <f t="shared" si="2"/>
        <v>17954.8</v>
      </c>
      <c r="J4" s="5">
        <v>15300</v>
      </c>
      <c r="K4" s="1">
        <v>2799</v>
      </c>
      <c r="L4" s="5">
        <v>2787</v>
      </c>
    </row>
    <row r="5" spans="1:16" ht="14.25" customHeight="1" x14ac:dyDescent="0.25">
      <c r="A5" s="8">
        <v>44806</v>
      </c>
      <c r="B5" s="16" t="s">
        <v>30</v>
      </c>
      <c r="C5" s="10"/>
      <c r="D5" s="10"/>
      <c r="E5" s="11"/>
      <c r="F5" s="11"/>
      <c r="G5" s="10"/>
      <c r="H5" s="10"/>
      <c r="I5" s="10"/>
      <c r="J5" s="11"/>
      <c r="K5" s="20"/>
      <c r="L5" s="10"/>
    </row>
    <row r="6" spans="1:16" ht="14.25" customHeight="1" x14ac:dyDescent="0.25">
      <c r="A6" s="8">
        <v>44807</v>
      </c>
      <c r="B6" s="1">
        <v>2</v>
      </c>
      <c r="C6" s="5">
        <v>32892</v>
      </c>
      <c r="D6" s="5">
        <v>34588</v>
      </c>
      <c r="E6" s="5">
        <v>34655</v>
      </c>
      <c r="F6" s="5">
        <v>34896.080000000002</v>
      </c>
      <c r="G6" s="5">
        <f t="shared" ref="G6:I6" si="3">IFERROR(D6/$B6,0)</f>
        <v>17294</v>
      </c>
      <c r="H6" s="5">
        <f t="shared" si="3"/>
        <v>17327.5</v>
      </c>
      <c r="I6" s="5">
        <f t="shared" si="3"/>
        <v>17448.04</v>
      </c>
      <c r="J6" s="5">
        <v>15700</v>
      </c>
      <c r="K6" s="1">
        <v>2908</v>
      </c>
      <c r="L6" s="5">
        <v>2894</v>
      </c>
    </row>
    <row r="7" spans="1:16" ht="14.25" customHeight="1" x14ac:dyDescent="0.25">
      <c r="A7" s="8">
        <v>44808</v>
      </c>
      <c r="B7" s="1">
        <v>3</v>
      </c>
      <c r="C7" s="5">
        <v>40956</v>
      </c>
      <c r="D7" s="5">
        <v>43374</v>
      </c>
      <c r="E7" s="5">
        <v>43460</v>
      </c>
      <c r="F7" s="5">
        <v>45422.294999999998</v>
      </c>
      <c r="G7" s="5">
        <f t="shared" ref="G7:I7" si="4">IFERROR(D7/$B7,0)</f>
        <v>14458</v>
      </c>
      <c r="H7" s="5">
        <f t="shared" si="4"/>
        <v>14486.666666666666</v>
      </c>
      <c r="I7" s="5">
        <f t="shared" si="4"/>
        <v>15140.764999999999</v>
      </c>
      <c r="J7" s="5">
        <v>17700</v>
      </c>
      <c r="K7" s="1">
        <v>3299</v>
      </c>
      <c r="L7" s="5">
        <v>3284</v>
      </c>
    </row>
    <row r="8" spans="1:16" ht="14.25" customHeight="1" x14ac:dyDescent="0.25">
      <c r="A8" s="8">
        <v>44809</v>
      </c>
      <c r="B8" s="1">
        <v>4</v>
      </c>
      <c r="C8" s="5">
        <v>37724</v>
      </c>
      <c r="D8" s="5">
        <v>40646</v>
      </c>
      <c r="E8" s="5">
        <v>40903</v>
      </c>
      <c r="F8" s="5">
        <v>45804.77</v>
      </c>
      <c r="G8" s="5">
        <f t="shared" ref="G8:I8" si="5">IFERROR(D8/$B8,0)</f>
        <v>10161.5</v>
      </c>
      <c r="H8" s="5">
        <f t="shared" si="5"/>
        <v>10225.75</v>
      </c>
      <c r="I8" s="5">
        <f t="shared" si="5"/>
        <v>11451.192499999999</v>
      </c>
      <c r="J8" s="5">
        <v>18600</v>
      </c>
      <c r="K8" s="1">
        <v>3485</v>
      </c>
      <c r="L8" s="5">
        <v>3470</v>
      </c>
    </row>
    <row r="9" spans="1:16" ht="14.25" customHeight="1" x14ac:dyDescent="0.25">
      <c r="A9" s="8">
        <v>44810</v>
      </c>
      <c r="B9" s="1">
        <v>5</v>
      </c>
      <c r="C9" s="5">
        <v>31328</v>
      </c>
      <c r="D9" s="5">
        <v>35569</v>
      </c>
      <c r="E9" s="5">
        <v>36410</v>
      </c>
      <c r="F9" s="5">
        <v>43610.375</v>
      </c>
      <c r="G9" s="5">
        <f t="shared" ref="G9:I9" si="6">IFERROR(D9/$B9,0)</f>
        <v>7113.8</v>
      </c>
      <c r="H9" s="5">
        <f t="shared" si="6"/>
        <v>7282</v>
      </c>
      <c r="I9" s="5">
        <f t="shared" si="6"/>
        <v>8722.0750000000007</v>
      </c>
      <c r="J9" s="5">
        <v>18740</v>
      </c>
      <c r="K9" s="1">
        <v>3557</v>
      </c>
      <c r="L9" s="5">
        <v>3490</v>
      </c>
    </row>
    <row r="10" spans="1:16" ht="14.25" customHeight="1" x14ac:dyDescent="0.25">
      <c r="A10" s="8">
        <v>44811</v>
      </c>
      <c r="B10" s="1">
        <v>5</v>
      </c>
      <c r="C10" s="5">
        <v>33640</v>
      </c>
      <c r="D10" s="5">
        <v>37985</v>
      </c>
      <c r="E10" s="5">
        <v>38587</v>
      </c>
      <c r="F10" s="5">
        <v>46114.644999999997</v>
      </c>
      <c r="G10" s="5">
        <f t="shared" ref="G10:I10" si="7">IFERROR(D10/$B10,0)</f>
        <v>7597</v>
      </c>
      <c r="H10" s="5">
        <f t="shared" si="7"/>
        <v>7717.4</v>
      </c>
      <c r="I10" s="5">
        <f t="shared" si="7"/>
        <v>9222.9290000000001</v>
      </c>
      <c r="J10" s="5">
        <v>18740</v>
      </c>
      <c r="K10" s="1">
        <v>3640</v>
      </c>
      <c r="L10" s="5">
        <v>3574</v>
      </c>
    </row>
    <row r="11" spans="1:16" ht="14.25" customHeight="1" x14ac:dyDescent="0.25">
      <c r="A11" s="8">
        <v>44812</v>
      </c>
      <c r="B11" s="1">
        <v>5</v>
      </c>
      <c r="C11" s="5">
        <v>34833</v>
      </c>
      <c r="D11" s="5">
        <v>39297</v>
      </c>
      <c r="E11" s="5">
        <v>39878</v>
      </c>
      <c r="F11" s="5">
        <v>47655.08</v>
      </c>
      <c r="G11" s="5">
        <f t="shared" ref="G11:I11" si="8">IFERROR(D11/$B11,0)</f>
        <v>7859.4</v>
      </c>
      <c r="H11" s="5">
        <f t="shared" si="8"/>
        <v>7975.6</v>
      </c>
      <c r="I11" s="5">
        <f t="shared" si="8"/>
        <v>9531.0159999999996</v>
      </c>
      <c r="J11" s="5">
        <v>18740</v>
      </c>
      <c r="K11" s="1">
        <v>3727</v>
      </c>
      <c r="L11" s="5">
        <v>3706</v>
      </c>
    </row>
    <row r="12" spans="1:16" ht="14.25" customHeight="1" x14ac:dyDescent="0.25">
      <c r="A12" s="8">
        <v>44813</v>
      </c>
      <c r="B12" s="1">
        <v>4</v>
      </c>
      <c r="C12" s="5">
        <v>38698</v>
      </c>
      <c r="D12" s="5">
        <v>42776</v>
      </c>
      <c r="E12" s="5">
        <v>43130</v>
      </c>
      <c r="F12" s="5">
        <v>48208.45</v>
      </c>
      <c r="G12" s="5">
        <f t="shared" ref="G12:I12" si="9">IFERROR(D12/$B12,0)</f>
        <v>10694</v>
      </c>
      <c r="H12" s="5">
        <f t="shared" si="9"/>
        <v>10782.5</v>
      </c>
      <c r="I12" s="5">
        <f t="shared" si="9"/>
        <v>12052.112499999999</v>
      </c>
      <c r="J12" s="13">
        <v>18740</v>
      </c>
      <c r="K12" s="1">
        <v>3777</v>
      </c>
      <c r="L12" s="5">
        <v>3757</v>
      </c>
    </row>
    <row r="13" spans="1:16" ht="14.25" customHeight="1" x14ac:dyDescent="0.25">
      <c r="A13" s="4" t="s">
        <v>15</v>
      </c>
      <c r="B13" s="1">
        <f t="shared" ref="B13:F13" si="10">SUM(B2:B12)</f>
        <v>37</v>
      </c>
      <c r="C13" s="5">
        <f t="shared" si="10"/>
        <v>323749</v>
      </c>
      <c r="D13" s="5">
        <f t="shared" si="10"/>
        <v>354181</v>
      </c>
      <c r="E13" s="5">
        <f t="shared" si="10"/>
        <v>357252</v>
      </c>
      <c r="F13" s="5">
        <f t="shared" si="10"/>
        <v>398509.45500000002</v>
      </c>
      <c r="G13" s="5">
        <f t="shared" ref="G13:I13" si="11">AVERAGE(G2:G12)</f>
        <v>11031.436666666665</v>
      </c>
      <c r="H13" s="5">
        <f t="shared" si="11"/>
        <v>11101.588333333333</v>
      </c>
      <c r="I13" s="5">
        <f t="shared" si="11"/>
        <v>12033.219666666668</v>
      </c>
      <c r="J13" s="12"/>
      <c r="K13" s="12"/>
      <c r="L13" s="12"/>
    </row>
    <row r="14" spans="1:16" ht="14.25" customHeight="1" x14ac:dyDescent="0.25"/>
    <row r="15" spans="1:16" ht="14.25" customHeight="1" x14ac:dyDescent="0.25">
      <c r="A15" s="42" t="s">
        <v>16</v>
      </c>
    </row>
    <row r="16" spans="1:16" ht="28.9" customHeight="1" x14ac:dyDescent="0.25">
      <c r="A16" s="51" t="s">
        <v>31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4.25" customHeight="1" x14ac:dyDescent="0.25">
      <c r="A17" s="44" t="s">
        <v>18</v>
      </c>
    </row>
    <row r="18" spans="1:12" ht="14.25" customHeight="1" x14ac:dyDescent="0.25">
      <c r="A18" s="43" t="s">
        <v>57</v>
      </c>
      <c r="F18" s="14"/>
      <c r="G18" s="13"/>
      <c r="H18" s="15"/>
      <c r="I18" s="15"/>
    </row>
    <row r="19" spans="1:12" ht="14.25" customHeight="1" x14ac:dyDescent="0.25">
      <c r="A19" s="43" t="s">
        <v>58</v>
      </c>
      <c r="F19" s="14"/>
      <c r="G19" s="13"/>
      <c r="H19" s="15"/>
      <c r="I19" s="15"/>
    </row>
    <row r="20" spans="1:12" ht="14.25" customHeight="1" x14ac:dyDescent="0.25">
      <c r="A20" s="44" t="s">
        <v>59</v>
      </c>
      <c r="E20" s="14"/>
      <c r="F20" s="13"/>
      <c r="G20" s="13"/>
      <c r="H20" s="14"/>
      <c r="I20" s="14"/>
      <c r="J20" s="13"/>
      <c r="K20" s="13"/>
      <c r="L20" s="13"/>
    </row>
    <row r="21" spans="1:12" ht="14.25" customHeight="1" x14ac:dyDescent="0.25">
      <c r="A21" s="43" t="s">
        <v>35</v>
      </c>
      <c r="E21" s="14"/>
      <c r="F21" s="13"/>
      <c r="G21" s="13"/>
      <c r="H21" s="14"/>
      <c r="I21" s="14"/>
      <c r="J21" s="13"/>
      <c r="K21" s="13"/>
      <c r="L21" s="13"/>
    </row>
    <row r="22" spans="1:12" ht="14.25" customHeight="1" x14ac:dyDescent="0.25">
      <c r="A22" s="43" t="s">
        <v>36</v>
      </c>
      <c r="E22" s="14"/>
      <c r="F22" s="14"/>
      <c r="G22" s="13"/>
      <c r="H22" s="14"/>
      <c r="I22" s="14"/>
      <c r="J22" s="13"/>
      <c r="K22" s="13"/>
      <c r="L22" s="13"/>
    </row>
    <row r="23" spans="1:12" ht="14.25" customHeight="1" x14ac:dyDescent="0.25">
      <c r="E23" s="14"/>
      <c r="F23" s="14"/>
      <c r="G23" s="13"/>
      <c r="H23" s="14"/>
      <c r="I23" s="14"/>
      <c r="J23" s="13"/>
      <c r="K23" s="13"/>
      <c r="L23" s="13"/>
    </row>
    <row r="24" spans="1:12" ht="14.25" customHeight="1" x14ac:dyDescent="0.25">
      <c r="E24" s="14"/>
      <c r="F24" s="14"/>
      <c r="G24" s="13"/>
      <c r="H24" s="14"/>
      <c r="I24" s="14"/>
      <c r="J24" s="13"/>
      <c r="K24" s="13"/>
      <c r="L24" s="13"/>
    </row>
    <row r="25" spans="1:12" ht="14.25" customHeight="1" x14ac:dyDescent="0.25">
      <c r="E25" s="14"/>
      <c r="F25" s="14"/>
      <c r="G25" s="13"/>
      <c r="H25" s="14"/>
      <c r="I25" s="14"/>
      <c r="J25" s="13"/>
      <c r="K25" s="13"/>
      <c r="L25" s="13"/>
    </row>
    <row r="26" spans="1:12" ht="14.25" customHeight="1" x14ac:dyDescent="0.25">
      <c r="E26" s="14"/>
      <c r="F26" s="14"/>
      <c r="G26" s="13"/>
      <c r="H26" s="14"/>
      <c r="I26" s="14"/>
      <c r="J26" s="13"/>
      <c r="K26" s="13"/>
      <c r="L26" s="13"/>
    </row>
    <row r="27" spans="1:12" ht="14.25" customHeight="1" x14ac:dyDescent="0.25">
      <c r="E27" s="14"/>
      <c r="F27" s="14"/>
      <c r="G27" s="13"/>
      <c r="H27" s="14"/>
      <c r="I27" s="14"/>
      <c r="J27" s="13"/>
      <c r="K27" s="13"/>
      <c r="L27" s="13"/>
    </row>
    <row r="28" spans="1:12" ht="14.25" customHeight="1" x14ac:dyDescent="0.25">
      <c r="E28" s="14"/>
      <c r="F28" s="14"/>
      <c r="G28" s="13"/>
      <c r="H28" s="14"/>
      <c r="I28" s="14"/>
      <c r="J28" s="13"/>
      <c r="K28" s="13"/>
      <c r="L28" s="13"/>
    </row>
    <row r="29" spans="1:12" ht="14.25" customHeight="1" x14ac:dyDescent="0.25">
      <c r="E29" s="14"/>
      <c r="F29" s="14"/>
      <c r="G29" s="13"/>
      <c r="H29" s="14"/>
      <c r="I29" s="14"/>
      <c r="J29" s="13"/>
      <c r="K29" s="13"/>
      <c r="L29" s="13"/>
    </row>
    <row r="30" spans="1:12" ht="14.25" customHeight="1" x14ac:dyDescent="0.25">
      <c r="F30" s="14"/>
      <c r="G30" s="13"/>
      <c r="J30" s="13"/>
      <c r="K30" s="13"/>
      <c r="L30" s="13"/>
    </row>
    <row r="31" spans="1:12" ht="14.25" customHeight="1" x14ac:dyDescent="0.25">
      <c r="F31" s="14"/>
      <c r="G31" s="13"/>
      <c r="H31" s="14"/>
      <c r="I31" s="14"/>
      <c r="J31" s="13"/>
    </row>
    <row r="32" spans="1:12" ht="14.25" customHeight="1" x14ac:dyDescent="0.25">
      <c r="J32" s="13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6:L16"/>
  </mergeCells>
  <pageMargins left="0" right="0" top="0.75" bottom="0.75" header="0" footer="0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000"/>
  <sheetViews>
    <sheetView workbookViewId="0">
      <selection activeCell="F13" sqref="F13"/>
    </sheetView>
  </sheetViews>
  <sheetFormatPr defaultColWidth="14.42578125" defaultRowHeight="15" customHeight="1" x14ac:dyDescent="0.25"/>
  <cols>
    <col min="1" max="1" width="8.7109375" customWidth="1"/>
    <col min="2" max="2" width="13.85546875" customWidth="1"/>
    <col min="3" max="4" width="18.42578125" customWidth="1"/>
    <col min="5" max="6" width="18.7109375" customWidth="1"/>
    <col min="7" max="7" width="22.85546875" customWidth="1"/>
    <col min="8" max="9" width="24.140625" customWidth="1"/>
    <col min="10" max="10" width="15.7109375" customWidth="1"/>
    <col min="11" max="11" width="25.42578125" customWidth="1"/>
    <col min="12" max="12" width="23.28515625" customWidth="1"/>
    <col min="13" max="13" width="15.7109375" customWidth="1"/>
    <col min="14" max="14" width="8.7109375" customWidth="1"/>
    <col min="15" max="15" width="11.85546875" bestFit="1" customWidth="1"/>
    <col min="16" max="29" width="8.7109375" customWidth="1"/>
  </cols>
  <sheetData>
    <row r="1" spans="1:20" ht="75" x14ac:dyDescent="0.25">
      <c r="A1" s="2" t="s">
        <v>22</v>
      </c>
      <c r="B1" s="2" t="s">
        <v>23</v>
      </c>
      <c r="C1" s="2" t="s">
        <v>24</v>
      </c>
      <c r="D1" s="2" t="s">
        <v>55</v>
      </c>
      <c r="E1" s="2" t="s">
        <v>4</v>
      </c>
      <c r="F1" s="2" t="s">
        <v>5</v>
      </c>
      <c r="G1" s="2" t="s">
        <v>26</v>
      </c>
      <c r="H1" s="2" t="s">
        <v>8</v>
      </c>
      <c r="I1" s="2" t="s">
        <v>9</v>
      </c>
      <c r="J1" s="2" t="s">
        <v>27</v>
      </c>
      <c r="K1" s="2" t="s">
        <v>28</v>
      </c>
      <c r="L1" s="2" t="s">
        <v>29</v>
      </c>
      <c r="M1" s="7"/>
      <c r="N1" s="7"/>
      <c r="O1" s="7"/>
      <c r="P1" s="7"/>
    </row>
    <row r="2" spans="1:20" ht="14.25" customHeight="1" x14ac:dyDescent="0.25">
      <c r="A2" s="8">
        <v>44790</v>
      </c>
      <c r="B2" s="1">
        <v>5</v>
      </c>
      <c r="C2" s="5">
        <v>698224.55189999996</v>
      </c>
      <c r="D2" s="5">
        <v>1889531</v>
      </c>
      <c r="E2" s="5">
        <v>3002456</v>
      </c>
      <c r="F2" s="5">
        <v>3491254</v>
      </c>
      <c r="G2" s="5">
        <f t="shared" ref="G2:I2" si="0">IFERROR(D2/$B2,0)</f>
        <v>377906.2</v>
      </c>
      <c r="H2" s="5">
        <f t="shared" si="0"/>
        <v>600491.19999999995</v>
      </c>
      <c r="I2" s="5">
        <f t="shared" si="0"/>
        <v>698250.8</v>
      </c>
      <c r="J2" s="5">
        <v>45335.67</v>
      </c>
      <c r="K2" s="5">
        <v>1511189</v>
      </c>
      <c r="L2" s="5">
        <v>1504391</v>
      </c>
    </row>
    <row r="3" spans="1:20" ht="14.25" customHeight="1" x14ac:dyDescent="0.25">
      <c r="A3" s="8">
        <v>44804</v>
      </c>
      <c r="B3" s="16" t="s">
        <v>30</v>
      </c>
      <c r="C3" s="10"/>
      <c r="D3" s="10"/>
      <c r="E3" s="10"/>
      <c r="F3" s="10"/>
      <c r="G3" s="10"/>
      <c r="H3" s="10"/>
      <c r="I3" s="10"/>
      <c r="J3" s="10">
        <v>0</v>
      </c>
      <c r="K3" s="10"/>
      <c r="L3" s="10"/>
    </row>
    <row r="4" spans="1:20" ht="14.25" customHeight="1" x14ac:dyDescent="0.25">
      <c r="A4" s="8">
        <v>44805</v>
      </c>
      <c r="B4" s="1">
        <v>5</v>
      </c>
      <c r="C4" s="5">
        <v>-491305.6139</v>
      </c>
      <c r="D4" s="5">
        <v>924912</v>
      </c>
      <c r="E4" s="5">
        <v>2390638</v>
      </c>
      <c r="F4" s="5">
        <v>2865334</v>
      </c>
      <c r="G4" s="5">
        <f t="shared" ref="G4:I4" si="1">IFERROR(D4/$B4,0)</f>
        <v>184982.39999999999</v>
      </c>
      <c r="H4" s="5">
        <f t="shared" si="1"/>
        <v>478127.6</v>
      </c>
      <c r="I4" s="5">
        <f t="shared" si="1"/>
        <v>573066.80000000005</v>
      </c>
      <c r="J4" s="5">
        <v>45147.21</v>
      </c>
      <c r="K4" s="5">
        <v>1504907</v>
      </c>
      <c r="L4" s="5">
        <v>1497427</v>
      </c>
      <c r="M4" s="30"/>
    </row>
    <row r="5" spans="1:20" ht="14.25" customHeight="1" x14ac:dyDescent="0.25">
      <c r="A5" s="8">
        <v>44806</v>
      </c>
      <c r="B5" s="1">
        <v>5</v>
      </c>
      <c r="C5" s="5">
        <v>780517.37040000001</v>
      </c>
      <c r="D5" s="5">
        <v>2055745</v>
      </c>
      <c r="E5" s="5">
        <v>3086853</v>
      </c>
      <c r="F5" s="5">
        <v>3535540</v>
      </c>
      <c r="G5" s="5">
        <f t="shared" ref="G5:I5" si="2">IFERROR(D5/$B5,0)</f>
        <v>411149</v>
      </c>
      <c r="H5" s="5">
        <f t="shared" si="2"/>
        <v>617370.6</v>
      </c>
      <c r="I5" s="5">
        <f t="shared" si="2"/>
        <v>707108</v>
      </c>
      <c r="J5" s="5">
        <v>45143.34</v>
      </c>
      <c r="K5" s="5">
        <v>1504778</v>
      </c>
      <c r="L5" s="5">
        <v>1497059</v>
      </c>
      <c r="M5" s="30"/>
    </row>
    <row r="6" spans="1:20" ht="14.25" customHeight="1" x14ac:dyDescent="0.25">
      <c r="A6" s="8">
        <v>44807</v>
      </c>
      <c r="B6" s="1">
        <v>5</v>
      </c>
      <c r="C6" s="5">
        <v>493295.45189999999</v>
      </c>
      <c r="D6" s="5">
        <v>1401041</v>
      </c>
      <c r="E6" s="5">
        <v>2778036</v>
      </c>
      <c r="F6" s="5">
        <v>3294143</v>
      </c>
      <c r="G6" s="5">
        <f t="shared" ref="G6:I6" si="3">IFERROR(D6/$B6,0)</f>
        <v>280208.2</v>
      </c>
      <c r="H6" s="5">
        <f t="shared" si="3"/>
        <v>555607.19999999995</v>
      </c>
      <c r="I6" s="5">
        <f t="shared" si="3"/>
        <v>658828.6</v>
      </c>
      <c r="J6" s="5">
        <v>45132.509999999995</v>
      </c>
      <c r="K6" s="5">
        <v>1504417</v>
      </c>
      <c r="L6" s="5">
        <v>1496531</v>
      </c>
      <c r="M6" s="30"/>
    </row>
    <row r="7" spans="1:20" ht="14.25" customHeight="1" x14ac:dyDescent="0.25">
      <c r="A7" s="8">
        <v>44808</v>
      </c>
      <c r="B7" s="1">
        <v>5</v>
      </c>
      <c r="C7" s="5">
        <v>196660.4479</v>
      </c>
      <c r="D7" s="5">
        <v>723092</v>
      </c>
      <c r="E7" s="5">
        <v>2527165</v>
      </c>
      <c r="F7" s="5">
        <v>3085207</v>
      </c>
      <c r="G7" s="5">
        <f t="shared" ref="G7:I7" si="4">IFERROR(D7/$B7,0)</f>
        <v>144618.4</v>
      </c>
      <c r="H7" s="5">
        <f t="shared" si="4"/>
        <v>505433</v>
      </c>
      <c r="I7" s="5">
        <f t="shared" si="4"/>
        <v>617041.4</v>
      </c>
      <c r="J7" s="5">
        <v>45096.63</v>
      </c>
      <c r="K7" s="5">
        <v>1503221</v>
      </c>
      <c r="L7" s="5">
        <v>1495879</v>
      </c>
      <c r="M7" s="30"/>
    </row>
    <row r="8" spans="1:20" ht="14.25" customHeight="1" x14ac:dyDescent="0.25">
      <c r="A8" s="8">
        <v>44809</v>
      </c>
      <c r="B8" s="1">
        <v>5</v>
      </c>
      <c r="C8" s="5">
        <v>964856.82810000004</v>
      </c>
      <c r="D8" s="5">
        <v>-202178</v>
      </c>
      <c r="E8" s="5">
        <v>2264877</v>
      </c>
      <c r="F8" s="5">
        <v>2901542</v>
      </c>
      <c r="G8" s="5">
        <f t="shared" ref="G8:I8" si="5">IFERROR(D8/$B8,0)</f>
        <v>-40435.599999999999</v>
      </c>
      <c r="H8" s="5">
        <f t="shared" si="5"/>
        <v>452975.4</v>
      </c>
      <c r="I8" s="5">
        <f t="shared" si="5"/>
        <v>580308.4</v>
      </c>
      <c r="J8" s="5">
        <v>45085.65</v>
      </c>
      <c r="K8" s="5">
        <v>1502855</v>
      </c>
      <c r="L8" s="5">
        <v>1495878</v>
      </c>
      <c r="M8" s="30"/>
    </row>
    <row r="9" spans="1:20" ht="14.25" customHeight="1" x14ac:dyDescent="0.25">
      <c r="A9" s="8">
        <v>44810</v>
      </c>
      <c r="B9" s="1">
        <v>5</v>
      </c>
      <c r="C9" s="5">
        <v>1403596</v>
      </c>
      <c r="D9" s="5">
        <v>1102170</v>
      </c>
      <c r="E9" s="5">
        <v>3112569</v>
      </c>
      <c r="F9" s="5">
        <v>3758123</v>
      </c>
      <c r="G9" s="5">
        <f t="shared" ref="G9:I9" si="6">IFERROR(D9/$B9,0)</f>
        <v>220434</v>
      </c>
      <c r="H9" s="5">
        <f t="shared" si="6"/>
        <v>622513.80000000005</v>
      </c>
      <c r="I9" s="5">
        <f t="shared" si="6"/>
        <v>751624.6</v>
      </c>
      <c r="J9" s="5">
        <v>49550.909999999996</v>
      </c>
      <c r="K9" s="5">
        <v>1651697</v>
      </c>
      <c r="L9" s="5">
        <v>1644231</v>
      </c>
      <c r="M9" s="30"/>
    </row>
    <row r="10" spans="1:20" ht="14.25" customHeight="1" x14ac:dyDescent="0.25">
      <c r="A10" s="8">
        <v>44811</v>
      </c>
      <c r="B10" s="1">
        <v>5</v>
      </c>
      <c r="C10" s="5">
        <v>2308673</v>
      </c>
      <c r="D10" s="5">
        <v>1791588</v>
      </c>
      <c r="E10" s="5">
        <v>3370348</v>
      </c>
      <c r="F10" s="5">
        <v>3956051</v>
      </c>
      <c r="G10" s="5">
        <f t="shared" ref="G10:I10" si="7">IFERROR(D10/$B10,0)</f>
        <v>358317.6</v>
      </c>
      <c r="H10" s="5">
        <f t="shared" si="7"/>
        <v>674069.6</v>
      </c>
      <c r="I10" s="5">
        <f t="shared" si="7"/>
        <v>791210.2</v>
      </c>
      <c r="J10" s="5">
        <v>49602.99</v>
      </c>
      <c r="K10" s="5">
        <v>1653433</v>
      </c>
      <c r="L10" s="5">
        <v>1646097</v>
      </c>
      <c r="M10" s="30"/>
    </row>
    <row r="11" spans="1:20" ht="14.25" customHeight="1" x14ac:dyDescent="0.25">
      <c r="A11" s="8">
        <v>44812</v>
      </c>
      <c r="B11" s="1">
        <v>5</v>
      </c>
      <c r="C11" s="5">
        <v>1570576</v>
      </c>
      <c r="D11" s="5">
        <v>911638</v>
      </c>
      <c r="E11" s="5">
        <v>2967818</v>
      </c>
      <c r="F11" s="5">
        <v>3563671</v>
      </c>
      <c r="G11" s="5">
        <f t="shared" ref="G11:I11" si="8">IFERROR(D11/$B11,0)</f>
        <v>182327.6</v>
      </c>
      <c r="H11" s="5">
        <f t="shared" si="8"/>
        <v>593563.6</v>
      </c>
      <c r="I11" s="5">
        <f t="shared" si="8"/>
        <v>712734.2</v>
      </c>
      <c r="J11" s="5">
        <v>49680.81</v>
      </c>
      <c r="K11" s="5">
        <v>1656027</v>
      </c>
      <c r="L11" s="5">
        <v>1648511</v>
      </c>
      <c r="M11" s="30"/>
    </row>
    <row r="12" spans="1:20" ht="14.25" customHeight="1" x14ac:dyDescent="0.25">
      <c r="A12" s="8">
        <v>44813</v>
      </c>
      <c r="B12" s="1">
        <v>5</v>
      </c>
      <c r="C12" s="5">
        <v>1674273</v>
      </c>
      <c r="D12" s="5">
        <v>2292981</v>
      </c>
      <c r="E12" s="5">
        <v>3624219</v>
      </c>
      <c r="F12" s="5">
        <v>4198979</v>
      </c>
      <c r="G12" s="5">
        <f t="shared" ref="G12:I12" si="9">IFERROR(D12/$B12,0)</f>
        <v>458596.2</v>
      </c>
      <c r="H12" s="5">
        <f t="shared" si="9"/>
        <v>724843.8</v>
      </c>
      <c r="I12" s="5">
        <f t="shared" si="9"/>
        <v>839795.8</v>
      </c>
      <c r="J12" s="5">
        <v>49724.31</v>
      </c>
      <c r="K12" s="5">
        <v>1657477</v>
      </c>
      <c r="L12" s="5">
        <v>1649817</v>
      </c>
      <c r="M12" s="30"/>
      <c r="O12" s="31"/>
      <c r="P12" s="31"/>
      <c r="Q12" s="31"/>
      <c r="R12" s="31"/>
      <c r="S12" s="31"/>
      <c r="T12" s="31"/>
    </row>
    <row r="13" spans="1:20" ht="14.25" customHeight="1" x14ac:dyDescent="0.25">
      <c r="A13" s="4" t="s">
        <v>15</v>
      </c>
      <c r="B13" s="1">
        <f t="shared" ref="B13:F13" si="10">SUM(B2:B12)</f>
        <v>50</v>
      </c>
      <c r="C13" s="5">
        <f t="shared" si="10"/>
        <v>9599367.0362999998</v>
      </c>
      <c r="D13" s="5">
        <f t="shared" si="10"/>
        <v>12890520</v>
      </c>
      <c r="E13" s="5">
        <f t="shared" si="10"/>
        <v>29124979</v>
      </c>
      <c r="F13" s="5">
        <f t="shared" si="10"/>
        <v>34649844</v>
      </c>
      <c r="G13" s="5">
        <f t="shared" ref="G13:I13" si="11">AVERAGE(G2:G12)</f>
        <v>257810.4</v>
      </c>
      <c r="H13" s="5">
        <f t="shared" si="11"/>
        <v>582499.57999999984</v>
      </c>
      <c r="I13" s="5">
        <f t="shared" si="11"/>
        <v>692996.88</v>
      </c>
      <c r="J13" s="12">
        <v>49720</v>
      </c>
      <c r="K13" s="12"/>
      <c r="L13" s="12"/>
    </row>
    <row r="14" spans="1:20" ht="14.25" customHeight="1" x14ac:dyDescent="0.25"/>
    <row r="15" spans="1:20" ht="14.25" customHeight="1" x14ac:dyDescent="0.25">
      <c r="A15" s="42" t="s">
        <v>16</v>
      </c>
    </row>
    <row r="16" spans="1:20" ht="27.6" customHeight="1" x14ac:dyDescent="0.25">
      <c r="A16" s="51" t="s">
        <v>31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4" ht="14.25" customHeight="1" x14ac:dyDescent="0.35">
      <c r="A17" s="44" t="s">
        <v>18</v>
      </c>
      <c r="B17" s="32"/>
      <c r="C17" s="32"/>
      <c r="D17" s="32"/>
      <c r="E17" s="32"/>
      <c r="F17" s="32"/>
      <c r="J17" s="14"/>
      <c r="K17" s="13"/>
      <c r="L17" s="13"/>
      <c r="M17" s="13"/>
    </row>
    <row r="18" spans="1:14" ht="14.25" customHeight="1" x14ac:dyDescent="0.25">
      <c r="A18" s="43" t="s">
        <v>60</v>
      </c>
      <c r="J18" s="14"/>
      <c r="K18" s="13"/>
      <c r="L18" s="13"/>
      <c r="M18" s="13"/>
    </row>
    <row r="19" spans="1:14" ht="14.25" customHeight="1" x14ac:dyDescent="0.25">
      <c r="A19" s="43" t="s">
        <v>33</v>
      </c>
      <c r="K19" s="13"/>
      <c r="L19" s="13"/>
      <c r="M19" s="13"/>
    </row>
    <row r="20" spans="1:14" ht="14.25" customHeight="1" x14ac:dyDescent="0.25">
      <c r="A20" s="44" t="s">
        <v>61</v>
      </c>
      <c r="H20" s="13"/>
      <c r="I20" s="13"/>
      <c r="J20" s="14"/>
      <c r="K20" s="13"/>
      <c r="L20" s="13"/>
      <c r="M20" s="13"/>
      <c r="N20" s="13"/>
    </row>
    <row r="21" spans="1:14" ht="14.25" customHeight="1" x14ac:dyDescent="0.25">
      <c r="A21" s="43" t="s">
        <v>35</v>
      </c>
      <c r="H21" s="13"/>
      <c r="I21" s="13"/>
      <c r="J21" s="14"/>
      <c r="K21" s="13"/>
      <c r="L21" s="13"/>
      <c r="M21" s="13"/>
      <c r="N21" s="13"/>
    </row>
    <row r="22" spans="1:14" ht="14.25" customHeight="1" x14ac:dyDescent="0.25">
      <c r="A22" s="43" t="s">
        <v>36</v>
      </c>
      <c r="H22" s="13"/>
      <c r="I22" s="13"/>
      <c r="J22" s="14"/>
      <c r="K22" s="13"/>
      <c r="L22" s="13"/>
      <c r="M22" s="13"/>
      <c r="N22" s="13"/>
    </row>
    <row r="23" spans="1:14" ht="14.25" customHeight="1" x14ac:dyDescent="0.25">
      <c r="H23" s="13"/>
      <c r="I23" s="13"/>
      <c r="J23" s="14"/>
      <c r="K23" s="13"/>
      <c r="L23" s="13"/>
      <c r="M23" s="13"/>
      <c r="N23" s="13"/>
    </row>
    <row r="24" spans="1:14" ht="14.25" customHeight="1" x14ac:dyDescent="0.25">
      <c r="H24" s="13"/>
      <c r="I24" s="13"/>
      <c r="J24" s="14"/>
      <c r="K24" s="13"/>
      <c r="L24" s="13"/>
      <c r="M24" s="13"/>
      <c r="N24" s="13"/>
    </row>
    <row r="25" spans="1:14" ht="14.25" customHeight="1" x14ac:dyDescent="0.25">
      <c r="H25" s="13"/>
      <c r="I25" s="13"/>
      <c r="J25" s="14"/>
      <c r="K25" s="13"/>
      <c r="L25" s="13"/>
      <c r="M25" s="13"/>
      <c r="N25" s="13"/>
    </row>
    <row r="26" spans="1:14" ht="14.25" customHeight="1" x14ac:dyDescent="0.25">
      <c r="H26" s="13"/>
      <c r="I26" s="13"/>
      <c r="J26" s="14"/>
      <c r="K26" s="13"/>
      <c r="L26" s="13"/>
      <c r="M26" s="13"/>
      <c r="N26" s="13"/>
    </row>
    <row r="27" spans="1:14" ht="14.25" customHeight="1" x14ac:dyDescent="0.25">
      <c r="E27" s="21"/>
      <c r="F27" s="13"/>
      <c r="G27" s="13"/>
      <c r="H27" s="13"/>
      <c r="I27" s="13"/>
      <c r="J27" s="14"/>
      <c r="K27" s="13"/>
      <c r="M27" s="13"/>
      <c r="N27" s="13"/>
    </row>
    <row r="28" spans="1:14" ht="14.25" customHeight="1" x14ac:dyDescent="0.25">
      <c r="D28" s="22"/>
      <c r="E28" s="22"/>
      <c r="F28" s="22"/>
      <c r="H28" s="13"/>
      <c r="I28" s="13"/>
      <c r="J28" s="14"/>
      <c r="K28" s="13"/>
      <c r="M28" s="13"/>
      <c r="N28" s="13"/>
    </row>
    <row r="29" spans="1:14" ht="14.25" customHeight="1" x14ac:dyDescent="0.25">
      <c r="D29" s="22"/>
      <c r="E29" s="22"/>
      <c r="F29" s="22"/>
      <c r="H29" s="13"/>
      <c r="I29" s="13"/>
      <c r="J29" s="14"/>
      <c r="K29" s="13"/>
      <c r="L29" s="13"/>
      <c r="M29" s="13"/>
      <c r="N29" s="13"/>
    </row>
    <row r="30" spans="1:14" ht="14.25" customHeight="1" x14ac:dyDescent="0.25">
      <c r="D30" s="22"/>
      <c r="E30" s="22"/>
      <c r="F30" s="22"/>
    </row>
    <row r="31" spans="1:14" ht="14.25" customHeight="1" x14ac:dyDescent="0.25">
      <c r="D31" s="22"/>
      <c r="E31" s="22"/>
      <c r="F31" s="22"/>
    </row>
    <row r="32" spans="1:14" ht="14.25" customHeight="1" x14ac:dyDescent="0.25">
      <c r="D32" s="22"/>
      <c r="E32" s="22"/>
      <c r="F32" s="22"/>
    </row>
    <row r="33" spans="4:6" ht="14.25" customHeight="1" x14ac:dyDescent="0.25">
      <c r="D33" s="22"/>
      <c r="E33" s="22"/>
      <c r="F33" s="22"/>
    </row>
    <row r="34" spans="4:6" ht="14.25" customHeight="1" x14ac:dyDescent="0.25">
      <c r="D34" s="22"/>
      <c r="E34" s="22"/>
      <c r="F34" s="22"/>
    </row>
    <row r="35" spans="4:6" ht="14.25" customHeight="1" x14ac:dyDescent="0.25">
      <c r="D35" s="22"/>
      <c r="E35" s="22"/>
      <c r="F35" s="22"/>
    </row>
    <row r="36" spans="4:6" ht="14.25" customHeight="1" x14ac:dyDescent="0.25">
      <c r="D36" s="22"/>
      <c r="E36" s="22"/>
      <c r="F36" s="22"/>
    </row>
    <row r="37" spans="4:6" ht="14.25" customHeight="1" x14ac:dyDescent="0.25">
      <c r="D37" s="22"/>
      <c r="E37" s="22"/>
      <c r="F37" s="22"/>
    </row>
    <row r="38" spans="4:6" ht="14.25" customHeight="1" x14ac:dyDescent="0.25">
      <c r="D38" s="22"/>
      <c r="E38" s="22"/>
      <c r="F38" s="22"/>
    </row>
    <row r="39" spans="4:6" ht="14.25" customHeight="1" x14ac:dyDescent="0.25">
      <c r="D39" s="22"/>
      <c r="E39" s="22"/>
      <c r="F39" s="22"/>
    </row>
    <row r="40" spans="4:6" ht="14.25" customHeight="1" x14ac:dyDescent="0.25"/>
    <row r="41" spans="4:6" ht="14.25" customHeight="1" x14ac:dyDescent="0.25"/>
    <row r="42" spans="4:6" ht="14.25" customHeight="1" x14ac:dyDescent="0.25"/>
    <row r="43" spans="4:6" ht="14.25" customHeight="1" x14ac:dyDescent="0.25"/>
    <row r="44" spans="4:6" ht="14.25" customHeight="1" x14ac:dyDescent="0.25"/>
    <row r="45" spans="4:6" ht="14.25" customHeight="1" x14ac:dyDescent="0.25"/>
    <row r="46" spans="4:6" ht="14.25" customHeight="1" x14ac:dyDescent="0.25"/>
    <row r="47" spans="4:6" ht="14.25" customHeight="1" x14ac:dyDescent="0.25"/>
    <row r="48" spans="4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6:L16"/>
  </mergeCells>
  <pageMargins left="0" right="0" top="0.75" bottom="0.75" header="0" footer="0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3D54BDFE39B49802FED853C9D7CB7" ma:contentTypeVersion="4" ma:contentTypeDescription="Create a new document." ma:contentTypeScope="" ma:versionID="0ff694c694d70cabb512ceb150f6134a">
  <xsd:schema xmlns:xsd="http://www.w3.org/2001/XMLSchema" xmlns:xs="http://www.w3.org/2001/XMLSchema" xmlns:p="http://schemas.microsoft.com/office/2006/metadata/properties" xmlns:ns2="a4e0acc1-2480-4ec3-b138-ff460fbc78fd" xmlns:ns3="37bec146-3512-4d38-aef5-c19abec7e287" targetNamespace="http://schemas.microsoft.com/office/2006/metadata/properties" ma:root="true" ma:fieldsID="a7a24337bda07481e151a567f736511e" ns2:_="" ns3:_="">
    <xsd:import namespace="a4e0acc1-2480-4ec3-b138-ff460fbc78fd"/>
    <xsd:import namespace="37bec146-3512-4d38-aef5-c19abec7e2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0acc1-2480-4ec3-b138-ff460fbc7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ec146-3512-4d38-aef5-c19abec7e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468E63-CFFB-4A7D-8440-E33401103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437C6-5A02-491D-B39D-9B2DD552D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0acc1-2480-4ec3-b138-ff460fbc78fd"/>
    <ds:schemaRef ds:uri="37bec146-3512-4d38-aef5-c19abec7e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9CC1DC-1102-4BBA-87D7-70978426230A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7bec146-3512-4d38-aef5-c19abec7e287"/>
    <ds:schemaRef ds:uri="http://schemas.microsoft.com/office/2006/metadata/properties"/>
    <ds:schemaRef ds:uri="http://purl.org/dc/elements/1.1/"/>
    <ds:schemaRef ds:uri="http://schemas.microsoft.com/office/infopath/2007/PartnerControls"/>
    <ds:schemaRef ds:uri="a4e0acc1-2480-4ec3-b138-ff460fbc78f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A.1 (non-BIP)</vt:lpstr>
      <vt:lpstr>A.1 (BIP)</vt:lpstr>
      <vt:lpstr>A.2 (BIP)</vt:lpstr>
      <vt:lpstr>A.4 VPP</vt:lpstr>
      <vt:lpstr>A.6 PSR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Gupta, Aloke</cp:lastModifiedBy>
  <cp:revision/>
  <dcterms:created xsi:type="dcterms:W3CDTF">2023-02-01T16:04:33Z</dcterms:created>
  <dcterms:modified xsi:type="dcterms:W3CDTF">2023-02-27T23:21:34Z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0x010100D433D54BDFE39B49802FED853C9D7CB7</vt:lpwstr>
  </property>
  <property fmtid="{D5CDD505-2E9C-101B-9397-08002B2CF9AE}" pid="3" name="MSIP_Label_6964fa8e-73ca-4c06-af7e-09cc3c05075c_Enabled">
    <vt:lpwstr>true</vt:lpwstr>
  </property>
  <property fmtid="{D5CDD505-2E9C-101B-9397-08002B2CF9AE}" pid="4" name="MSIP_Label_6964fa8e-73ca-4c06-af7e-09cc3c05075c_SetDate">
    <vt:lpwstr>2023-02-01T23:05:10Z</vt:lpwstr>
  </property>
  <property fmtid="{D5CDD505-2E9C-101B-9397-08002B2CF9AE}" pid="5" name="MSIP_Label_6964fa8e-73ca-4c06-af7e-09cc3c05075c_Method">
    <vt:lpwstr>Privileged</vt:lpwstr>
  </property>
  <property fmtid="{D5CDD505-2E9C-101B-9397-08002B2CF9AE}" pid="6" name="MSIP_Label_6964fa8e-73ca-4c06-af7e-09cc3c05075c_Name">
    <vt:lpwstr>Confidential (No Markings)</vt:lpwstr>
  </property>
  <property fmtid="{D5CDD505-2E9C-101B-9397-08002B2CF9AE}" pid="7" name="MSIP_Label_6964fa8e-73ca-4c06-af7e-09cc3c05075c_SiteId">
    <vt:lpwstr>44ae661a-ece6-41aa-bc96-7c2c85a08941</vt:lpwstr>
  </property>
  <property fmtid="{D5CDD505-2E9C-101B-9397-08002B2CF9AE}" pid="8" name="MSIP_Label_6964fa8e-73ca-4c06-af7e-09cc3c05075c_ActionId">
    <vt:lpwstr>b8f87307-e331-443c-9d1d-12933e38e2a2</vt:lpwstr>
  </property>
  <property fmtid="{D5CDD505-2E9C-101B-9397-08002B2CF9AE}" pid="9" name="MSIP_Label_6964fa8e-73ca-4c06-af7e-09cc3c05075c_ContentBits">
    <vt:lpwstr>0</vt:lpwstr>
  </property>
</Properties>
</file>