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threadedComments/threadedComment14.xml" ContentType="application/vnd.ms-excel.threadedcomments+xml"/>
  <Override PartName="/xl/comments1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readedComments/threadedComment7.xml" ContentType="application/vnd.ms-excel.threadedcomments+xml"/>
  <Override PartName="/xl/comments7.xml" ContentType="application/vnd.openxmlformats-officedocument.spreadsheetml.comments+xml"/>
  <Override PartName="/xl/comments10.xml" ContentType="application/vnd.openxmlformats-officedocument.spreadsheetml.comments+xml"/>
  <Override PartName="/xl/threadedComments/threadedComment10.xml" ContentType="application/vnd.ms-excel.threadedcomments+xml"/>
  <Override PartName="/xl/threadedComments/threadedComment8.xml" ContentType="application/vnd.ms-excel.threadedcomments+xml"/>
  <Override PartName="/xl/comments11.xml" ContentType="application/vnd.openxmlformats-officedocument.spreadsheetml.comments+xml"/>
  <Override PartName="/xl/comments8.xml" ContentType="application/vnd.openxmlformats-officedocument.spreadsheetml.comments+xml"/>
  <Override PartName="/xl/threadedComments/threadedComment11.xml" ContentType="application/vnd.ms-excel.threadedcomments+xml"/>
  <Override PartName="/xl/comments9.xml" ContentType="application/vnd.openxmlformats-officedocument.spreadsheetml.comments+xml"/>
  <Override PartName="/xl/comments12.xml" ContentType="application/vnd.openxmlformats-officedocument.spreadsheetml.comments+xml"/>
  <Override PartName="/xl/threadedComments/threadedComment12.xml" ContentType="application/vnd.ms-excel.threadedcomments+xml"/>
  <Override PartName="/xl/threadedComments/threadedComment9.xml" ContentType="application/vnd.ms-excel.threadedcomments+xml"/>
  <Override PartName="/xl/comments13.xml" ContentType="application/vnd.openxmlformats-officedocument.spreadsheetml.comments+xml"/>
  <Override PartName="/xl/threadedComments/threadedComment13.xml" ContentType="application/vnd.ms-excel.threadedcomments+xml"/>
  <Override PartName="/xl/comments14.xml" ContentType="application/vnd.openxmlformats-officedocument.spreadsheetml.comments+xml"/>
  <Override PartName="/xl/threadedComments/threadedComment15.xml" ContentType="application/vnd.ms-excel.threaded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filterPrivacy="1"/>
  <xr:revisionPtr revIDLastSave="0" documentId="8_{E0E07784-D4AF-4551-A924-21FD1DB68F97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Rev Req't_Last Adopted" sheetId="8" state="hidden" r:id="rId1"/>
    <sheet name="Proceeding_Summary" sheetId="21" r:id="rId2"/>
    <sheet name="Rev Req't_Base" sheetId="9" r:id="rId3"/>
    <sheet name="Baldwin Hills" sheetId="24" r:id="rId4"/>
    <sheet name="Bellflower" sheetId="25" r:id="rId5"/>
    <sheet name="Central Satellites" sheetId="26" r:id="rId6"/>
    <sheet name="Chualar" sheetId="27" r:id="rId7"/>
    <sheet name="Duarte" sheetId="28" r:id="rId8"/>
    <sheet name="East Pasadena" sheetId="29" r:id="rId9"/>
    <sheet name="Fruitridge Vista" sheetId="30" r:id="rId10"/>
    <sheet name="Larkfield" sheetId="31" r:id="rId11"/>
    <sheet name="Meadowbrook" sheetId="32" r:id="rId12"/>
    <sheet name="Monterey Main" sheetId="33" r:id="rId13"/>
    <sheet name="Piru" sheetId="34" r:id="rId14"/>
    <sheet name="Sacramento" sheetId="35" r:id="rId15"/>
    <sheet name="San Diego" sheetId="36" r:id="rId16"/>
    <sheet name="San Marino" sheetId="37" r:id="rId17"/>
    <sheet name="Ventura" sheetId="22" r:id="rId18"/>
  </sheets>
  <definedNames>
    <definedName name="___huh2" localSheetId="1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__huh2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2017_Labor_Escalation_Rate">#REF!</definedName>
    <definedName name="_4ColName" localSheetId="1">SUBSTITUTE(SUBSTITUTE(SUBSTITUTE(SUBSTITUTE(SUBSTITUTE(TRIM(T(#REF!)&amp;"."&amp;T(#REF!)&amp;"."&amp;T(#REF!)&amp;"."&amp;T(#REF!)&amp;"."),"+","and"),"%","pct"),"-",""),"..","."),"&amp;","and")</definedName>
    <definedName name="_4ColName">SUBSTITUTE(SUBSTITUTE(SUBSTITUTE(SUBSTITUTE(SUBSTITUTE(TRIM(T(#REF!)&amp;"."&amp;T(#REF!)&amp;"."&amp;T(#REF!)&amp;"."&amp;T(#REF!)&amp;"."),"+","and"),"%","pct"),"-",""),"..","."),"&amp;","and")</definedName>
    <definedName name="_xlnm._FilterDatabase" localSheetId="3" hidden="1">'Baldwin Hills'!$A$1:$K$52</definedName>
    <definedName name="_xlnm._FilterDatabase" localSheetId="4" hidden="1">Bellflower!$A$1:$K$52</definedName>
    <definedName name="_xlnm._FilterDatabase" localSheetId="5" hidden="1">'Central Satellites'!$A$1:$K$51</definedName>
    <definedName name="_xlnm._FilterDatabase" localSheetId="6" hidden="1">Chualar!$A$1:$K$50</definedName>
    <definedName name="_xlnm._FilterDatabase" localSheetId="7" hidden="1">Duarte!$A$1:$K$51</definedName>
    <definedName name="_xlnm._FilterDatabase" localSheetId="8" hidden="1">'East Pasadena'!$A$1:$K$51</definedName>
    <definedName name="_xlnm._FilterDatabase" localSheetId="9" hidden="1">'Fruitridge Vista'!$A$1:$K$51</definedName>
    <definedName name="_xlnm._FilterDatabase" localSheetId="10" hidden="1">Larkfield!$A$1:$K$51</definedName>
    <definedName name="_xlnm._FilterDatabase" localSheetId="11" hidden="1">Meadowbrook!$A$1:$K$51</definedName>
    <definedName name="_xlnm._FilterDatabase" localSheetId="12" hidden="1">'Monterey Main'!$A$1:$K$51</definedName>
    <definedName name="_xlnm._FilterDatabase" localSheetId="13" hidden="1">Piru!$A$1:$K$51</definedName>
    <definedName name="_xlnm._FilterDatabase" localSheetId="14" hidden="1">Sacramento!$A$1:$K$51</definedName>
    <definedName name="_xlnm._FilterDatabase" localSheetId="15" hidden="1">'San Diego'!$A$1:$K$51</definedName>
    <definedName name="_xlnm._FilterDatabase" localSheetId="16" hidden="1">'San Marino'!$A$1:$K$51</definedName>
    <definedName name="_xlnm._FilterDatabase" localSheetId="17" hidden="1">Ventura!$A$1:$K$51</definedName>
    <definedName name="_FPV1">#REF!</definedName>
    <definedName name="_FPV3">#REF!</definedName>
    <definedName name="_huh2" localSheetId="1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huh2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SPV1">#REF!</definedName>
    <definedName name="_SPV3">#REF!</definedName>
    <definedName name="Actuals">#REF!</definedName>
    <definedName name="Aflag">#REF!</definedName>
    <definedName name="Aflag2">#REF!</definedName>
    <definedName name="again" localSheetId="1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again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AIR">#REF!</definedName>
    <definedName name="Balancing_Authority">#REF!</definedName>
    <definedName name="BondsIssued">#REF!</definedName>
    <definedName name="Boolean">#REF!</definedName>
    <definedName name="bt_d">#REF!</definedName>
    <definedName name="Bundled_Unbundled">#REF!</definedName>
    <definedName name="CBond">#REF!</definedName>
    <definedName name="CECRA">#REF!</definedName>
    <definedName name="Construction_Status">#REF!</definedName>
    <definedName name="copy" localSheetId="1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copy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copyprint" localSheetId="1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copyprint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copyrap" localSheetId="1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copyrap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copyrevalloc" localSheetId="1" hidden="1">{#N/A,#N/A,FALSE,"RRQ inputs ";#N/A,#N/A,FALSE,"FERC Rev @ PR";#N/A,#N/A,FALSE,"Distribution Revenue Allocation";#N/A,#N/A,FALSE,"Nonallocated Revenues";#N/A,#N/A,FALSE,"MC Revenues-03 sales, 96 MC's";#N/A,#N/A,FALSE,"FTA"}</definedName>
    <definedName name="copyrevalloc" hidden="1">{#N/A,#N/A,FALSE,"RRQ inputs ";#N/A,#N/A,FALSE,"FERC Rev @ PR";#N/A,#N/A,FALSE,"Distribution Revenue Allocation";#N/A,#N/A,FALSE,"Nonallocated Revenues";#N/A,#N/A,FALSE,"MC Revenues-03 sales, 96 MC's";#N/A,#N/A,FALSE,"FTA"}</definedName>
    <definedName name="copyschudel" localSheetId="1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copyschudel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CORE_U">#REF!</definedName>
    <definedName name="Country">#REF!</definedName>
    <definedName name="CPUC_Approval_Status">#REF!</definedName>
    <definedName name="CREZ">#REF!</definedName>
    <definedName name="CTAC">#REF!</definedName>
    <definedName name="CTRBA">#REF!</definedName>
    <definedName name="DACRS" localSheetId="1">SUM(#REF!)</definedName>
    <definedName name="DACRS">SUM(#REF!)</definedName>
    <definedName name="Dchoice">#REF!</definedName>
    <definedName name="Delay_Termination_Reason">#REF!</definedName>
    <definedName name="DeliverabilityStatusOptions">#REF!</definedName>
    <definedName name="Distflag">#REF!</definedName>
    <definedName name="Dmdmult">#REF!</definedName>
    <definedName name="EPC_Contract_Status">#REF!</definedName>
    <definedName name="F_E">#REF!</definedName>
    <definedName name="Facility_Status">#REF!</definedName>
    <definedName name="FAIR">#REF!</definedName>
    <definedName name="FBUILD">#REF!</definedName>
    <definedName name="FCOMM">#REF!</definedName>
    <definedName name="FCOMP">#REF!</definedName>
    <definedName name="Financing_Status">#REF!</definedName>
    <definedName name="Flat">#REF!</definedName>
    <definedName name="FM">#REF!</definedName>
    <definedName name="FOPROD">#REF!</definedName>
    <definedName name="FSONG2">#REF!</definedName>
    <definedName name="FSTEAM">#REF!</definedName>
    <definedName name="FT_D">#REF!</definedName>
    <definedName name="gsur">#REF!</definedName>
    <definedName name="head1">#REF!</definedName>
    <definedName name="head10">#REF!</definedName>
    <definedName name="head11">#REF!</definedName>
    <definedName name="head2">#REF!</definedName>
    <definedName name="head3">#REF!</definedName>
    <definedName name="head4">#REF!</definedName>
    <definedName name="head5">#REF!</definedName>
    <definedName name="head6">#REF!</definedName>
    <definedName name="head7">#REF!</definedName>
    <definedName name="head8">#REF!</definedName>
    <definedName name="head9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"10/13/1999"</definedName>
    <definedName name="HTML_LineAfter" hidden="1">FALSE</definedName>
    <definedName name="HTML_LineBefore" hidden="1">FALSE</definedName>
    <definedName name="HTML_Name" hidden="1">"Sharim Chaudhury"</definedName>
    <definedName name="HTML_OBDlg2" hidden="1">TRUE</definedName>
    <definedName name="HTML_OBDlg4" hidden="1">TRUE</definedName>
    <definedName name="HTML_OS" hidden="1">0</definedName>
    <definedName name="HTML_PathFile" hidden="1">"W:\19991013\default.htm"</definedName>
    <definedName name="HTML_Title" hidden="1">"Daily MTM  Report"</definedName>
    <definedName name="huh" localSheetId="1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huh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huhnd" localSheetId="1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nd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nd2" localSheetId="1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nd2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print" localSheetId="1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huhprint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huhrap" localSheetId="1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huhrap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huhrevalloc" localSheetId="1" hidden="1">{#N/A,#N/A,FALSE,"RRQ inputs ";#N/A,#N/A,FALSE,"FERC Rev @ PR";#N/A,#N/A,FALSE,"Distribution Revenue Allocation";#N/A,#N/A,FALSE,"Nonallocated Revenues";#N/A,#N/A,FALSE,"MC Revenues-03 sales, 96 MC's";#N/A,#N/A,FALSE,"FTA"}</definedName>
    <definedName name="huhrevalloc" hidden="1">{#N/A,#N/A,FALSE,"RRQ inputs ";#N/A,#N/A,FALSE,"FERC Rev @ PR";#N/A,#N/A,FALSE,"Distribution Revenue Allocation";#N/A,#N/A,FALSE,"Nonallocated Revenues";#N/A,#N/A,FALSE,"MC Revenues-03 sales, 96 MC's";#N/A,#N/A,FALSE,"FTA"}</definedName>
    <definedName name="huhschudel" localSheetId="1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huhschudel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LineLoss">#REF!</definedName>
    <definedName name="LocalAreaOptions">#REF!</definedName>
    <definedName name="LOLD">1</definedName>
    <definedName name="LOLD_Table">7</definedName>
    <definedName name="Mflag">#REF!</definedName>
    <definedName name="NCORE_U">#REF!</definedName>
    <definedName name="ND">#REF!</definedName>
    <definedName name="Out_Start_Date">#REF!</definedName>
    <definedName name="Out_Term_Date">#REF!</definedName>
    <definedName name="Overall_Project_Status">#REF!</definedName>
    <definedName name="Party_that_Terminated_Contract">#REF!</definedName>
    <definedName name="Path26DesignationOptions">#REF!</definedName>
    <definedName name="PBond">#REF!</definedName>
    <definedName name="PCC_Classification">#REF!</definedName>
    <definedName name="PECRA">#REF!</definedName>
    <definedName name="Print_All_Tariff">#REF!</definedName>
    <definedName name="_xlnm.Print_Area" localSheetId="3">'Baldwin Hills'!$A$1:$K$21</definedName>
    <definedName name="_xlnm.Print_Area" localSheetId="4">Bellflower!$A$1:$K$13</definedName>
    <definedName name="_xlnm.Print_Area" localSheetId="5">'Central Satellites'!$A$1:$K$22</definedName>
    <definedName name="_xlnm.Print_Area" localSheetId="6">Chualar!$A$1:$K$19</definedName>
    <definedName name="_xlnm.Print_Area" localSheetId="7">Duarte!$A$1:$K$21</definedName>
    <definedName name="_xlnm.Print_Area" localSheetId="8">'East Pasadena'!$A$1:$K$14</definedName>
    <definedName name="_xlnm.Print_Area" localSheetId="9">'Fruitridge Vista'!$A$1:$K$17</definedName>
    <definedName name="_xlnm.Print_Area" localSheetId="10">Larkfield!$A$1:$K$22</definedName>
    <definedName name="_xlnm.Print_Area" localSheetId="11">Meadowbrook!$A$1:$K$21</definedName>
    <definedName name="_xlnm.Print_Area" localSheetId="12">'Monterey Main'!$A$1:$K$27</definedName>
    <definedName name="_xlnm.Print_Area" localSheetId="13">Piru!$A$1:$K$13</definedName>
    <definedName name="_xlnm.Print_Area" localSheetId="2">'Rev Req''t_Base'!$A$1:$F$14,'Rev Req''t_Base'!#REF!,'Rev Req''t_Base'!#REF!,'Rev Req''t_Base'!#REF!,'Rev Req''t_Base'!#REF!,'Rev Req''t_Base'!#REF!,'Rev Req''t_Base'!#REF!,'Rev Req''t_Base'!#REF!</definedName>
    <definedName name="_xlnm.Print_Area" localSheetId="14">Sacramento!$A$1:$K$21</definedName>
    <definedName name="_xlnm.Print_Area" localSheetId="15">'San Diego'!$A$1:$K$21</definedName>
    <definedName name="_xlnm.Print_Area" localSheetId="16">'San Marino'!$A$1:$K$21</definedName>
    <definedName name="_xlnm.Print_Area" localSheetId="17">Ventura!$A$1:$K$21</definedName>
    <definedName name="Program_Origination">#REF!</definedName>
    <definedName name="RAM_Auction_Round">#REF!</definedName>
    <definedName name="record1">#REF!</definedName>
    <definedName name="Record2">#REF!</definedName>
    <definedName name="Reporting_LSE">#REF!</definedName>
    <definedName name="Resource_Designation">#REF!</definedName>
    <definedName name="SAIR">#REF!</definedName>
    <definedName name="SAPBEXhrIndnt" hidden="1">"Wide"</definedName>
    <definedName name="SAPsysID" hidden="1">"708C5W7SBKP804JT78WJ0JNKI"</definedName>
    <definedName name="SAPwbID" hidden="1">"ARS"</definedName>
    <definedName name="SBUILD">#REF!</definedName>
    <definedName name="SchedulingID">#REF!</definedName>
    <definedName name="SCOMM">#REF!</definedName>
    <definedName name="SCOMP">#REF!</definedName>
    <definedName name="sds">#REF!</definedName>
    <definedName name="Season">#REF!</definedName>
    <definedName name="Sflag">#REF!</definedName>
    <definedName name="SM">#REF!</definedName>
    <definedName name="SOPROD">#REF!</definedName>
    <definedName name="SSONG2">#REF!</definedName>
    <definedName name="SSTEAM">#REF!</definedName>
    <definedName name="ST_D">#REF!</definedName>
    <definedName name="Status_of_Facility_Study___Phase_II_Study">#REF!</definedName>
    <definedName name="Status_of_Feasibility_Study">#REF!</definedName>
    <definedName name="Status_of_Interconnection_Agreement">#REF!</definedName>
    <definedName name="Status_of_System_Impact_Study___Phase_I_Study">#REF!</definedName>
    <definedName name="STEAM">#REF!</definedName>
    <definedName name="TAC">#REF!</definedName>
    <definedName name="TACCalcOptions">#REF!</definedName>
    <definedName name="TariffArea" localSheetId="3">#REF!</definedName>
    <definedName name="TariffArea" localSheetId="5">#REF!</definedName>
    <definedName name="TariffArea" localSheetId="6">#REF!</definedName>
    <definedName name="TariffArea" localSheetId="7">#REF!</definedName>
    <definedName name="TariffArea" localSheetId="8">#REF!</definedName>
    <definedName name="TariffArea" localSheetId="9">#REF!</definedName>
    <definedName name="TariffArea" localSheetId="10">#REF!</definedName>
    <definedName name="TariffArea" localSheetId="11">#REF!</definedName>
    <definedName name="TariffArea" localSheetId="12">#REF!</definedName>
    <definedName name="TariffArea" localSheetId="13">#REF!</definedName>
    <definedName name="TariffArea" localSheetId="14">#REF!</definedName>
    <definedName name="TariffArea" localSheetId="15">#REF!</definedName>
    <definedName name="TariffArea" localSheetId="16">#REF!</definedName>
    <definedName name="TariffArea">#REF!</definedName>
    <definedName name="TariffAreas" localSheetId="3">#REF!</definedName>
    <definedName name="TariffAreas" localSheetId="4">#REF!</definedName>
    <definedName name="TariffAreas" localSheetId="5">#REF!</definedName>
    <definedName name="TariffAreas" localSheetId="6">#REF!</definedName>
    <definedName name="TariffAreas" localSheetId="7">#REF!</definedName>
    <definedName name="TariffAreas" localSheetId="8">#REF!</definedName>
    <definedName name="TariffAreas" localSheetId="9">#REF!</definedName>
    <definedName name="TariffAreas" localSheetId="10">#REF!</definedName>
    <definedName name="TariffAreas" localSheetId="11">#REF!</definedName>
    <definedName name="TariffAreas" localSheetId="12">#REF!</definedName>
    <definedName name="TariffAreas" localSheetId="13">#REF!</definedName>
    <definedName name="TariffAreas" localSheetId="14">#REF!</definedName>
    <definedName name="TariffAreas" localSheetId="15">#REF!</definedName>
    <definedName name="TariffAreas" localSheetId="16">#REF!</definedName>
    <definedName name="TariffAreas">#REF!</definedName>
    <definedName name="Technology_SubType">#REF!</definedName>
    <definedName name="Technology_Type">#REF!</definedName>
    <definedName name="TRBA">#REF!</definedName>
    <definedName name="wrn.AG." localSheetId="1" hidden="1">{#N/A,#N/A,FALSE,"AG-1";#N/A,#N/A,FALSE,"AG-R";#N/A,#N/A,FALSE,"AG-V";#N/A,#N/A,FALSE,"AG-4";#N/A,#N/A,FALSE,"AG-5";#N/A,#N/A,FALSE,"AG-6";#N/A,#N/A,FALSE,"AG-7"}</definedName>
    <definedName name="wrn.AG." hidden="1">{#N/A,#N/A,FALSE,"AG-1";#N/A,#N/A,FALSE,"AG-R";#N/A,#N/A,FALSE,"AG-V";#N/A,#N/A,FALSE,"AG-4";#N/A,#N/A,FALSE,"AG-5";#N/A,#N/A,FALSE,"AG-6";#N/A,#N/A,FALSE,"AG-7"}</definedName>
    <definedName name="wrn.AGa." localSheetId="1" hidden="1">{#N/A,#N/A,FALSE,"UN-AGRA";#N/A,#N/A,FALSE,"UN-AG1A";#N/A,#N/A,FALSE,"UN-AGVA";#N/A,#N/A,FALSE,"UN-AG4A ";#N/A,#N/A,FALSE,"UN-AG5A";#N/A,#N/A,FALSE,"UN-AG6A";#N/A,#N/A,FALSE,"Dist Calcs";#N/A,#N/A,FALSE,"7A-Avg.";#N/A,#N/A,FALSE,"7A Tier1-avg";#N/A,#N/A,FALSE,"7A Tier2-avg";#N/A,#N/A,FALSE,"Ag-7A Dist Calc"}</definedName>
    <definedName name="wrn.AGa." hidden="1">{#N/A,#N/A,FALSE,"UN-AGRA";#N/A,#N/A,FALSE,"UN-AG1A";#N/A,#N/A,FALSE,"UN-AGVA";#N/A,#N/A,FALSE,"UN-AG4A ";#N/A,#N/A,FALSE,"UN-AG5A";#N/A,#N/A,FALSE,"UN-AG6A";#N/A,#N/A,FALSE,"Dist Calcs";#N/A,#N/A,FALSE,"7A-Avg.";#N/A,#N/A,FALSE,"7A Tier1-avg";#N/A,#N/A,FALSE,"7A Tier2-avg";#N/A,#N/A,FALSE,"Ag-7A Dist Calc"}</definedName>
    <definedName name="wrn.Agb." localSheetId="1" hidden="1">{#N/A,#N/A,FALSE,"UN-AG1B";#N/A,#N/A,FALSE,"UN-AGRB  ";#N/A,#N/A,FALSE,"UN-AGVB ";#N/A,#N/A,FALSE,"UN-AG4B";#N/A,#N/A,FALSE,"UN-AG4C";#N/A,#N/A,FALSE,"UN-AG5B";#N/A,#N/A,FALSE,"UN-AG5C ";#N/A,#N/A,FALSE,"UN-AG6B";#N/A,#N/A,FALSE,"Dist Cals";#N/A,#N/A,FALSE,"7B-Avg.";#N/A,#N/A,FALSE,"7B Tier1-avg";#N/A,#N/A,FALSE,"7B Tier2-avg";#N/A,#N/A,FALSE,"Ag-7B Dist Calc";#N/A,#N/A,FALSE,"AG RL Calc"}</definedName>
    <definedName name="wrn.Agb." hidden="1">{#N/A,#N/A,FALSE,"UN-AG1B";#N/A,#N/A,FALSE,"UN-AGRB  ";#N/A,#N/A,FALSE,"UN-AGVB ";#N/A,#N/A,FALSE,"UN-AG4B";#N/A,#N/A,FALSE,"UN-AG4C";#N/A,#N/A,FALSE,"UN-AG5B";#N/A,#N/A,FALSE,"UN-AG5C ";#N/A,#N/A,FALSE,"UN-AG6B";#N/A,#N/A,FALSE,"Dist Cals";#N/A,#N/A,FALSE,"7B-Avg.";#N/A,#N/A,FALSE,"7B Tier1-avg";#N/A,#N/A,FALSE,"7B Tier2-avg";#N/A,#N/A,FALSE,"Ag-7B Dist Calc";#N/A,#N/A,FALSE,"AG RL Calc"}</definedName>
    <definedName name="wrn.comind." localSheetId="1" hidden="1">{#N/A,#N/A,FALSE,"A-1, A-6, A-10, A-15";#N/A,#N/A,FALSE,"E-19 Firm";#N/A,#N/A,FALSE,"E-19 Nonfirm";#N/A,#N/A,FALSE,"E-20 Firm ";#N/A,#N/A,FALSE,"E-20 Nonfirm ";#N/A,#N/A,FALSE,"E-25";#N/A,#N/A,FALSE,"E-36, E-37";#N/A,#N/A,FALSE,"LS-1,-2,-3, TC-1, OL-1";#N/A,#N/A,FALSE,"Standby"}</definedName>
    <definedName name="wrn.comind." hidden="1">{#N/A,#N/A,FALSE,"A-1, A-6, A-10, A-15";#N/A,#N/A,FALSE,"E-19 Firm";#N/A,#N/A,FALSE,"E-19 Nonfirm";#N/A,#N/A,FALSE,"E-20 Firm ";#N/A,#N/A,FALSE,"E-20 Nonfirm ";#N/A,#N/A,FALSE,"E-25";#N/A,#N/A,FALSE,"E-36, E-37";#N/A,#N/A,FALSE,"LS-1,-2,-3, TC-1, OL-1";#N/A,#N/A,FALSE,"Standby"}</definedName>
    <definedName name="wrn.Distr." localSheetId="1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wrn.Distr.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wrn.G_CSP_REPORT." localSheetId="1" hidden="1">{#N/A,#N/A,FALSE,"Summary";#N/A,#N/A,FALSE,"Tariff G-CSP &amp; G-SUR";#N/A,#N/A,FALSE,"Amortization Calculations";#N/A,#N/A,FALSE,"Contracted Volumes";#N/A,#N/A,FALSE,"Reservation"}</definedName>
    <definedName name="wrn.G_CSP_REPORT." hidden="1">{#N/A,#N/A,FALSE,"Summary";#N/A,#N/A,FALSE,"Tariff G-CSP &amp; G-SUR";#N/A,#N/A,FALSE,"Amortization Calculations";#N/A,#N/A,FALSE,"Contracted Volumes";#N/A,#N/A,FALSE,"Reservation"}</definedName>
    <definedName name="wrn.ND." localSheetId="1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wrn.ND.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wrn.Print._.Out." localSheetId="1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wrn.Print._.Out.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wrn.RAP." localSheetId="1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wrn.RAP.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wrn.Res." localSheetId="1" hidden="1">{#N/A,#N/A,FALSE,"E-1, EM, ES";#N/A,#N/A,FALSE,"ESR, ET";#N/A,#N/A,FALSE,"E-7, E-A7";#N/A,#N/A,FALSE,"E-8";#N/A,#N/A,FALSE,"E-9 A, B, C, D";#N/A,#N/A,FALSE,"EL-1, EML";#N/A,#N/A,FALSE,"ESL, ESRL";#N/A,#N/A,FALSE,"ETL, EL-7";#N/A,#N/A,FALSE,"EL-A7, EL-8"}</definedName>
    <definedName name="wrn.Res." hidden="1">{#N/A,#N/A,FALSE,"E-1, EM, ES";#N/A,#N/A,FALSE,"ESR, ET";#N/A,#N/A,FALSE,"E-7, E-A7";#N/A,#N/A,FALSE,"E-8";#N/A,#N/A,FALSE,"E-9 A, B, C, D";#N/A,#N/A,FALSE,"EL-1, EML";#N/A,#N/A,FALSE,"ESL, ESRL";#N/A,#N/A,FALSE,"ETL, EL-7";#N/A,#N/A,FALSE,"EL-A7, EL-8"}</definedName>
    <definedName name="wrn.Rev._.Alloc." localSheetId="1" hidden="1">{#N/A,#N/A,FALSE,"RRQ inputs ";#N/A,#N/A,FALSE,"FERC Rev @ PR";#N/A,#N/A,FALSE,"Distribution Revenue Allocation";#N/A,#N/A,FALSE,"Nonallocated Revenues";#N/A,#N/A,FALSE,"MC Revenues-03 sales, 96 MC's";#N/A,#N/A,FALSE,"FTA"}</definedName>
    <definedName name="wrn.Rev._.Alloc." hidden="1">{#N/A,#N/A,FALSE,"RRQ inputs ";#N/A,#N/A,FALSE,"FERC Rev @ PR";#N/A,#N/A,FALSE,"Distribution Revenue Allocation";#N/A,#N/A,FALSE,"Nonallocated Revenues";#N/A,#N/A,FALSE,"MC Revenues-03 sales, 96 MC's";#N/A,#N/A,FALSE,"FTA"}</definedName>
    <definedName name="wrn.schedules." localSheetId="1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wrn.schedules.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9" l="1"/>
  <c r="H52" i="37"/>
  <c r="G52" i="37"/>
  <c r="Q8" i="37"/>
  <c r="P8" i="37"/>
  <c r="O8" i="37"/>
  <c r="N8" i="37"/>
  <c r="F52" i="37"/>
  <c r="Q7" i="37"/>
  <c r="P7" i="37"/>
  <c r="O7" i="37"/>
  <c r="N7" i="37"/>
  <c r="Q6" i="37"/>
  <c r="P6" i="37"/>
  <c r="O6" i="37"/>
  <c r="N6" i="37"/>
  <c r="Q5" i="37"/>
  <c r="P5" i="37"/>
  <c r="O5" i="37"/>
  <c r="N5" i="37"/>
  <c r="E52" i="37"/>
  <c r="C2" i="37"/>
  <c r="E52" i="36" l="1"/>
  <c r="H52" i="36"/>
  <c r="G52" i="36"/>
  <c r="F52" i="36"/>
  <c r="Q8" i="36"/>
  <c r="P8" i="36"/>
  <c r="O8" i="36"/>
  <c r="N8" i="36"/>
  <c r="Q7" i="36"/>
  <c r="O7" i="36"/>
  <c r="N7" i="36"/>
  <c r="Q6" i="36"/>
  <c r="P6" i="36"/>
  <c r="O6" i="36"/>
  <c r="N6" i="36"/>
  <c r="Q5" i="36"/>
  <c r="P5" i="36"/>
  <c r="O5" i="36"/>
  <c r="N5" i="36"/>
  <c r="C2" i="36"/>
  <c r="P7" i="36" l="1"/>
  <c r="H52" i="35" l="1"/>
  <c r="G52" i="35"/>
  <c r="Q8" i="35"/>
  <c r="P8" i="35"/>
  <c r="O8" i="35"/>
  <c r="N8" i="35"/>
  <c r="F52" i="35"/>
  <c r="Q7" i="35"/>
  <c r="P7" i="35"/>
  <c r="O7" i="35"/>
  <c r="N7" i="35"/>
  <c r="Q6" i="35"/>
  <c r="P6" i="35"/>
  <c r="O6" i="35"/>
  <c r="N6" i="35"/>
  <c r="Q5" i="35"/>
  <c r="P5" i="35"/>
  <c r="O5" i="35"/>
  <c r="E52" i="35"/>
  <c r="C2" i="35"/>
  <c r="N5" i="35" l="1"/>
  <c r="H52" i="34" l="1"/>
  <c r="G52" i="34"/>
  <c r="F52" i="34"/>
  <c r="E52" i="34"/>
  <c r="Q8" i="34"/>
  <c r="P8" i="34"/>
  <c r="O8" i="34"/>
  <c r="N8" i="34"/>
  <c r="Q7" i="34"/>
  <c r="O7" i="34"/>
  <c r="N7" i="34"/>
  <c r="Q6" i="34"/>
  <c r="P6" i="34"/>
  <c r="O6" i="34"/>
  <c r="N6" i="34"/>
  <c r="Q5" i="34"/>
  <c r="P5" i="34"/>
  <c r="O5" i="34"/>
  <c r="N5" i="34"/>
  <c r="P7" i="34"/>
  <c r="C2" i="34"/>
  <c r="H52" i="33" l="1"/>
  <c r="Q8" i="33"/>
  <c r="G52" i="33"/>
  <c r="F52" i="33"/>
  <c r="P8" i="33"/>
  <c r="O8" i="33"/>
  <c r="N8" i="33"/>
  <c r="Q7" i="33"/>
  <c r="P7" i="33"/>
  <c r="O7" i="33"/>
  <c r="N7" i="33"/>
  <c r="Q6" i="33"/>
  <c r="P6" i="33"/>
  <c r="O6" i="33"/>
  <c r="N6" i="33"/>
  <c r="Q5" i="33"/>
  <c r="P5" i="33"/>
  <c r="O5" i="33"/>
  <c r="C2" i="33"/>
  <c r="N5" i="33" l="1"/>
  <c r="E52" i="33"/>
  <c r="G52" i="32" l="1"/>
  <c r="H52" i="32"/>
  <c r="P8" i="32"/>
  <c r="O8" i="32"/>
  <c r="N8" i="32"/>
  <c r="F52" i="32"/>
  <c r="Q7" i="32"/>
  <c r="P7" i="32"/>
  <c r="O7" i="32"/>
  <c r="N7" i="32"/>
  <c r="Q6" i="32"/>
  <c r="P6" i="32"/>
  <c r="O6" i="32"/>
  <c r="N6" i="32"/>
  <c r="Q5" i="32"/>
  <c r="P5" i="32"/>
  <c r="O5" i="32"/>
  <c r="N5" i="32"/>
  <c r="E52" i="32"/>
  <c r="C2" i="32"/>
  <c r="Q8" i="32" l="1"/>
  <c r="H52" i="31" l="1"/>
  <c r="G52" i="31"/>
  <c r="Q8" i="31"/>
  <c r="P8" i="31"/>
  <c r="O8" i="31"/>
  <c r="N8" i="31"/>
  <c r="F52" i="31"/>
  <c r="Q7" i="31"/>
  <c r="P7" i="31"/>
  <c r="O7" i="31"/>
  <c r="N7" i="31"/>
  <c r="Q6" i="31"/>
  <c r="P6" i="31"/>
  <c r="O6" i="31"/>
  <c r="N6" i="31"/>
  <c r="Q5" i="31"/>
  <c r="P5" i="31"/>
  <c r="O5" i="31"/>
  <c r="E52" i="31"/>
  <c r="C2" i="31"/>
  <c r="N5" i="31" l="1"/>
  <c r="H52" i="30" l="1"/>
  <c r="G52" i="30"/>
  <c r="E52" i="30"/>
  <c r="Q8" i="30"/>
  <c r="P8" i="30"/>
  <c r="O8" i="30"/>
  <c r="N8" i="30"/>
  <c r="Q7" i="30"/>
  <c r="P7" i="30"/>
  <c r="O7" i="30"/>
  <c r="N7" i="30"/>
  <c r="Q6" i="30"/>
  <c r="P6" i="30"/>
  <c r="O6" i="30"/>
  <c r="N6" i="30"/>
  <c r="F52" i="30"/>
  <c r="Q5" i="30"/>
  <c r="P5" i="30"/>
  <c r="N5" i="30"/>
  <c r="C2" i="30"/>
  <c r="O5" i="30" l="1"/>
  <c r="H52" i="29" l="1"/>
  <c r="F52" i="29"/>
  <c r="E52" i="29"/>
  <c r="Q8" i="29"/>
  <c r="P8" i="29"/>
  <c r="O8" i="29"/>
  <c r="N8" i="29"/>
  <c r="Q7" i="29"/>
  <c r="O7" i="29"/>
  <c r="N7" i="29"/>
  <c r="Q6" i="29"/>
  <c r="P6" i="29"/>
  <c r="O6" i="29"/>
  <c r="N6" i="29"/>
  <c r="Q5" i="29"/>
  <c r="P5" i="29"/>
  <c r="O5" i="29"/>
  <c r="N5" i="29"/>
  <c r="G52" i="29"/>
  <c r="C2" i="29"/>
  <c r="P7" i="29" l="1"/>
  <c r="H52" i="28" l="1"/>
  <c r="G52" i="28"/>
  <c r="Q8" i="28"/>
  <c r="P8" i="28"/>
  <c r="O8" i="28"/>
  <c r="N8" i="28"/>
  <c r="F52" i="28"/>
  <c r="Q7" i="28"/>
  <c r="P7" i="28"/>
  <c r="O7" i="28"/>
  <c r="N7" i="28"/>
  <c r="Q6" i="28"/>
  <c r="P6" i="28"/>
  <c r="O6" i="28"/>
  <c r="N6" i="28"/>
  <c r="Q5" i="28"/>
  <c r="P5" i="28"/>
  <c r="O5" i="28"/>
  <c r="N5" i="28"/>
  <c r="E52" i="28"/>
  <c r="C2" i="28"/>
  <c r="H51" i="27" l="1"/>
  <c r="G51" i="27"/>
  <c r="Q8" i="27"/>
  <c r="P8" i="27"/>
  <c r="O8" i="27"/>
  <c r="N8" i="27"/>
  <c r="F51" i="27"/>
  <c r="Q7" i="27"/>
  <c r="P7" i="27"/>
  <c r="O7" i="27"/>
  <c r="N7" i="27"/>
  <c r="Q6" i="27"/>
  <c r="P6" i="27"/>
  <c r="O6" i="27"/>
  <c r="N6" i="27"/>
  <c r="Q5" i="27"/>
  <c r="P5" i="27"/>
  <c r="O5" i="27"/>
  <c r="E51" i="27"/>
  <c r="C2" i="27"/>
  <c r="N5" i="27" l="1"/>
  <c r="H52" i="26" l="1"/>
  <c r="G52" i="26"/>
  <c r="Q8" i="26"/>
  <c r="P8" i="26"/>
  <c r="O8" i="26"/>
  <c r="N8" i="26"/>
  <c r="F52" i="26"/>
  <c r="Q7" i="26"/>
  <c r="P7" i="26"/>
  <c r="O7" i="26"/>
  <c r="N7" i="26"/>
  <c r="Q6" i="26"/>
  <c r="P6" i="26"/>
  <c r="O6" i="26"/>
  <c r="N6" i="26"/>
  <c r="Q5" i="26"/>
  <c r="P5" i="26"/>
  <c r="O5" i="26"/>
  <c r="N5" i="26"/>
  <c r="E52" i="26"/>
  <c r="C2" i="26"/>
  <c r="H53" i="25" l="1"/>
  <c r="G53" i="25"/>
  <c r="F53" i="25"/>
  <c r="E53" i="25"/>
  <c r="Q9" i="25"/>
  <c r="P9" i="25"/>
  <c r="O9" i="25"/>
  <c r="N9" i="25"/>
  <c r="Q8" i="25"/>
  <c r="O8" i="25"/>
  <c r="N8" i="25"/>
  <c r="Q7" i="25"/>
  <c r="P7" i="25"/>
  <c r="O7" i="25"/>
  <c r="N7" i="25"/>
  <c r="Q6" i="25"/>
  <c r="P6" i="25"/>
  <c r="N6" i="25"/>
  <c r="P8" i="25"/>
  <c r="O6" i="25"/>
  <c r="C2" i="25"/>
  <c r="H53" i="24" l="1"/>
  <c r="G53" i="24"/>
  <c r="F53" i="24"/>
  <c r="Q8" i="24"/>
  <c r="P8" i="24"/>
  <c r="O8" i="24"/>
  <c r="N8" i="24"/>
  <c r="Q7" i="24"/>
  <c r="P7" i="24"/>
  <c r="O7" i="24"/>
  <c r="N7" i="24"/>
  <c r="Q6" i="24"/>
  <c r="P6" i="24"/>
  <c r="O6" i="24"/>
  <c r="N6" i="24"/>
  <c r="Q5" i="24"/>
  <c r="P5" i="24"/>
  <c r="O5" i="24"/>
  <c r="E53" i="24"/>
  <c r="C2" i="24"/>
  <c r="N5" i="24" l="1"/>
  <c r="H52" i="22" l="1"/>
  <c r="G52" i="22"/>
  <c r="Q8" i="22"/>
  <c r="P8" i="22"/>
  <c r="O8" i="22"/>
  <c r="N8" i="22"/>
  <c r="F52" i="22"/>
  <c r="Q7" i="22"/>
  <c r="P7" i="22"/>
  <c r="O7" i="22"/>
  <c r="N7" i="22"/>
  <c r="Q6" i="22"/>
  <c r="P6" i="22"/>
  <c r="O6" i="22"/>
  <c r="N6" i="22"/>
  <c r="Q5" i="22"/>
  <c r="P5" i="22"/>
  <c r="O5" i="22"/>
  <c r="N5" i="22"/>
  <c r="E52" i="22"/>
  <c r="C2" i="22"/>
  <c r="Q29" i="21" l="1"/>
  <c r="Q28" i="21"/>
  <c r="Q17" i="21"/>
  <c r="D17" i="21"/>
  <c r="C17" i="21"/>
  <c r="Q5" i="21" l="1"/>
  <c r="Q6" i="21" s="1"/>
  <c r="HM8" i="8" l="1"/>
  <c r="F7" i="8"/>
  <c r="HC6" i="8"/>
  <c r="AO6" i="8" l="1"/>
  <c r="AT6" i="8"/>
  <c r="CM7" i="8"/>
  <c r="EP6" i="8"/>
  <c r="GI7" i="8"/>
  <c r="DB6" i="8"/>
  <c r="GS6" i="8"/>
  <c r="AY7" i="8"/>
  <c r="EU7" i="8"/>
  <c r="GX6" i="8"/>
  <c r="CH6" i="8"/>
  <c r="EA7" i="8"/>
  <c r="GD7" i="8"/>
  <c r="F6" i="8"/>
  <c r="AT7" i="8"/>
  <c r="EP7" i="8"/>
  <c r="K7" i="8"/>
  <c r="DB7" i="8"/>
  <c r="U6" i="8"/>
  <c r="BN6" i="8"/>
  <c r="DG7" i="8"/>
  <c r="FE6" i="8"/>
  <c r="HC7" i="8"/>
  <c r="Z6" i="8"/>
  <c r="BN7" i="8"/>
  <c r="DG8" i="8"/>
  <c r="FJ6" i="8"/>
  <c r="Z7" i="8"/>
  <c r="BS7" i="8"/>
  <c r="DQ6" i="8"/>
  <c r="FO7" i="8"/>
  <c r="AE7" i="8"/>
  <c r="CC6" i="8"/>
  <c r="DV6" i="8"/>
  <c r="GD6" i="8"/>
  <c r="P8" i="8"/>
  <c r="BX8" i="8"/>
  <c r="DL8" i="8"/>
  <c r="EZ8" i="8"/>
  <c r="GN8" i="8"/>
  <c r="K8" i="8"/>
  <c r="AY8" i="8"/>
  <c r="EA8" i="8"/>
  <c r="FO8" i="8"/>
  <c r="HC8" i="8"/>
  <c r="P6" i="8"/>
  <c r="Z8" i="8"/>
  <c r="AO7" i="8"/>
  <c r="BD6" i="8"/>
  <c r="BN8" i="8"/>
  <c r="CC7" i="8"/>
  <c r="CR6" i="8"/>
  <c r="DB8" i="8"/>
  <c r="DQ7" i="8"/>
  <c r="EF6" i="8"/>
  <c r="EP8" i="8"/>
  <c r="FE7" i="8"/>
  <c r="FT6" i="8"/>
  <c r="GD8" i="8"/>
  <c r="GS7" i="8"/>
  <c r="HH6" i="8"/>
  <c r="AJ8" i="8"/>
  <c r="CM8" i="8"/>
  <c r="P7" i="8"/>
  <c r="AE6" i="8"/>
  <c r="AO8" i="8"/>
  <c r="BD7" i="8"/>
  <c r="BS6" i="8"/>
  <c r="CC8" i="8"/>
  <c r="CR7" i="8"/>
  <c r="DG6" i="8"/>
  <c r="DQ8" i="8"/>
  <c r="EF7" i="8"/>
  <c r="EU6" i="8"/>
  <c r="FE8" i="8"/>
  <c r="FT7" i="8"/>
  <c r="GI6" i="8"/>
  <c r="GS8" i="8"/>
  <c r="HH7" i="8"/>
  <c r="FT8" i="8"/>
  <c r="AE8" i="8"/>
  <c r="BD8" i="8"/>
  <c r="CR8" i="8"/>
  <c r="EF8" i="8"/>
  <c r="HH8" i="8"/>
  <c r="BI6" i="8"/>
  <c r="BS8" i="8"/>
  <c r="CH7" i="8"/>
  <c r="CW6" i="8"/>
  <c r="EK6" i="8"/>
  <c r="FJ7" i="8"/>
  <c r="FY6" i="8"/>
  <c r="GX7" i="8"/>
  <c r="F8" i="8"/>
  <c r="U7" i="8"/>
  <c r="AJ6" i="8"/>
  <c r="AT8" i="8"/>
  <c r="BI7" i="8"/>
  <c r="BX6" i="8"/>
  <c r="CH8" i="8"/>
  <c r="CW7" i="8"/>
  <c r="DL6" i="8"/>
  <c r="DV8" i="8"/>
  <c r="EK7" i="8"/>
  <c r="EZ6" i="8"/>
  <c r="FJ8" i="8"/>
  <c r="FY7" i="8"/>
  <c r="GN6" i="8"/>
  <c r="GX8" i="8"/>
  <c r="HM7" i="8"/>
  <c r="DV7" i="8"/>
  <c r="EU8" i="8"/>
  <c r="GI8" i="8"/>
  <c r="HM6" i="8"/>
  <c r="K6" i="8"/>
  <c r="U8" i="8"/>
  <c r="AJ7" i="8"/>
  <c r="AY6" i="8"/>
  <c r="BI8" i="8"/>
  <c r="BX7" i="8"/>
  <c r="CM6" i="8"/>
  <c r="CW8" i="8"/>
  <c r="DL7" i="8"/>
  <c r="EA6" i="8"/>
  <c r="EK8" i="8"/>
  <c r="EZ7" i="8"/>
  <c r="FO6" i="8"/>
  <c r="FY8" i="8"/>
  <c r="GN7" i="8"/>
  <c r="HN9" i="8" l="1"/>
  <c r="GL9" i="8"/>
  <c r="AH9" i="8"/>
  <c r="HI9" i="8"/>
  <c r="EX9" i="8"/>
  <c r="EG9" i="8"/>
  <c r="DX9" i="8"/>
  <c r="DJ9" i="8"/>
  <c r="CX9" i="8"/>
  <c r="CS9" i="8"/>
  <c r="BV9" i="8"/>
  <c r="AV9" i="8"/>
  <c r="AM9" i="8"/>
  <c r="X9" i="8"/>
  <c r="Q9" i="8"/>
  <c r="GZ9" i="8"/>
  <c r="GQ9" i="8"/>
  <c r="FZ9" i="8"/>
  <c r="EL9" i="8"/>
  <c r="BJ9" i="8" l="1"/>
  <c r="CJ9" i="8"/>
  <c r="FL9" i="8"/>
  <c r="CP9" i="8"/>
  <c r="DR9" i="8"/>
  <c r="FR9" i="8"/>
  <c r="GT9" i="8"/>
  <c r="GT11" i="8" s="1"/>
  <c r="GT12" i="8" s="1"/>
  <c r="BB9" i="8"/>
  <c r="CD9" i="8"/>
  <c r="CD11" i="8" s="1"/>
  <c r="ED9" i="8"/>
  <c r="FF9" i="8"/>
  <c r="FF11" i="8" s="1"/>
  <c r="GF9" i="8"/>
  <c r="HF9" i="8"/>
  <c r="BG9" i="8"/>
  <c r="R9" i="8"/>
  <c r="AF9" i="8"/>
  <c r="AF11" i="8" s="1"/>
  <c r="AF12" i="8" s="1"/>
  <c r="AR9" i="8"/>
  <c r="BF9" i="8"/>
  <c r="BT9" i="8"/>
  <c r="CF9" i="8"/>
  <c r="CT9" i="8"/>
  <c r="DH9" i="8"/>
  <c r="DH11" i="8" s="1"/>
  <c r="DH12" i="8" s="1"/>
  <c r="DT9" i="8"/>
  <c r="EH9" i="8"/>
  <c r="EV9" i="8"/>
  <c r="EV11" i="8" s="1"/>
  <c r="EV12" i="8" s="1"/>
  <c r="FH9" i="8"/>
  <c r="FV9" i="8"/>
  <c r="GJ9" i="8"/>
  <c r="GJ11" i="8" s="1"/>
  <c r="GK11" i="8" s="1"/>
  <c r="GV9" i="8"/>
  <c r="HJ9" i="8"/>
  <c r="V9" i="8"/>
  <c r="V11" i="8" s="1"/>
  <c r="Q11" i="8"/>
  <c r="R11" i="8" s="1"/>
  <c r="CI9" i="8"/>
  <c r="DW9" i="8"/>
  <c r="BL9" i="8"/>
  <c r="CN9" i="8"/>
  <c r="CZ9" i="8"/>
  <c r="EB9" i="8"/>
  <c r="EB11" i="8" s="1"/>
  <c r="EN9" i="8"/>
  <c r="FP9" i="8"/>
  <c r="FP11" i="8" s="1"/>
  <c r="GB9" i="8"/>
  <c r="HD9" i="8"/>
  <c r="HD11" i="8" s="1"/>
  <c r="HP9" i="8"/>
  <c r="W9" i="8"/>
  <c r="DC9" i="8"/>
  <c r="DC11" i="8" s="1"/>
  <c r="AB9" i="8"/>
  <c r="AP9" i="8"/>
  <c r="AP11" i="8" s="1"/>
  <c r="BP9" i="8"/>
  <c r="DD9" i="8"/>
  <c r="ER9" i="8"/>
  <c r="DM9" i="8"/>
  <c r="DM11" i="8" s="1"/>
  <c r="EM9" i="8"/>
  <c r="FA9" i="8"/>
  <c r="FA11" i="8" s="1"/>
  <c r="AL9" i="8"/>
  <c r="AZ9" i="8"/>
  <c r="AZ11" i="8" s="1"/>
  <c r="BZ9" i="8"/>
  <c r="DN9" i="8"/>
  <c r="FB9" i="8"/>
  <c r="GP9" i="8"/>
  <c r="S9" i="8"/>
  <c r="AG9" i="8"/>
  <c r="AQ9" i="8"/>
  <c r="BA9" i="8"/>
  <c r="BK9" i="8"/>
  <c r="BU9" i="8"/>
  <c r="CY9" i="8"/>
  <c r="DI9" i="8"/>
  <c r="DS9" i="8"/>
  <c r="EC9" i="8"/>
  <c r="EW9" i="8"/>
  <c r="FG9" i="8"/>
  <c r="FQ9" i="8"/>
  <c r="GA9" i="8"/>
  <c r="GK9" i="8"/>
  <c r="GU9" i="8"/>
  <c r="HE9" i="8"/>
  <c r="HO9" i="8"/>
  <c r="AA9" i="8"/>
  <c r="AA11" i="8" s="1"/>
  <c r="AK9" i="8"/>
  <c r="AK11" i="8" s="1"/>
  <c r="AU9" i="8"/>
  <c r="AU11" i="8" s="1"/>
  <c r="BE9" i="8"/>
  <c r="BE11" i="8" s="1"/>
  <c r="BO9" i="8"/>
  <c r="BY9" i="8"/>
  <c r="BY11" i="8" s="1"/>
  <c r="EQ9" i="8"/>
  <c r="FK9" i="8"/>
  <c r="FK11" i="8" s="1"/>
  <c r="FU9" i="8"/>
  <c r="FU11" i="8" s="1"/>
  <c r="GE9" i="8"/>
  <c r="GO9" i="8"/>
  <c r="GO11" i="8" s="1"/>
  <c r="GY9" i="8"/>
  <c r="GY11" i="8" s="1"/>
  <c r="AC9" i="8"/>
  <c r="AW9" i="8"/>
  <c r="BQ9" i="8"/>
  <c r="CA9" i="8"/>
  <c r="CK9" i="8"/>
  <c r="CU9" i="8"/>
  <c r="DE9" i="8"/>
  <c r="DO9" i="8"/>
  <c r="DY9" i="8"/>
  <c r="EI9" i="8"/>
  <c r="ES9" i="8"/>
  <c r="FC9" i="8"/>
  <c r="FM9" i="8"/>
  <c r="FW9" i="8"/>
  <c r="GG9" i="8"/>
  <c r="HA9" i="8"/>
  <c r="HK9" i="8"/>
  <c r="CE9" i="8"/>
  <c r="CO9" i="8"/>
  <c r="HN11" i="8"/>
  <c r="HN12" i="8" s="1"/>
  <c r="EG11" i="8"/>
  <c r="EG12" i="8" s="1"/>
  <c r="HI11" i="8"/>
  <c r="HI12" i="8" s="1"/>
  <c r="BT11" i="8"/>
  <c r="BT12" i="8" s="1"/>
  <c r="CS11" i="8"/>
  <c r="BJ11" i="8"/>
  <c r="CX11" i="8"/>
  <c r="EL11" i="8"/>
  <c r="FZ11" i="8"/>
  <c r="DR11" i="8"/>
  <c r="BO11" i="8"/>
  <c r="CI11" i="8"/>
  <c r="DW11" i="8"/>
  <c r="EQ11" i="8"/>
  <c r="GE11" i="8"/>
  <c r="CN11" i="8"/>
  <c r="CT11" i="8" l="1"/>
  <c r="DM12" i="8"/>
  <c r="DN11" i="8"/>
  <c r="Q12" i="8"/>
  <c r="GP11" i="8"/>
  <c r="GQ11" i="8" s="1"/>
  <c r="GQ12" i="8" s="1"/>
  <c r="EW11" i="8"/>
  <c r="EH11" i="8"/>
  <c r="EI11" i="8" s="1"/>
  <c r="EI12" i="8" s="1"/>
  <c r="FV11" i="8"/>
  <c r="FV12" i="8" s="1"/>
  <c r="FU12" i="8"/>
  <c r="BE12" i="8"/>
  <c r="BF11" i="8"/>
  <c r="BF12" i="8" s="1"/>
  <c r="BU11" i="8"/>
  <c r="BV11" i="8" s="1"/>
  <c r="BV12" i="8" s="1"/>
  <c r="GU11" i="8"/>
  <c r="GV11" i="8" s="1"/>
  <c r="GV12" i="8" s="1"/>
  <c r="CS12" i="8"/>
  <c r="AL11" i="8"/>
  <c r="AM11" i="8" s="1"/>
  <c r="AM12" i="8" s="1"/>
  <c r="AK12" i="8"/>
  <c r="FA12" i="8"/>
  <c r="FB11" i="8"/>
  <c r="FB12" i="8" s="1"/>
  <c r="DI11" i="8"/>
  <c r="DJ11" i="8" s="1"/>
  <c r="DJ12" i="8" s="1"/>
  <c r="AG11" i="8"/>
  <c r="AG12" i="8" s="1"/>
  <c r="BZ11" i="8"/>
  <c r="CA11" i="8" s="1"/>
  <c r="CA12" i="8" s="1"/>
  <c r="BY12" i="8"/>
  <c r="GJ12" i="8"/>
  <c r="HJ11" i="8"/>
  <c r="HJ12" i="8" s="1"/>
  <c r="HO11" i="8"/>
  <c r="HP11" i="8" s="1"/>
  <c r="HP12" i="8" s="1"/>
  <c r="GO12" i="8"/>
  <c r="FC11" i="8"/>
  <c r="FC12" i="8" s="1"/>
  <c r="EW12" i="8"/>
  <c r="EX11" i="8"/>
  <c r="EX12" i="8" s="1"/>
  <c r="DD11" i="8"/>
  <c r="DC12" i="8"/>
  <c r="FG11" i="8"/>
  <c r="FF12" i="8"/>
  <c r="CY11" i="8"/>
  <c r="CX12" i="8"/>
  <c r="R12" i="8"/>
  <c r="S11" i="8"/>
  <c r="S12" i="8" s="1"/>
  <c r="CI12" i="8"/>
  <c r="CJ11" i="8"/>
  <c r="DS11" i="8"/>
  <c r="DR12" i="8"/>
  <c r="BK11" i="8"/>
  <c r="BJ12" i="8"/>
  <c r="EC11" i="8"/>
  <c r="EB12" i="8"/>
  <c r="BP11" i="8"/>
  <c r="BO12" i="8"/>
  <c r="CE11" i="8"/>
  <c r="CD12" i="8"/>
  <c r="W11" i="8"/>
  <c r="V12" i="8"/>
  <c r="BA11" i="8"/>
  <c r="AZ12" i="8"/>
  <c r="DI12" i="8"/>
  <c r="GY12" i="8"/>
  <c r="GZ11" i="8"/>
  <c r="CT12" i="8"/>
  <c r="CU11" i="8"/>
  <c r="CU12" i="8" s="1"/>
  <c r="FK12" i="8"/>
  <c r="FL11" i="8"/>
  <c r="FQ11" i="8"/>
  <c r="FP12" i="8"/>
  <c r="DW12" i="8"/>
  <c r="DX11" i="8"/>
  <c r="EM11" i="8"/>
  <c r="EL12" i="8"/>
  <c r="AU12" i="8"/>
  <c r="AV11" i="8"/>
  <c r="AQ11" i="8"/>
  <c r="AP12" i="8"/>
  <c r="HE11" i="8"/>
  <c r="HD12" i="8"/>
  <c r="GF11" i="8"/>
  <c r="GE12" i="8"/>
  <c r="AB11" i="8"/>
  <c r="AA12" i="8"/>
  <c r="GK12" i="8"/>
  <c r="GL11" i="8"/>
  <c r="GL12" i="8" s="1"/>
  <c r="CO11" i="8"/>
  <c r="CN12" i="8"/>
  <c r="ER11" i="8"/>
  <c r="EQ12" i="8"/>
  <c r="GA11" i="8"/>
  <c r="FZ12" i="8"/>
  <c r="DO11" i="8"/>
  <c r="DO12" i="8" s="1"/>
  <c r="DN12" i="8"/>
  <c r="EH12" i="8" l="1"/>
  <c r="BG11" i="8"/>
  <c r="BG12" i="8" s="1"/>
  <c r="FW11" i="8"/>
  <c r="FW12" i="8" s="1"/>
  <c r="GP12" i="8"/>
  <c r="BU12" i="8"/>
  <c r="HO12" i="8"/>
  <c r="GU12" i="8"/>
  <c r="HK11" i="8"/>
  <c r="HK12" i="8" s="1"/>
  <c r="BZ12" i="8"/>
  <c r="AH11" i="8"/>
  <c r="AH12" i="8" s="1"/>
  <c r="AL12" i="8"/>
  <c r="HF11" i="8"/>
  <c r="HF12" i="8" s="1"/>
  <c r="HE12" i="8"/>
  <c r="CF11" i="8"/>
  <c r="CF12" i="8" s="1"/>
  <c r="CE12" i="8"/>
  <c r="FH11" i="8"/>
  <c r="FH12" i="8" s="1"/>
  <c r="FG12" i="8"/>
  <c r="DY11" i="8"/>
  <c r="DY12" i="8" s="1"/>
  <c r="DX12" i="8"/>
  <c r="AR11" i="8"/>
  <c r="AR12" i="8" s="1"/>
  <c r="AQ12" i="8"/>
  <c r="BB11" i="8"/>
  <c r="BB12" i="8" s="1"/>
  <c r="BA12" i="8"/>
  <c r="BQ11" i="8"/>
  <c r="BQ12" i="8" s="1"/>
  <c r="BP12" i="8"/>
  <c r="DT11" i="8"/>
  <c r="DT12" i="8" s="1"/>
  <c r="DS12" i="8"/>
  <c r="DE11" i="8"/>
  <c r="DE12" i="8" s="1"/>
  <c r="DD12" i="8"/>
  <c r="FM11" i="8"/>
  <c r="FM12" i="8" s="1"/>
  <c r="FL12" i="8"/>
  <c r="AW11" i="8"/>
  <c r="AW12" i="8" s="1"/>
  <c r="AV12" i="8"/>
  <c r="CK11" i="8"/>
  <c r="CK12" i="8" s="1"/>
  <c r="CJ12" i="8"/>
  <c r="GB11" i="8"/>
  <c r="GB12" i="8" s="1"/>
  <c r="GA12" i="8"/>
  <c r="CP11" i="8"/>
  <c r="CP12" i="8" s="1"/>
  <c r="CO12" i="8"/>
  <c r="AC11" i="8"/>
  <c r="AC12" i="8" s="1"/>
  <c r="AB12" i="8"/>
  <c r="FR11" i="8"/>
  <c r="FR12" i="8" s="1"/>
  <c r="FQ12" i="8"/>
  <c r="ED11" i="8"/>
  <c r="ED12" i="8" s="1"/>
  <c r="EC12" i="8"/>
  <c r="HA11" i="8"/>
  <c r="HA12" i="8" s="1"/>
  <c r="GZ12" i="8"/>
  <c r="ES11" i="8"/>
  <c r="ES12" i="8" s="1"/>
  <c r="ER12" i="8"/>
  <c r="GG11" i="8"/>
  <c r="GG12" i="8" s="1"/>
  <c r="GF12" i="8"/>
  <c r="EN11" i="8"/>
  <c r="EN12" i="8" s="1"/>
  <c r="EM12" i="8"/>
  <c r="X11" i="8"/>
  <c r="X12" i="8" s="1"/>
  <c r="W12" i="8"/>
  <c r="BL11" i="8"/>
  <c r="BL12" i="8" s="1"/>
  <c r="BK12" i="8"/>
  <c r="CZ11" i="8"/>
  <c r="CZ12" i="8" s="1"/>
  <c r="CY12" i="8"/>
  <c r="G9" i="8" l="1"/>
  <c r="G11" i="8" s="1"/>
  <c r="G12" i="8" l="1"/>
  <c r="H9" i="8"/>
  <c r="H11" i="8" s="1"/>
  <c r="H12" i="8" l="1"/>
  <c r="I9" i="8"/>
  <c r="I11" i="8" s="1"/>
  <c r="I12" i="8" s="1"/>
  <c r="B3" i="8" l="1"/>
  <c r="B7" i="8" l="1"/>
  <c r="B8" i="8"/>
  <c r="L9" i="8" l="1"/>
  <c r="L11" i="8" s="1"/>
  <c r="L12" i="8" s="1"/>
  <c r="B6" i="8"/>
  <c r="B9" i="8" s="1"/>
  <c r="B11" i="8" s="1"/>
  <c r="B12" i="8" s="1"/>
  <c r="C7" i="8"/>
  <c r="C8" i="8"/>
  <c r="M9" i="8" l="1"/>
  <c r="M11" i="8" s="1"/>
  <c r="M12" i="8" s="1"/>
  <c r="C6" i="8"/>
  <c r="C9" i="8" s="1"/>
  <c r="C11" i="8" s="1"/>
  <c r="C12" i="8" s="1"/>
  <c r="D7" i="8"/>
  <c r="D8" i="8"/>
  <c r="N9" i="8" l="1"/>
  <c r="N11" i="8" s="1"/>
  <c r="N12" i="8" s="1"/>
  <c r="D6" i="8"/>
  <c r="D9" i="8" s="1"/>
  <c r="D11" i="8" s="1"/>
  <c r="D12" i="8" s="1"/>
  <c r="C10" i="9" l="1"/>
  <c r="E10" i="9"/>
  <c r="D10" i="9" l="1"/>
  <c r="B12" i="9" l="1"/>
  <c r="B13" i="9" l="1"/>
  <c r="B14" i="9" s="1"/>
  <c r="C12" i="9" l="1"/>
  <c r="C13" i="9"/>
  <c r="D12" i="9" l="1"/>
  <c r="C14" i="9"/>
  <c r="D13" i="9"/>
  <c r="E12" i="9" l="1"/>
  <c r="D14" i="9"/>
  <c r="E13" i="9"/>
  <c r="E14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tc={94267B1E-3814-4C03-873C-32F0A586435C}</author>
    <author>tc={012247F3-61CD-4AA2-A631-548698B4A89E}</author>
    <author>tc={2D3F87AB-5B91-4C6F-AAF7-6D34DDBC4479}</author>
    <author>tc={DDC51328-4D38-4BA4-86F0-A241858561B5}</author>
    <author>tc={79E92524-1B8D-43B6-B892-235729DDCE51}</author>
    <author>tc={FAC5C35A-5891-41D2-A187-59343E77B9B0}</author>
  </authors>
  <commentList>
    <comment ref="E3" authorId="0" shapeId="0" xr:uid="{94267B1E-3814-4C03-873C-32F0A586435C}">
      <text>
        <t>[Threaded comment]
Your version of Excel allows you to read this threaded comment; however, any edits to it will get removed if the file is opened in a newer version of Excel. Learn more: https://go.microsoft.com/fwlink/?linkid=870924
Comment:
    12 months prior column</t>
      </text>
    </comment>
    <comment ref="T3" authorId="1" shapeId="0" xr:uid="{012247F3-61CD-4AA2-A631-548698B4A89E}">
      <text>
        <t>[Threaded comment]
Your version of Excel allows you to read this threaded comment; however, any edits to it will get removed if the file is opened in a newer version of Excel. Learn more: https://go.microsoft.com/fwlink/?linkid=870924
Comment:
    12 months prior column</t>
      </text>
    </comment>
    <comment ref="A4" authorId="2" shapeId="0" xr:uid="{2D3F87AB-5B91-4C6F-AAF7-6D34DDBC4479}">
      <text>
        <t>[Threaded comment]
Your version of Excel allows you to read this threaded comment; however, any edits to it will get removed if the file is opened in a newer version of Excel. Learn more: https://go.microsoft.com/fwlink/?linkid=870924
Comment:
    Do not change</t>
      </text>
    </comment>
    <comment ref="B4" authorId="3" shapeId="0" xr:uid="{DDC51328-4D38-4BA4-86F0-A241858561B5}">
      <text>
        <t>[Threaded comment]
Your version of Excel allows you to read this threaded comment; however, any edits to it will get removed if the file is opened in a newer version of Excel. Learn more: https://go.microsoft.com/fwlink/?linkid=870924
Comment:
    Most recent filing that shows latest Revenue Requirement</t>
      </text>
    </comment>
    <comment ref="E4" authorId="4" shapeId="0" xr:uid="{79E92524-1B8D-43B6-B892-235729DDCE51}">
      <text>
        <t>[Threaded comment]
Your version of Excel allows you to read this threaded comment; however, any edits to it will get removed if the file is opened in a newer version of Excel. Learn more: https://go.microsoft.com/fwlink/?linkid=870924
Comment:
    Input total authorized revenue at beginning of the year</t>
      </text>
    </comment>
    <comment ref="E5" authorId="5" shapeId="0" xr:uid="{FAC5C35A-5891-41D2-A187-59343E77B9B0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Incremental Revenue Requirements starting this row.</t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tc={0611A71F-E469-4CD3-85E3-2D25EEEB1BDA}</author>
    <author>tc={2B1E8287-4642-43C7-9032-BDDA9BE8324B}</author>
    <author>tc={DC2C60DA-0C00-4D19-883D-DE087E82D96E}</author>
    <author>tc={3F9E0088-A06D-4419-93EC-BD07832A20F2}</author>
    <author>tc={746A2716-8EA3-413C-BDB9-F11955C5DB6E}</author>
  </authors>
  <commentList>
    <comment ref="E3" authorId="0" shapeId="0" xr:uid="{0611A71F-E469-4CD3-85E3-2D25EEEB1BDA}">
      <text>
        <t>[Threaded comment]
Your version of Excel allows you to read this threaded comment; however, any edits to it will get removed if the file is opened in a newer version of Excel. Learn more: https://go.microsoft.com/fwlink/?linkid=870924
Comment:
    12 months prior column</t>
      </text>
    </comment>
    <comment ref="A4" authorId="1" shapeId="0" xr:uid="{2B1E8287-4642-43C7-9032-BDDA9BE8324B}">
      <text>
        <t>[Threaded comment]
Your version of Excel allows you to read this threaded comment; however, any edits to it will get removed if the file is opened in a newer version of Excel. Learn more: https://go.microsoft.com/fwlink/?linkid=870924
Comment:
    Do not change</t>
      </text>
    </comment>
    <comment ref="B4" authorId="2" shapeId="0" xr:uid="{DC2C60DA-0C00-4D19-883D-DE087E82D96E}">
      <text>
        <t>[Threaded comment]
Your version of Excel allows you to read this threaded comment; however, any edits to it will get removed if the file is opened in a newer version of Excel. Learn more: https://go.microsoft.com/fwlink/?linkid=870924
Comment:
    Most recent filing that shows latest Revenue Requirement</t>
      </text>
    </comment>
    <comment ref="E4" authorId="3" shapeId="0" xr:uid="{3F9E0088-A06D-4419-93EC-BD07832A20F2}">
      <text>
        <t>[Threaded comment]
Your version of Excel allows you to read this threaded comment; however, any edits to it will get removed if the file is opened in a newer version of Excel. Learn more: https://go.microsoft.com/fwlink/?linkid=870924
Comment:
    Input total authorized revenue at beginning of the year</t>
      </text>
    </comment>
    <comment ref="E5" authorId="4" shapeId="0" xr:uid="{746A2716-8EA3-413C-BDB9-F11955C5DB6E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Incremental Revenue Requirements starting this row.</t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tc={F5A173B1-2C3D-457E-A503-2919E6C02ECB}</author>
    <author>tc={87BA078B-8946-4B80-827D-D26E082BC166}</author>
    <author>tc={64825A31-6F42-49E6-BFE7-C45C119A9F70}</author>
    <author>tc={06F72DC4-D452-4E87-80E0-A886FAC1A827}</author>
    <author>tc={B015E429-DF3F-454B-AC1B-74192E377FD9}</author>
  </authors>
  <commentList>
    <comment ref="E3" authorId="0" shapeId="0" xr:uid="{F5A173B1-2C3D-457E-A503-2919E6C02ECB}">
      <text>
        <t>[Threaded comment]
Your version of Excel allows you to read this threaded comment; however, any edits to it will get removed if the file is opened in a newer version of Excel. Learn more: https://go.microsoft.com/fwlink/?linkid=870924
Comment:
    12 months prior column</t>
      </text>
    </comment>
    <comment ref="A4" authorId="1" shapeId="0" xr:uid="{87BA078B-8946-4B80-827D-D26E082BC166}">
      <text>
        <t>[Threaded comment]
Your version of Excel allows you to read this threaded comment; however, any edits to it will get removed if the file is opened in a newer version of Excel. Learn more: https://go.microsoft.com/fwlink/?linkid=870924
Comment:
    Do not change</t>
      </text>
    </comment>
    <comment ref="B4" authorId="2" shapeId="0" xr:uid="{64825A31-6F42-49E6-BFE7-C45C119A9F70}">
      <text>
        <t>[Threaded comment]
Your version of Excel allows you to read this threaded comment; however, any edits to it will get removed if the file is opened in a newer version of Excel. Learn more: https://go.microsoft.com/fwlink/?linkid=870924
Comment:
    Most recent filing that shows latest Revenue Requirement</t>
      </text>
    </comment>
    <comment ref="E4" authorId="3" shapeId="0" xr:uid="{06F72DC4-D452-4E87-80E0-A886FAC1A827}">
      <text>
        <t>[Threaded comment]
Your version of Excel allows you to read this threaded comment; however, any edits to it will get removed if the file is opened in a newer version of Excel. Learn more: https://go.microsoft.com/fwlink/?linkid=870924
Comment:
    Input total authorized revenue at beginning of the year</t>
      </text>
    </comment>
    <comment ref="E5" authorId="4" shapeId="0" xr:uid="{B015E429-DF3F-454B-AC1B-74192E377FD9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Incremental Revenue Requirements starting this row.</t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tc={F093AD33-531F-48BD-BEA7-60C0906C1435}</author>
    <author>tc={49A918BB-9BA7-4194-971E-8D4C49932A67}</author>
    <author>tc={AB6136DC-D19D-4364-A20D-2BEB0E4FA745}</author>
    <author>tc={82D4894E-AC3B-41E8-86B1-24625A4B5C63}</author>
    <author>tc={BB6366C1-A7B1-4AE9-A411-7703384F9F37}</author>
  </authors>
  <commentList>
    <comment ref="E3" authorId="0" shapeId="0" xr:uid="{F093AD33-531F-48BD-BEA7-60C0906C1435}">
      <text>
        <t>[Threaded comment]
Your version of Excel allows you to read this threaded comment; however, any edits to it will get removed if the file is opened in a newer version of Excel. Learn more: https://go.microsoft.com/fwlink/?linkid=870924
Comment:
    12 months prior column</t>
      </text>
    </comment>
    <comment ref="A4" authorId="1" shapeId="0" xr:uid="{49A918BB-9BA7-4194-971E-8D4C49932A67}">
      <text>
        <t>[Threaded comment]
Your version of Excel allows you to read this threaded comment; however, any edits to it will get removed if the file is opened in a newer version of Excel. Learn more: https://go.microsoft.com/fwlink/?linkid=870924
Comment:
    Do not change</t>
      </text>
    </comment>
    <comment ref="B4" authorId="2" shapeId="0" xr:uid="{AB6136DC-D19D-4364-A20D-2BEB0E4FA745}">
      <text>
        <t>[Threaded comment]
Your version of Excel allows you to read this threaded comment; however, any edits to it will get removed if the file is opened in a newer version of Excel. Learn more: https://go.microsoft.com/fwlink/?linkid=870924
Comment:
    Most recent filing that shows latest Revenue Requirement</t>
      </text>
    </comment>
    <comment ref="E4" authorId="3" shapeId="0" xr:uid="{82D4894E-AC3B-41E8-86B1-24625A4B5C63}">
      <text>
        <t>[Threaded comment]
Your version of Excel allows you to read this threaded comment; however, any edits to it will get removed if the file is opened in a newer version of Excel. Learn more: https://go.microsoft.com/fwlink/?linkid=870924
Comment:
    Input total authorized revenue at beginning of the year</t>
      </text>
    </comment>
    <comment ref="E5" authorId="4" shapeId="0" xr:uid="{BB6366C1-A7B1-4AE9-A411-7703384F9F37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Incremental Revenue Requirements starting this row.</t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tc={D9440602-5B5F-47C7-8ED2-40B28287403B}</author>
    <author>tc={DF98111B-476C-414A-92BD-F38AA66F62B1}</author>
    <author>tc={E971EFF2-2462-44F0-93AC-83293E9A159C}</author>
    <author>tc={C0796F50-F2A9-41A0-9782-E7E04FAF3678}</author>
    <author>tc={72A3C1AC-D84A-4BF7-9C81-18785C4DC59F}</author>
  </authors>
  <commentList>
    <comment ref="E3" authorId="0" shapeId="0" xr:uid="{D9440602-5B5F-47C7-8ED2-40B28287403B}">
      <text>
        <t>[Threaded comment]
Your version of Excel allows you to read this threaded comment; however, any edits to it will get removed if the file is opened in a newer version of Excel. Learn more: https://go.microsoft.com/fwlink/?linkid=870924
Comment:
    12 months prior column</t>
      </text>
    </comment>
    <comment ref="A4" authorId="1" shapeId="0" xr:uid="{DF98111B-476C-414A-92BD-F38AA66F62B1}">
      <text>
        <t>[Threaded comment]
Your version of Excel allows you to read this threaded comment; however, any edits to it will get removed if the file is opened in a newer version of Excel. Learn more: https://go.microsoft.com/fwlink/?linkid=870924
Comment:
    Do not change</t>
      </text>
    </comment>
    <comment ref="B4" authorId="2" shapeId="0" xr:uid="{E971EFF2-2462-44F0-93AC-83293E9A159C}">
      <text>
        <t>[Threaded comment]
Your version of Excel allows you to read this threaded comment; however, any edits to it will get removed if the file is opened in a newer version of Excel. Learn more: https://go.microsoft.com/fwlink/?linkid=870924
Comment:
    Most recent filing that shows latest Revenue Requirement</t>
      </text>
    </comment>
    <comment ref="E4" authorId="3" shapeId="0" xr:uid="{C0796F50-F2A9-41A0-9782-E7E04FAF3678}">
      <text>
        <t>[Threaded comment]
Your version of Excel allows you to read this threaded comment; however, any edits to it will get removed if the file is opened in a newer version of Excel. Learn more: https://go.microsoft.com/fwlink/?linkid=870924
Comment:
    Input total authorized revenue at beginning of the year</t>
      </text>
    </comment>
    <comment ref="E5" authorId="4" shapeId="0" xr:uid="{72A3C1AC-D84A-4BF7-9C81-18785C4DC59F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Incremental Revenue Requirements starting this row.</t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tc={DB9A5041-C55F-4699-BFB3-F546C61E0F74}</author>
    <author>tc={93534834-B58F-452F-A340-2600664E8BD6}</author>
    <author>tc={B68AAEB0-DD77-4B92-BC29-7757C216BA50}</author>
    <author>tc={82CE0EB4-F061-4B46-9D22-E3D75904E8FD}</author>
    <author>tc={724AF2F6-E811-4251-AC83-9B23A4851EC8}</author>
  </authors>
  <commentList>
    <comment ref="E3" authorId="0" shapeId="0" xr:uid="{DB9A5041-C55F-4699-BFB3-F546C61E0F74}">
      <text>
        <t>[Threaded comment]
Your version of Excel allows you to read this threaded comment; however, any edits to it will get removed if the file is opened in a newer version of Excel. Learn more: https://go.microsoft.com/fwlink/?linkid=870924
Comment:
    12 months prior column</t>
      </text>
    </comment>
    <comment ref="A4" authorId="1" shapeId="0" xr:uid="{93534834-B58F-452F-A340-2600664E8BD6}">
      <text>
        <t>[Threaded comment]
Your version of Excel allows you to read this threaded comment; however, any edits to it will get removed if the file is opened in a newer version of Excel. Learn more: https://go.microsoft.com/fwlink/?linkid=870924
Comment:
    Do not change</t>
      </text>
    </comment>
    <comment ref="B4" authorId="2" shapeId="0" xr:uid="{B68AAEB0-DD77-4B92-BC29-7757C216BA50}">
      <text>
        <t>[Threaded comment]
Your version of Excel allows you to read this threaded comment; however, any edits to it will get removed if the file is opened in a newer version of Excel. Learn more: https://go.microsoft.com/fwlink/?linkid=870924
Comment:
    Most recent filing that shows latest Revenue Requirement</t>
      </text>
    </comment>
    <comment ref="E4" authorId="3" shapeId="0" xr:uid="{82CE0EB4-F061-4B46-9D22-E3D75904E8FD}">
      <text>
        <t>[Threaded comment]
Your version of Excel allows you to read this threaded comment; however, any edits to it will get removed if the file is opened in a newer version of Excel. Learn more: https://go.microsoft.com/fwlink/?linkid=870924
Comment:
    Input total authorized revenue at beginning of the year</t>
      </text>
    </comment>
    <comment ref="E5" authorId="4" shapeId="0" xr:uid="{724AF2F6-E811-4251-AC83-9B23A4851EC8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Incremental Revenue Requirements starting this row.</t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tc={64CBFC05-F6F9-4129-9962-AF771B394B98}</author>
    <author>tc={4C75E5C5-7BE6-434E-AF46-1EE9E9FF60B4}</author>
    <author>tc={F16E7EBF-5567-4E33-9F48-41DFD948D3FE}</author>
    <author>tc={97A39CFF-AE1B-4607-BB60-56B606D301A5}</author>
    <author>tc={2BCF8B65-23E1-4E6A-A33C-97520E877332}</author>
  </authors>
  <commentList>
    <comment ref="E3" authorId="0" shapeId="0" xr:uid="{64CBFC05-F6F9-4129-9962-AF771B394B98}">
      <text>
        <t>[Threaded comment]
Your version of Excel allows you to read this threaded comment; however, any edits to it will get removed if the file is opened in a newer version of Excel. Learn more: https://go.microsoft.com/fwlink/?linkid=870924
Comment:
    12 months prior column</t>
      </text>
    </comment>
    <comment ref="A4" authorId="1" shapeId="0" xr:uid="{4C75E5C5-7BE6-434E-AF46-1EE9E9FF60B4}">
      <text>
        <t>[Threaded comment]
Your version of Excel allows you to read this threaded comment; however, any edits to it will get removed if the file is opened in a newer version of Excel. Learn more: https://go.microsoft.com/fwlink/?linkid=870924
Comment:
    Do not change</t>
      </text>
    </comment>
    <comment ref="B4" authorId="2" shapeId="0" xr:uid="{F16E7EBF-5567-4E33-9F48-41DFD948D3FE}">
      <text>
        <t>[Threaded comment]
Your version of Excel allows you to read this threaded comment; however, any edits to it will get removed if the file is opened in a newer version of Excel. Learn more: https://go.microsoft.com/fwlink/?linkid=870924
Comment:
    Most recent filing that shows latest Revenue Requirement</t>
      </text>
    </comment>
    <comment ref="E4" authorId="3" shapeId="0" xr:uid="{97A39CFF-AE1B-4607-BB60-56B606D301A5}">
      <text>
        <t>[Threaded comment]
Your version of Excel allows you to read this threaded comment; however, any edits to it will get removed if the file is opened in a newer version of Excel. Learn more: https://go.microsoft.com/fwlink/?linkid=870924
Comment:
    Input total authorized revenue at beginning of the year</t>
      </text>
    </comment>
    <comment ref="E5" authorId="4" shapeId="0" xr:uid="{2BCF8B65-23E1-4E6A-A33C-97520E877332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Incremental Revenue Requirements starting this row.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tc={F006B0F0-E084-4A57-A5A7-3845AFC942CC}</author>
    <author>tc={ECF6B2B6-FF76-4125-B4A7-4AFD95C816D6}</author>
    <author>tc={EC6A90CE-EBDE-474F-AECE-E32CFA45608D}</author>
    <author>tc={B3EDC282-398F-44BD-B0AA-093DD9195EF3}</author>
  </authors>
  <commentList>
    <comment ref="E3" authorId="0" shapeId="0" xr:uid="{F006B0F0-E084-4A57-A5A7-3845AFC942CC}">
      <text>
        <t>[Threaded comment]
Your version of Excel allows you to read this threaded comment; however, any edits to it will get removed if the file is opened in a newer version of Excel. Learn more: https://go.microsoft.com/fwlink/?linkid=870924
Comment:
    12 months prior column</t>
      </text>
    </comment>
    <comment ref="A4" authorId="1" shapeId="0" xr:uid="{ECF6B2B6-FF76-4125-B4A7-4AFD95C816D6}">
      <text>
        <t>[Threaded comment]
Your version of Excel allows you to read this threaded comment; however, any edits to it will get removed if the file is opened in a newer version of Excel. Learn more: https://go.microsoft.com/fwlink/?linkid=870924
Comment:
    Do not change</t>
      </text>
    </comment>
    <comment ref="B4" authorId="2" shapeId="0" xr:uid="{EC6A90CE-EBDE-474F-AECE-E32CFA45608D}">
      <text>
        <t>[Threaded comment]
Your version of Excel allows you to read this threaded comment; however, any edits to it will get removed if the file is opened in a newer version of Excel. Learn more: https://go.microsoft.com/fwlink/?linkid=870924
Comment:
    Most recent filing that shows latest Revenue Requirement</t>
      </text>
    </comment>
    <comment ref="E6" authorId="3" shapeId="0" xr:uid="{B3EDC282-398F-44BD-B0AA-093DD9195EF3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Incremental Revenue Requirements starting this row.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tc={3E2E46EC-10F5-48CE-AA7E-0570B9506535}</author>
    <author>tc={C0E47F6B-76F0-42C2-8AA8-D74E23A8DA2B}</author>
    <author>tc={BEB922D9-BE3A-4008-AF1F-EF5D8CE93D7B}</author>
    <author>tc={771D9B87-1744-42B2-AB95-EEEB9BB06740}</author>
    <author>tc={5FD408B0-4BF2-4E53-915B-F08272C07F29}</author>
  </authors>
  <commentList>
    <comment ref="E3" authorId="0" shapeId="0" xr:uid="{3E2E46EC-10F5-48CE-AA7E-0570B9506535}">
      <text>
        <t>[Threaded comment]
Your version of Excel allows you to read this threaded comment; however, any edits to it will get removed if the file is opened in a newer version of Excel. Learn more: https://go.microsoft.com/fwlink/?linkid=870924
Comment:
    12 months prior column</t>
      </text>
    </comment>
    <comment ref="A4" authorId="1" shapeId="0" xr:uid="{C0E47F6B-76F0-42C2-8AA8-D74E23A8DA2B}">
      <text>
        <t>[Threaded comment]
Your version of Excel allows you to read this threaded comment; however, any edits to it will get removed if the file is opened in a newer version of Excel. Learn more: https://go.microsoft.com/fwlink/?linkid=870924
Comment:
    Do not change</t>
      </text>
    </comment>
    <comment ref="B4" authorId="2" shapeId="0" xr:uid="{BEB922D9-BE3A-4008-AF1F-EF5D8CE93D7B}">
      <text>
        <t>[Threaded comment]
Your version of Excel allows you to read this threaded comment; however, any edits to it will get removed if the file is opened in a newer version of Excel. Learn more: https://go.microsoft.com/fwlink/?linkid=870924
Comment:
    Most recent filing that shows latest Revenue Requirement</t>
      </text>
    </comment>
    <comment ref="E4" authorId="3" shapeId="0" xr:uid="{771D9B87-1744-42B2-AB95-EEEB9BB06740}">
      <text>
        <t>[Threaded comment]
Your version of Excel allows you to read this threaded comment; however, any edits to it will get removed if the file is opened in a newer version of Excel. Learn more: https://go.microsoft.com/fwlink/?linkid=870924
Comment:
    Input total authorized revenue at beginning of the year</t>
      </text>
    </comment>
    <comment ref="E5" authorId="4" shapeId="0" xr:uid="{5FD408B0-4BF2-4E53-915B-F08272C07F29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Incremental Revenue Requirements starting this row.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tc={681A86F4-6186-4610-B227-C8D4CB2D01DC}</author>
    <author>tc={17E6E329-4BCE-487E-B4C4-A2032AC5F6D9}</author>
    <author>tc={BB5EA1AF-FD57-4E38-BB75-8A6E61A917B6}</author>
    <author>tc={22E97E04-8FF8-4C02-959C-A4D39204D4CF}</author>
    <author>tc={5A576B5F-EF58-438F-B174-57F1855E28AA}</author>
  </authors>
  <commentList>
    <comment ref="E3" authorId="0" shapeId="0" xr:uid="{681A86F4-6186-4610-B227-C8D4CB2D01DC}">
      <text>
        <t>[Threaded comment]
Your version of Excel allows you to read this threaded comment; however, any edits to it will get removed if the file is opened in a newer version of Excel. Learn more: https://go.microsoft.com/fwlink/?linkid=870924
Comment:
    12 months prior column</t>
      </text>
    </comment>
    <comment ref="A4" authorId="1" shapeId="0" xr:uid="{17E6E329-4BCE-487E-B4C4-A2032AC5F6D9}">
      <text>
        <t>[Threaded comment]
Your version of Excel allows you to read this threaded comment; however, any edits to it will get removed if the file is opened in a newer version of Excel. Learn more: https://go.microsoft.com/fwlink/?linkid=870924
Comment:
    Do not change</t>
      </text>
    </comment>
    <comment ref="B4" authorId="2" shapeId="0" xr:uid="{BB5EA1AF-FD57-4E38-BB75-8A6E61A917B6}">
      <text>
        <t>[Threaded comment]
Your version of Excel allows you to read this threaded comment; however, any edits to it will get removed if the file is opened in a newer version of Excel. Learn more: https://go.microsoft.com/fwlink/?linkid=870924
Comment:
    Most recent filing that shows latest Revenue Requirement</t>
      </text>
    </comment>
    <comment ref="E4" authorId="3" shapeId="0" xr:uid="{22E97E04-8FF8-4C02-959C-A4D39204D4CF}">
      <text>
        <t>[Threaded comment]
Your version of Excel allows you to read this threaded comment; however, any edits to it will get removed if the file is opened in a newer version of Excel. Learn more: https://go.microsoft.com/fwlink/?linkid=870924
Comment:
    Input total authorized revenue at beginning of the year</t>
      </text>
    </comment>
    <comment ref="E5" authorId="4" shapeId="0" xr:uid="{5A576B5F-EF58-438F-B174-57F1855E28AA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Incremental Revenue Requirements starting this row.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tc={0409F54A-ECB1-45DD-92B5-C5B6693B32FB}</author>
    <author>tc={9CD420B5-77F2-4319-9A6F-A932EEA3C551}</author>
    <author>tc={BB0DBCA3-B1D7-438B-BC93-4CA3B09A0E51}</author>
    <author>tc={3D395074-3297-4D68-B8D9-07486038A482}</author>
    <author>tc={91A883D3-94DE-47A2-8C3A-96060AB5B510}</author>
  </authors>
  <commentList>
    <comment ref="E3" authorId="0" shapeId="0" xr:uid="{0409F54A-ECB1-45DD-92B5-C5B6693B32FB}">
      <text>
        <t>[Threaded comment]
Your version of Excel allows you to read this threaded comment; however, any edits to it will get removed if the file is opened in a newer version of Excel. Learn more: https://go.microsoft.com/fwlink/?linkid=870924
Comment:
    12 months prior column</t>
      </text>
    </comment>
    <comment ref="A4" authorId="1" shapeId="0" xr:uid="{9CD420B5-77F2-4319-9A6F-A932EEA3C551}">
      <text>
        <t>[Threaded comment]
Your version of Excel allows you to read this threaded comment; however, any edits to it will get removed if the file is opened in a newer version of Excel. Learn more: https://go.microsoft.com/fwlink/?linkid=870924
Comment:
    Do not change</t>
      </text>
    </comment>
    <comment ref="B4" authorId="2" shapeId="0" xr:uid="{BB0DBCA3-B1D7-438B-BC93-4CA3B09A0E51}">
      <text>
        <t>[Threaded comment]
Your version of Excel allows you to read this threaded comment; however, any edits to it will get removed if the file is opened in a newer version of Excel. Learn more: https://go.microsoft.com/fwlink/?linkid=870924
Comment:
    Most recent filing that shows latest Revenue Requirement</t>
      </text>
    </comment>
    <comment ref="E4" authorId="3" shapeId="0" xr:uid="{3D395074-3297-4D68-B8D9-07486038A482}">
      <text>
        <t>[Threaded comment]
Your version of Excel allows you to read this threaded comment; however, any edits to it will get removed if the file is opened in a newer version of Excel. Learn more: https://go.microsoft.com/fwlink/?linkid=870924
Comment:
    Input total authorized revenue at beginning of the year</t>
      </text>
    </comment>
    <comment ref="E5" authorId="4" shapeId="0" xr:uid="{91A883D3-94DE-47A2-8C3A-96060AB5B510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Incremental Revenue Requirements starting this row.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tc={0BFC0D46-0B6C-4921-AB87-7305742AA74A}</author>
    <author>tc={9655BDEB-B231-4656-856D-A9EB8AD39242}</author>
    <author>tc={2044C2E8-12C7-487F-8546-F4F96F87FFF9}</author>
    <author>tc={9CD1901E-FF12-400A-8A95-47CD605F9BD8}</author>
    <author>tc={4CDC8BF4-4081-4445-B57B-EC592AB1265C}</author>
  </authors>
  <commentList>
    <comment ref="E3" authorId="0" shapeId="0" xr:uid="{0BFC0D46-0B6C-4921-AB87-7305742AA74A}">
      <text>
        <t>[Threaded comment]
Your version of Excel allows you to read this threaded comment; however, any edits to it will get removed if the file is opened in a newer version of Excel. Learn more: https://go.microsoft.com/fwlink/?linkid=870924
Comment:
    12 months prior column</t>
      </text>
    </comment>
    <comment ref="A4" authorId="1" shapeId="0" xr:uid="{9655BDEB-B231-4656-856D-A9EB8AD39242}">
      <text>
        <t>[Threaded comment]
Your version of Excel allows you to read this threaded comment; however, any edits to it will get removed if the file is opened in a newer version of Excel. Learn more: https://go.microsoft.com/fwlink/?linkid=870924
Comment:
    Do not change</t>
      </text>
    </comment>
    <comment ref="B4" authorId="2" shapeId="0" xr:uid="{2044C2E8-12C7-487F-8546-F4F96F87FFF9}">
      <text>
        <t>[Threaded comment]
Your version of Excel allows you to read this threaded comment; however, any edits to it will get removed if the file is opened in a newer version of Excel. Learn more: https://go.microsoft.com/fwlink/?linkid=870924
Comment:
    Most recent filing that shows latest Revenue Requirement</t>
      </text>
    </comment>
    <comment ref="E4" authorId="3" shapeId="0" xr:uid="{9CD1901E-FF12-400A-8A95-47CD605F9BD8}">
      <text>
        <t>[Threaded comment]
Your version of Excel allows you to read this threaded comment; however, any edits to it will get removed if the file is opened in a newer version of Excel. Learn more: https://go.microsoft.com/fwlink/?linkid=870924
Comment:
    Input total authorized revenue at beginning of the year</t>
      </text>
    </comment>
    <comment ref="E5" authorId="4" shapeId="0" xr:uid="{4CDC8BF4-4081-4445-B57B-EC592AB1265C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Incremental Revenue Requirements starting this row.</t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tc={B17CE51D-0CE6-48AA-B465-704D6CCBAEF7}</author>
    <author>tc={AD5C4FBF-6273-4123-9CEF-EA435EE80CCB}</author>
    <author>tc={69861552-E338-4F45-83A8-55085AC4DA78}</author>
    <author>tc={FF1306AB-3E14-4D34-B3CD-0AAF3A57834E}</author>
    <author>tc={2494A054-7193-4EF9-B274-B59CAE790666}</author>
  </authors>
  <commentList>
    <comment ref="E3" authorId="0" shapeId="0" xr:uid="{B17CE51D-0CE6-48AA-B465-704D6CCBAEF7}">
      <text>
        <t>[Threaded comment]
Your version of Excel allows you to read this threaded comment; however, any edits to it will get removed if the file is opened in a newer version of Excel. Learn more: https://go.microsoft.com/fwlink/?linkid=870924
Comment:
    12 months prior column</t>
      </text>
    </comment>
    <comment ref="A4" authorId="1" shapeId="0" xr:uid="{AD5C4FBF-6273-4123-9CEF-EA435EE80CCB}">
      <text>
        <t>[Threaded comment]
Your version of Excel allows you to read this threaded comment; however, any edits to it will get removed if the file is opened in a newer version of Excel. Learn more: https://go.microsoft.com/fwlink/?linkid=870924
Comment:
    Do not change</t>
      </text>
    </comment>
    <comment ref="B4" authorId="2" shapeId="0" xr:uid="{69861552-E338-4F45-83A8-55085AC4DA78}">
      <text>
        <t>[Threaded comment]
Your version of Excel allows you to read this threaded comment; however, any edits to it will get removed if the file is opened in a newer version of Excel. Learn more: https://go.microsoft.com/fwlink/?linkid=870924
Comment:
    Most recent filing that shows latest Revenue Requirement</t>
      </text>
    </comment>
    <comment ref="E4" authorId="3" shapeId="0" xr:uid="{FF1306AB-3E14-4D34-B3CD-0AAF3A57834E}">
      <text>
        <t>[Threaded comment]
Your version of Excel allows you to read this threaded comment; however, any edits to it will get removed if the file is opened in a newer version of Excel. Learn more: https://go.microsoft.com/fwlink/?linkid=870924
Comment:
    Input total authorized revenue at beginning of the year</t>
      </text>
    </comment>
    <comment ref="E5" authorId="4" shapeId="0" xr:uid="{2494A054-7193-4EF9-B274-B59CAE790666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Incremental Revenue Requirements starting this row.</t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tc={B2F48D62-CAE3-42CE-AD7C-5316A761AC7D}</author>
    <author>tc={59A2956C-84E7-4949-A643-52D147B22F9F}</author>
    <author>tc={0BE28A4A-0A64-40D9-B126-88B1FE134D2A}</author>
    <author>tc={B220066B-2173-4BD7-B14F-703ED715F6EC}</author>
    <author>tc={C2B47650-9C02-46FC-BE0F-35689E455AD1}</author>
  </authors>
  <commentList>
    <comment ref="E3" authorId="0" shapeId="0" xr:uid="{B2F48D62-CAE3-42CE-AD7C-5316A761AC7D}">
      <text>
        <t>[Threaded comment]
Your version of Excel allows you to read this threaded comment; however, any edits to it will get removed if the file is opened in a newer version of Excel. Learn more: https://go.microsoft.com/fwlink/?linkid=870924
Comment:
    12 months prior column</t>
      </text>
    </comment>
    <comment ref="A4" authorId="1" shapeId="0" xr:uid="{59A2956C-84E7-4949-A643-52D147B22F9F}">
      <text>
        <t>[Threaded comment]
Your version of Excel allows you to read this threaded comment; however, any edits to it will get removed if the file is opened in a newer version of Excel. Learn more: https://go.microsoft.com/fwlink/?linkid=870924
Comment:
    Do not change</t>
      </text>
    </comment>
    <comment ref="B4" authorId="2" shapeId="0" xr:uid="{0BE28A4A-0A64-40D9-B126-88B1FE134D2A}">
      <text>
        <t>[Threaded comment]
Your version of Excel allows you to read this threaded comment; however, any edits to it will get removed if the file is opened in a newer version of Excel. Learn more: https://go.microsoft.com/fwlink/?linkid=870924
Comment:
    Most recent filing that shows latest Revenue Requirement</t>
      </text>
    </comment>
    <comment ref="E4" authorId="3" shapeId="0" xr:uid="{B220066B-2173-4BD7-B14F-703ED715F6EC}">
      <text>
        <t>[Threaded comment]
Your version of Excel allows you to read this threaded comment; however, any edits to it will get removed if the file is opened in a newer version of Excel. Learn more: https://go.microsoft.com/fwlink/?linkid=870924
Comment:
    Input total authorized revenue at beginning of the year</t>
      </text>
    </comment>
    <comment ref="E5" authorId="4" shapeId="0" xr:uid="{C2B47650-9C02-46FC-BE0F-35689E455AD1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Incremental Revenue Requirements starting this row.</t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tc={7408EFF7-F5F0-452B-8333-90764D9E2BB8}</author>
    <author>tc={26822740-91AD-401A-83FC-4563EC843F65}</author>
    <author>tc={6D968864-A49A-461F-B098-FDADE25E8190}</author>
    <author>tc={7BC83846-E207-4BE8-800D-6C9325376302}</author>
    <author>tc={6CE3BC9C-2A12-4D74-B5E6-D520E489F70E}</author>
  </authors>
  <commentList>
    <comment ref="E3" authorId="0" shapeId="0" xr:uid="{7408EFF7-F5F0-452B-8333-90764D9E2BB8}">
      <text>
        <t>[Threaded comment]
Your version of Excel allows you to read this threaded comment; however, any edits to it will get removed if the file is opened in a newer version of Excel. Learn more: https://go.microsoft.com/fwlink/?linkid=870924
Comment:
    12 months prior column</t>
      </text>
    </comment>
    <comment ref="A4" authorId="1" shapeId="0" xr:uid="{26822740-91AD-401A-83FC-4563EC843F65}">
      <text>
        <t>[Threaded comment]
Your version of Excel allows you to read this threaded comment; however, any edits to it will get removed if the file is opened in a newer version of Excel. Learn more: https://go.microsoft.com/fwlink/?linkid=870924
Comment:
    Do not change</t>
      </text>
    </comment>
    <comment ref="B4" authorId="2" shapeId="0" xr:uid="{6D968864-A49A-461F-B098-FDADE25E8190}">
      <text>
        <t>[Threaded comment]
Your version of Excel allows you to read this threaded comment; however, any edits to it will get removed if the file is opened in a newer version of Excel. Learn more: https://go.microsoft.com/fwlink/?linkid=870924
Comment:
    Most recent filing that shows latest Revenue Requirement</t>
      </text>
    </comment>
    <comment ref="E4" authorId="3" shapeId="0" xr:uid="{7BC83846-E207-4BE8-800D-6C9325376302}">
      <text>
        <t>[Threaded comment]
Your version of Excel allows you to read this threaded comment; however, any edits to it will get removed if the file is opened in a newer version of Excel. Learn more: https://go.microsoft.com/fwlink/?linkid=870924
Comment:
    Input total authorized revenue at beginning of the year</t>
      </text>
    </comment>
    <comment ref="E5" authorId="4" shapeId="0" xr:uid="{6CE3BC9C-2A12-4D74-B5E6-D520E489F70E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Incremental Revenue Requirements starting this row.</t>
      </text>
    </comment>
  </commentList>
</comments>
</file>

<file path=xl/sharedStrings.xml><?xml version="1.0" encoding="utf-8"?>
<sst xmlns="http://schemas.openxmlformats.org/spreadsheetml/2006/main" count="1758" uniqueCount="139">
  <si>
    <t>Summary of Selected Data - WD draft based on CforAT 11-30-22 comments in Affordability proceeding</t>
  </si>
  <si>
    <t>Revenue</t>
  </si>
  <si>
    <t xml:space="preserve"> Requirement</t>
  </si>
  <si>
    <t>$000</t>
  </si>
  <si>
    <t>Current total system-level revenue requirement that is used for defining the reporting threshold:</t>
  </si>
  <si>
    <t>A</t>
  </si>
  <si>
    <t>One-percent reporting threshold</t>
  </si>
  <si>
    <t>B</t>
  </si>
  <si>
    <t>C</t>
  </si>
  <si>
    <t>D</t>
  </si>
  <si>
    <t>E</t>
  </si>
  <si>
    <t>F</t>
  </si>
  <si>
    <t>List of currently open proceedings for which affordability metrics have been filed:</t>
  </si>
  <si>
    <t>Total system-level revenue requirement if all pending revenue were granted in full:
requests were granted in full</t>
  </si>
  <si>
    <t>YE 2023</t>
  </si>
  <si>
    <t>YE 2024</t>
  </si>
  <si>
    <t>YE 2025</t>
  </si>
  <si>
    <t>TOTAL COMPANY</t>
  </si>
  <si>
    <t>BAKERSFIELD</t>
  </si>
  <si>
    <t>CHICO</t>
  </si>
  <si>
    <t>DIXON</t>
  </si>
  <si>
    <t>EAST LA</t>
  </si>
  <si>
    <t>BLANK</t>
  </si>
  <si>
    <t xml:space="preserve">Incremental Revenue </t>
  </si>
  <si>
    <t>Sub-Total</t>
  </si>
  <si>
    <t>Total Projected Annual Rev Req't</t>
  </si>
  <si>
    <t>Yr. over Yr. % Increase/(Decrease)</t>
  </si>
  <si>
    <t>Anticipated</t>
  </si>
  <si>
    <t>Current Auth January 2022</t>
  </si>
  <si>
    <t>Current Auth February 2025</t>
  </si>
  <si>
    <t>% Increase/(Decrease) from Adopted Rev Req't</t>
  </si>
  <si>
    <t>Existing</t>
  </si>
  <si>
    <t>New</t>
  </si>
  <si>
    <t>Pending</t>
  </si>
  <si>
    <t>Current Auth 2022</t>
  </si>
  <si>
    <t>Pending - Filed</t>
  </si>
  <si>
    <t>Pending - New Filing</t>
  </si>
  <si>
    <t>List of currently open proceedings that exceed the threshold for use of the affordability metrics (proceedings shaded gray filed prior to D.22-08-023):</t>
  </si>
  <si>
    <t>A.21-05-001</t>
  </si>
  <si>
    <t>Cost of Capital</t>
  </si>
  <si>
    <t>A.22-07-001</t>
  </si>
  <si>
    <t>2022 GRC</t>
  </si>
  <si>
    <t>Note:  Supplemental Application filed January 27, 2023</t>
  </si>
  <si>
    <t>List of currently open proceedings that do not exceed the threshold for use of the affordability metrics (proceedings shaded gray filed prior to D.22-08-023):</t>
  </si>
  <si>
    <t>YE 2026</t>
  </si>
  <si>
    <t>*A decision was issued on the revenue requirement request included in A.21-11-024, the Pure Water Monterey Expansion Application.</t>
  </si>
  <si>
    <t>California American Water</t>
  </si>
  <si>
    <t>Revenue Requirement Projections</t>
  </si>
  <si>
    <t>Ventura County District</t>
  </si>
  <si>
    <t>Years</t>
  </si>
  <si>
    <t>Incremental Change</t>
  </si>
  <si>
    <t>Status</t>
  </si>
  <si>
    <t>Proceeding/Decision/AL #</t>
  </si>
  <si>
    <t>Description</t>
  </si>
  <si>
    <t>Revenue Recovery Mechanism (Surcharge, Credit, Rev Req't)</t>
  </si>
  <si>
    <t>Date Item Submitted</t>
  </si>
  <si>
    <t>Eff. Date or Proposed Eff Date (month/year)</t>
  </si>
  <si>
    <t>Expiration Date</t>
  </si>
  <si>
    <t>Last Adopted GRC Revenue Requirement</t>
  </si>
  <si>
    <t>AL 1318-A / AL 1268</t>
  </si>
  <si>
    <t>Last Adopted Revenue Requirement</t>
  </si>
  <si>
    <t>N/A</t>
  </si>
  <si>
    <t>AL 1358 / AL 1361</t>
  </si>
  <si>
    <t>2022 Step Rates &amp; Annual Consumption Adjustment Mechanism</t>
  </si>
  <si>
    <t>Rev Req't</t>
  </si>
  <si>
    <t xml:space="preserve">AL 1380 </t>
  </si>
  <si>
    <t>2022 IRTU</t>
  </si>
  <si>
    <t>Surcharge</t>
  </si>
  <si>
    <t>AL 1386</t>
  </si>
  <si>
    <t>2021 WRAM</t>
  </si>
  <si>
    <t>AL 1395 / AL 1398</t>
  </si>
  <si>
    <t>2023 Step Rates &amp; Annual Consumption Adjustment Mechanism</t>
  </si>
  <si>
    <t>CAP Surcharge</t>
  </si>
  <si>
    <t>AL 1399</t>
  </si>
  <si>
    <t>CPUC User Fees</t>
  </si>
  <si>
    <t>AL 1404</t>
  </si>
  <si>
    <t>Bellflower Tier 2 Filing</t>
  </si>
  <si>
    <t>AL 1409</t>
  </si>
  <si>
    <t>2022 WRAM/MCBA</t>
  </si>
  <si>
    <t>AL XXXX</t>
  </si>
  <si>
    <t>22-07-001</t>
  </si>
  <si>
    <t>2022 GRC Application (TY 2024)</t>
  </si>
  <si>
    <t>Consolidated Expense Balancing Account</t>
  </si>
  <si>
    <t>Customer Assistance Program</t>
  </si>
  <si>
    <t>2023 WRAM/MCBA</t>
  </si>
  <si>
    <t>Purchased Water Offset</t>
  </si>
  <si>
    <t>2025 Step Rates &amp; Annual Consumption Adjustment Mechanism</t>
  </si>
  <si>
    <t>End</t>
  </si>
  <si>
    <t>Total</t>
  </si>
  <si>
    <t>%</t>
  </si>
  <si>
    <t>LA-Baldwin Hills</t>
  </si>
  <si>
    <t>AL 1318-A / AL 1272-A</t>
  </si>
  <si>
    <t>Bellflower</t>
  </si>
  <si>
    <t>AL 1390</t>
  </si>
  <si>
    <t>Bellflower Acquisition Integration (Bellflower was acquired 11/3/2022)</t>
  </si>
  <si>
    <t>Bellflower Incorporation Into Authorized Rates</t>
  </si>
  <si>
    <t>Central Satellites</t>
  </si>
  <si>
    <t>AL 1318-A / AL 1271</t>
  </si>
  <si>
    <t>AL 1357 / AL 1360</t>
  </si>
  <si>
    <t xml:space="preserve">AL 1379 </t>
  </si>
  <si>
    <t>AL 1387</t>
  </si>
  <si>
    <t>AL 1394 / AL 1397</t>
  </si>
  <si>
    <t>Chualar</t>
  </si>
  <si>
    <t>LA-Duarte</t>
  </si>
  <si>
    <t>East Pasadena</t>
  </si>
  <si>
    <t>AL 112A</t>
  </si>
  <si>
    <t>Last Adopted Revenue Requirement (E. Pasadena CPI increase)</t>
  </si>
  <si>
    <t>Fruitridge</t>
  </si>
  <si>
    <t>AL 1359</t>
  </si>
  <si>
    <t>AL 1378</t>
  </si>
  <si>
    <t>Larkfield District</t>
  </si>
  <si>
    <t>AL 1318-A / AL 1270-B</t>
  </si>
  <si>
    <t>Meadowbrook</t>
  </si>
  <si>
    <t>Monterey County District</t>
  </si>
  <si>
    <t>AL 1318-A / AL 1271 &amp; AL 1336</t>
  </si>
  <si>
    <t>AL 1375-A</t>
  </si>
  <si>
    <t>Pure Water Monterey (PWM) Purchased Water</t>
  </si>
  <si>
    <t>AL 1366</t>
  </si>
  <si>
    <t>NOAA Recovery</t>
  </si>
  <si>
    <t>AL 1379</t>
  </si>
  <si>
    <t>Interim Rate True-up</t>
  </si>
  <si>
    <t>2021 WRAM/MCBA</t>
  </si>
  <si>
    <t>AL 1394</t>
  </si>
  <si>
    <t>CPUC Surcharge</t>
  </si>
  <si>
    <t>Bellflower Tier 2</t>
  </si>
  <si>
    <t>AL 1406</t>
  </si>
  <si>
    <t>PWM Expansion Project - Parallel Pipeline</t>
  </si>
  <si>
    <t>AL 1408</t>
  </si>
  <si>
    <t>PWM Expansion Project - Carmel Valley Pump Station</t>
  </si>
  <si>
    <t>PWM Expansion Project - Extraction Wells 1&amp;2 + Chem Treatment Facilities</t>
  </si>
  <si>
    <t>PWM Expansion Project - Extraction Wells 3&amp;4</t>
  </si>
  <si>
    <t>Warring</t>
  </si>
  <si>
    <t>AL 72</t>
  </si>
  <si>
    <t>Last Adopted Revenue Requirement (Piru CPI increase)</t>
  </si>
  <si>
    <t>Sacramento District</t>
  </si>
  <si>
    <t>AL 1393 / AL 1396</t>
  </si>
  <si>
    <t>San Diego County District</t>
  </si>
  <si>
    <t>AL 1318-A / AL 1269</t>
  </si>
  <si>
    <t>LA-San Marino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</si>
</sst>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4" formatCode="0.0%"/>
    <numFmt numFmtId="165" formatCode="&quot;$&quot;#,##0"/>
    <numFmt numFmtId="166" formatCode="0.000%"/>
    <numFmt numFmtId="167" formatCode="&quot;$&quot;#,##0.00"/>
    <numFmt numFmtId="168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 wrapText="1"/>
    </xf>
    <xf numFmtId="0" fontId="0" fillId="0" borderId="7" xfId="0" applyBorder="1"/>
    <xf numFmtId="0" fontId="0" fillId="0" borderId="7" xfId="0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wrapText="1"/>
    </xf>
    <xf numFmtId="165" fontId="0" fillId="0" borderId="0" xfId="0" applyNumberFormat="1" applyAlignment="1">
      <alignment horizontal="center"/>
    </xf>
    <xf numFmtId="165" fontId="0" fillId="0" borderId="8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0" fontId="0" fillId="0" borderId="8" xfId="0" applyBorder="1"/>
    <xf numFmtId="164" fontId="0" fillId="0" borderId="5" xfId="1" applyNumberFormat="1" applyFont="1" applyBorder="1" applyAlignment="1">
      <alignment horizontal="center"/>
    </xf>
    <xf numFmtId="164" fontId="0" fillId="0" borderId="6" xfId="1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5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0" xfId="0" applyFont="1"/>
    <xf numFmtId="6" fontId="0" fillId="0" borderId="12" xfId="0" quotePrefix="1" applyNumberFormat="1" applyBorder="1" applyAlignment="1">
      <alignment horizontal="center"/>
    </xf>
    <xf numFmtId="0" fontId="0" fillId="0" borderId="0" xfId="0" applyAlignment="1">
      <alignment vertical="center"/>
    </xf>
    <xf numFmtId="5" fontId="0" fillId="0" borderId="0" xfId="0" applyNumberFormat="1"/>
    <xf numFmtId="0" fontId="0" fillId="0" borderId="0" xfId="0" applyAlignment="1">
      <alignment horizontal="right" vertical="center"/>
    </xf>
    <xf numFmtId="0" fontId="0" fillId="3" borderId="0" xfId="0" applyFill="1" applyAlignment="1">
      <alignment horizontal="right"/>
    </xf>
    <xf numFmtId="0" fontId="0" fillId="3" borderId="0" xfId="0" applyFill="1"/>
    <xf numFmtId="5" fontId="0" fillId="3" borderId="0" xfId="0" applyNumberFormat="1" applyFill="1"/>
    <xf numFmtId="0" fontId="0" fillId="3" borderId="0" xfId="0" applyFill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10" fontId="0" fillId="0" borderId="0" xfId="1" applyNumberFormat="1" applyFont="1" applyBorder="1" applyAlignment="1">
      <alignment horizontal="center" wrapText="1"/>
    </xf>
    <xf numFmtId="10" fontId="0" fillId="0" borderId="0" xfId="1" applyNumberFormat="1" applyFont="1" applyAlignment="1">
      <alignment horizontal="center"/>
    </xf>
    <xf numFmtId="10" fontId="0" fillId="0" borderId="8" xfId="1" applyNumberFormat="1" applyFont="1" applyBorder="1" applyAlignment="1">
      <alignment horizontal="center"/>
    </xf>
    <xf numFmtId="0" fontId="0" fillId="0" borderId="0" xfId="0" applyAlignment="1">
      <alignment horizontal="left" vertical="top"/>
    </xf>
    <xf numFmtId="0" fontId="2" fillId="4" borderId="0" xfId="0" applyFont="1" applyFill="1"/>
    <xf numFmtId="0" fontId="2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165" fontId="2" fillId="0" borderId="0" xfId="0" applyNumberFormat="1" applyFont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165" fontId="0" fillId="2" borderId="0" xfId="0" applyNumberFormat="1" applyFill="1" applyAlignment="1">
      <alignment horizontal="center"/>
    </xf>
    <xf numFmtId="14" fontId="0" fillId="2" borderId="0" xfId="0" applyNumberForma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165" fontId="0" fillId="4" borderId="0" xfId="0" applyNumberFormat="1" applyFill="1" applyAlignment="1">
      <alignment horizontal="center"/>
    </xf>
    <xf numFmtId="14" fontId="0" fillId="4" borderId="0" xfId="0" applyNumberForma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166" fontId="0" fillId="0" borderId="0" xfId="1" applyNumberFormat="1" applyFont="1" applyAlignment="1">
      <alignment horizontal="center"/>
    </xf>
    <xf numFmtId="9" fontId="0" fillId="0" borderId="0" xfId="1" applyFont="1" applyAlignment="1">
      <alignment horizontal="center"/>
    </xf>
    <xf numFmtId="0" fontId="8" fillId="0" borderId="0" xfId="0" applyFont="1" applyAlignment="1">
      <alignment horizontal="center" wrapText="1"/>
    </xf>
    <xf numFmtId="165" fontId="0" fillId="0" borderId="0" xfId="0" applyNumberFormat="1"/>
    <xf numFmtId="0" fontId="0" fillId="2" borderId="0" xfId="0" applyFill="1" applyAlignment="1">
      <alignment horizontal="center" wrapText="1"/>
    </xf>
    <xf numFmtId="0" fontId="0" fillId="4" borderId="0" xfId="0" applyFill="1" applyAlignment="1">
      <alignment horizontal="center" wrapText="1"/>
    </xf>
    <xf numFmtId="0" fontId="0" fillId="4" borderId="0" xfId="0" applyFill="1" applyAlignment="1">
      <alignment wrapText="1"/>
    </xf>
    <xf numFmtId="167" fontId="0" fillId="0" borderId="0" xfId="0" applyNumberFormat="1"/>
    <xf numFmtId="168" fontId="0" fillId="0" borderId="0" xfId="2" applyNumberFormat="1" applyFont="1"/>
    <xf numFmtId="0" fontId="0" fillId="0" borderId="0" xfId="0" quotePrefix="1"/>
    <xf numFmtId="0" fontId="4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/>
    <xf numFmtId="165" fontId="2" fillId="0" borderId="0" xfId="0" applyNumberFormat="1" applyFont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Relationship Id="rId27" Type="http://schemas.openxmlformats.org/officeDocument/2006/relationships/customXml" Target="../customXml/item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3" dT="2023-02-08T21:58:13.76" personId="{00000000-0000-0000-0000-000000000000}" id="{94267B1E-3814-4C03-873C-32F0A586435C}">
    <text>12 months prior column</text>
  </threadedComment>
  <threadedComment ref="T3" dT="2023-02-08T21:58:13.76" personId="{00000000-0000-0000-0000-000000000000}" id="{012247F3-61CD-4AA2-A631-548698B4A89E}">
    <text>12 months prior column</text>
  </threadedComment>
  <threadedComment ref="A4" dT="2023-02-02T23:36:56.28" personId="{00000000-0000-0000-0000-000000000000}" id="{2D3F87AB-5B91-4C6F-AAF7-6D34DDBC4479}">
    <text>Do not change</text>
  </threadedComment>
  <threadedComment ref="B4" dT="2023-03-03T23:48:03.84" personId="{00000000-0000-0000-0000-000000000000}" id="{DDC51328-4D38-4BA4-86F0-A241858561B5}">
    <text>Most recent filing that shows latest Revenue Requirement</text>
  </threadedComment>
  <threadedComment ref="E4" dT="2023-02-02T23:36:31.18" personId="{00000000-0000-0000-0000-000000000000}" id="{79E92524-1B8D-43B6-B892-235729DDCE51}">
    <text>Input total authorized revenue at beginning of the year</text>
  </threadedComment>
  <threadedComment ref="E5" dT="2023-02-08T21:57:22.34" personId="{00000000-0000-0000-0000-000000000000}" id="{FAC5C35A-5891-41D2-A187-59343E77B9B0}">
    <text>Incremental Revenue Requirements starting this row.</text>
  </threadedComment>
</ThreadedComments>
</file>

<file path=xl/threadedComments/threadedComment10.xml><?xml version="1.0" encoding="utf-8"?>
<ThreadedComments xmlns="http://schemas.microsoft.com/office/spreadsheetml/2018/threadedcomments" xmlns:x="http://schemas.openxmlformats.org/spreadsheetml/2006/main">
  <threadedComment ref="E3" dT="2023-02-08T21:58:13.76" personId="{00000000-0000-0000-0000-000000000000}" id="{0611A71F-E469-4CD3-85E3-2D25EEEB1BDA}">
    <text>12 months prior column</text>
  </threadedComment>
  <threadedComment ref="A4" dT="2023-02-02T23:36:56.28" personId="{00000000-0000-0000-0000-000000000000}" id="{2B1E8287-4642-43C7-9032-BDDA9BE8324B}">
    <text>Do not change</text>
  </threadedComment>
  <threadedComment ref="B4" dT="2023-03-03T23:48:03.84" personId="{00000000-0000-0000-0000-000000000000}" id="{DC2C60DA-0C00-4D19-883D-DE087E82D96E}">
    <text>Most recent filing that shows latest Revenue Requirement</text>
  </threadedComment>
  <threadedComment ref="E4" dT="2023-02-02T23:36:31.18" personId="{00000000-0000-0000-0000-000000000000}" id="{3F9E0088-A06D-4419-93EC-BD07832A20F2}">
    <text>Input total authorized revenue at beginning of the year</text>
  </threadedComment>
  <threadedComment ref="E5" dT="2023-02-08T21:57:22.34" personId="{00000000-0000-0000-0000-000000000000}" id="{746A2716-8EA3-413C-BDB9-F11955C5DB6E}">
    <text>Incremental Revenue Requirements starting this row.</text>
  </threadedComment>
</ThreadedComments>
</file>

<file path=xl/threadedComments/threadedComment11.xml><?xml version="1.0" encoding="utf-8"?>
<ThreadedComments xmlns="http://schemas.microsoft.com/office/spreadsheetml/2018/threadedcomments" xmlns:x="http://schemas.openxmlformats.org/spreadsheetml/2006/main">
  <threadedComment ref="E3" dT="2023-02-08T21:58:13.76" personId="{00000000-0000-0000-0000-000000000000}" id="{F5A173B1-2C3D-457E-A503-2919E6C02ECB}">
    <text>12 months prior column</text>
  </threadedComment>
  <threadedComment ref="A4" dT="2023-02-02T23:36:56.28" personId="{00000000-0000-0000-0000-000000000000}" id="{87BA078B-8946-4B80-827D-D26E082BC166}">
    <text>Do not change</text>
  </threadedComment>
  <threadedComment ref="B4" dT="2023-03-03T23:48:03.84" personId="{00000000-0000-0000-0000-000000000000}" id="{64825A31-6F42-49E6-BFE7-C45C119A9F70}">
    <text>Most recent filing that shows latest Revenue Requirement</text>
  </threadedComment>
  <threadedComment ref="E4" dT="2023-02-02T23:36:31.18" personId="{00000000-0000-0000-0000-000000000000}" id="{06F72DC4-D452-4E87-80E0-A886FAC1A827}">
    <text>Input total authorized revenue at beginning of the year</text>
  </threadedComment>
  <threadedComment ref="E5" dT="2023-02-08T21:57:22.34" personId="{00000000-0000-0000-0000-000000000000}" id="{B015E429-DF3F-454B-AC1B-74192E377FD9}">
    <text>Incremental Revenue Requirements starting this row.</text>
  </threadedComment>
</ThreadedComments>
</file>

<file path=xl/threadedComments/threadedComment12.xml><?xml version="1.0" encoding="utf-8"?>
<ThreadedComments xmlns="http://schemas.microsoft.com/office/spreadsheetml/2018/threadedcomments" xmlns:x="http://schemas.openxmlformats.org/spreadsheetml/2006/main">
  <threadedComment ref="E3" dT="2023-02-08T21:58:13.76" personId="{00000000-0000-0000-0000-000000000000}" id="{F093AD33-531F-48BD-BEA7-60C0906C1435}">
    <text>12 months prior column</text>
  </threadedComment>
  <threadedComment ref="A4" dT="2023-02-02T23:36:56.28" personId="{00000000-0000-0000-0000-000000000000}" id="{49A918BB-9BA7-4194-971E-8D4C49932A67}">
    <text>Do not change</text>
  </threadedComment>
  <threadedComment ref="B4" dT="2023-03-03T23:48:03.84" personId="{00000000-0000-0000-0000-000000000000}" id="{AB6136DC-D19D-4364-A20D-2BEB0E4FA745}">
    <text>Most recent filing that shows latest Revenue Requirement</text>
  </threadedComment>
  <threadedComment ref="E4" dT="2023-02-02T23:36:31.18" personId="{00000000-0000-0000-0000-000000000000}" id="{82D4894E-AC3B-41E8-86B1-24625A4B5C63}">
    <text>Input total authorized revenue at beginning of the year</text>
  </threadedComment>
  <threadedComment ref="E5" dT="2023-02-08T21:57:22.34" personId="{00000000-0000-0000-0000-000000000000}" id="{BB6366C1-A7B1-4AE9-A411-7703384F9F37}">
    <text>Incremental Revenue Requirements starting this row.</text>
  </threadedComment>
</ThreadedComments>
</file>

<file path=xl/threadedComments/threadedComment13.xml><?xml version="1.0" encoding="utf-8"?>
<ThreadedComments xmlns="http://schemas.microsoft.com/office/spreadsheetml/2018/threadedcomments" xmlns:x="http://schemas.openxmlformats.org/spreadsheetml/2006/main">
  <threadedComment ref="E3" dT="2023-02-08T21:58:13.76" personId="{00000000-0000-0000-0000-000000000000}" id="{D9440602-5B5F-47C7-8ED2-40B28287403B}">
    <text>12 months prior column</text>
  </threadedComment>
  <threadedComment ref="A4" dT="2023-02-02T23:36:56.28" personId="{00000000-0000-0000-0000-000000000000}" id="{DF98111B-476C-414A-92BD-F38AA66F62B1}">
    <text>Do not change</text>
  </threadedComment>
  <threadedComment ref="B4" dT="2023-03-03T23:48:03.84" personId="{00000000-0000-0000-0000-000000000000}" id="{E971EFF2-2462-44F0-93AC-83293E9A159C}">
    <text>Most recent filing that shows latest Revenue Requirement</text>
  </threadedComment>
  <threadedComment ref="E4" dT="2023-02-02T23:36:31.18" personId="{00000000-0000-0000-0000-000000000000}" id="{C0796F50-F2A9-41A0-9782-E7E04FAF3678}">
    <text>Input total authorized revenue at beginning of the year</text>
  </threadedComment>
  <threadedComment ref="E5" dT="2023-02-08T21:57:22.34" personId="{00000000-0000-0000-0000-000000000000}" id="{72A3C1AC-D84A-4BF7-9C81-18785C4DC59F}">
    <text>Incremental Revenue Requirements starting this row.</text>
  </threadedComment>
</ThreadedComments>
</file>

<file path=xl/threadedComments/threadedComment14.xml><?xml version="1.0" encoding="utf-8"?>
<ThreadedComments xmlns="http://schemas.microsoft.com/office/spreadsheetml/2018/threadedcomments" xmlns:x="http://schemas.openxmlformats.org/spreadsheetml/2006/main">
  <threadedComment ref="E3" dT="2023-02-08T21:58:13.76" personId="{00000000-0000-0000-0000-000000000000}" id="{DB9A5041-C55F-4699-BFB3-F546C61E0F74}">
    <text>12 months prior column</text>
  </threadedComment>
  <threadedComment ref="A4" dT="2023-02-02T23:36:56.28" personId="{00000000-0000-0000-0000-000000000000}" id="{93534834-B58F-452F-A340-2600664E8BD6}">
    <text>Do not change</text>
  </threadedComment>
  <threadedComment ref="B4" dT="2023-03-03T23:48:03.84" personId="{00000000-0000-0000-0000-000000000000}" id="{B68AAEB0-DD77-4B92-BC29-7757C216BA50}">
    <text>Most recent filing that shows latest Revenue Requirement</text>
  </threadedComment>
  <threadedComment ref="E4" dT="2023-02-02T23:36:31.18" personId="{00000000-0000-0000-0000-000000000000}" id="{82CE0EB4-F061-4B46-9D22-E3D75904E8FD}">
    <text>Input total authorized revenue at beginning of the year</text>
  </threadedComment>
  <threadedComment ref="E5" dT="2023-02-08T21:57:22.34" personId="{00000000-0000-0000-0000-000000000000}" id="{724AF2F6-E811-4251-AC83-9B23A4851EC8}">
    <text>Incremental Revenue Requirements starting this row.</text>
  </threadedComment>
</ThreadedComments>
</file>

<file path=xl/threadedComments/threadedComment15.xml><?xml version="1.0" encoding="utf-8"?>
<ThreadedComments xmlns="http://schemas.microsoft.com/office/spreadsheetml/2018/threadedcomments" xmlns:x="http://schemas.openxmlformats.org/spreadsheetml/2006/main">
  <threadedComment ref="E3" dT="2023-02-08T21:58:13.76" personId="{00000000-0000-0000-0000-000000000000}" id="{64CBFC05-F6F9-4129-9962-AF771B394B98}">
    <text>12 months prior column</text>
  </threadedComment>
  <threadedComment ref="A4" dT="2023-02-02T23:36:56.28" personId="{00000000-0000-0000-0000-000000000000}" id="{4C75E5C5-7BE6-434E-AF46-1EE9E9FF60B4}">
    <text>Do not change</text>
  </threadedComment>
  <threadedComment ref="B4" dT="2023-03-03T23:48:03.84" personId="{00000000-0000-0000-0000-000000000000}" id="{F16E7EBF-5567-4E33-9F48-41DFD948D3FE}">
    <text>Most recent filing that shows latest Revenue Requirement</text>
  </threadedComment>
  <threadedComment ref="E4" dT="2023-02-02T23:36:31.18" personId="{00000000-0000-0000-0000-000000000000}" id="{97A39CFF-AE1B-4607-BB60-56B606D301A5}">
    <text>Input total authorized revenue at beginning of the year</text>
  </threadedComment>
  <threadedComment ref="E5" dT="2023-02-08T21:57:22.34" personId="{00000000-0000-0000-0000-000000000000}" id="{2BCF8B65-23E1-4E6A-A33C-97520E877332}">
    <text>Incremental Revenue Requirements starting this row.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3" dT="2023-02-08T21:58:13.76" personId="{00000000-0000-0000-0000-000000000000}" id="{F006B0F0-E084-4A57-A5A7-3845AFC942CC}">
    <text>12 months prior column</text>
  </threadedComment>
  <threadedComment ref="A4" dT="2023-02-02T23:36:56.28" personId="{00000000-0000-0000-0000-000000000000}" id="{ECF6B2B6-FF76-4125-B4A7-4AFD95C816D6}">
    <text>Do not change</text>
  </threadedComment>
  <threadedComment ref="B4" dT="2023-03-03T23:48:03.84" personId="{00000000-0000-0000-0000-000000000000}" id="{EC6A90CE-EBDE-474F-AECE-E32CFA45608D}">
    <text>Most recent filing that shows latest Revenue Requirement</text>
  </threadedComment>
  <threadedComment ref="E6" dT="2023-02-08T21:57:22.34" personId="{00000000-0000-0000-0000-000000000000}" id="{B3EDC282-398F-44BD-B0AA-093DD9195EF3}">
    <text>Incremental Revenue Requirements starting this row.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E3" dT="2023-02-08T21:58:13.76" personId="{00000000-0000-0000-0000-000000000000}" id="{3E2E46EC-10F5-48CE-AA7E-0570B9506535}">
    <text>12 months prior column</text>
  </threadedComment>
  <threadedComment ref="A4" dT="2023-02-02T23:36:56.28" personId="{00000000-0000-0000-0000-000000000000}" id="{C0E47F6B-76F0-42C2-8AA8-D74E23A8DA2B}">
    <text>Do not change</text>
  </threadedComment>
  <threadedComment ref="B4" dT="2023-03-03T23:48:03.84" personId="{00000000-0000-0000-0000-000000000000}" id="{BEB922D9-BE3A-4008-AF1F-EF5D8CE93D7B}">
    <text>Most recent filing that shows latest Revenue Requirement</text>
  </threadedComment>
  <threadedComment ref="E4" dT="2023-02-02T23:36:31.18" personId="{00000000-0000-0000-0000-000000000000}" id="{771D9B87-1744-42B2-AB95-EEEB9BB06740}">
    <text>Input total authorized revenue at beginning of the year</text>
  </threadedComment>
  <threadedComment ref="E5" dT="2023-02-08T21:57:22.34" personId="{00000000-0000-0000-0000-000000000000}" id="{5FD408B0-4BF2-4E53-915B-F08272C07F29}">
    <text>Incremental Revenue Requirements starting this row.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E3" dT="2023-02-08T21:58:13.76" personId="{00000000-0000-0000-0000-000000000000}" id="{681A86F4-6186-4610-B227-C8D4CB2D01DC}">
    <text>12 months prior column</text>
  </threadedComment>
  <threadedComment ref="A4" dT="2023-02-02T23:36:56.28" personId="{00000000-0000-0000-0000-000000000000}" id="{17E6E329-4BCE-487E-B4C4-A2032AC5F6D9}">
    <text>Do not change</text>
  </threadedComment>
  <threadedComment ref="B4" dT="2023-03-03T23:48:03.84" personId="{00000000-0000-0000-0000-000000000000}" id="{BB5EA1AF-FD57-4E38-BB75-8A6E61A917B6}">
    <text>Most recent filing that shows latest Revenue Requirement</text>
  </threadedComment>
  <threadedComment ref="E4" dT="2023-02-02T23:36:31.18" personId="{00000000-0000-0000-0000-000000000000}" id="{22E97E04-8FF8-4C02-959C-A4D39204D4CF}">
    <text>Input total authorized revenue at beginning of the year</text>
  </threadedComment>
  <threadedComment ref="E5" dT="2023-02-08T21:57:22.34" personId="{00000000-0000-0000-0000-000000000000}" id="{5A576B5F-EF58-438F-B174-57F1855E28AA}">
    <text>Incremental Revenue Requirements starting this row.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E3" dT="2023-02-08T21:58:13.76" personId="{00000000-0000-0000-0000-000000000000}" id="{0409F54A-ECB1-45DD-92B5-C5B6693B32FB}">
    <text>12 months prior column</text>
  </threadedComment>
  <threadedComment ref="A4" dT="2023-02-02T23:36:56.28" personId="{00000000-0000-0000-0000-000000000000}" id="{9CD420B5-77F2-4319-9A6F-A932EEA3C551}">
    <text>Do not change</text>
  </threadedComment>
  <threadedComment ref="B4" dT="2023-03-03T23:48:03.84" personId="{00000000-0000-0000-0000-000000000000}" id="{BB0DBCA3-B1D7-438B-BC93-4CA3B09A0E51}">
    <text>Most recent filing that shows latest Revenue Requirement</text>
  </threadedComment>
  <threadedComment ref="E4" dT="2023-02-02T23:36:31.18" personId="{00000000-0000-0000-0000-000000000000}" id="{3D395074-3297-4D68-B8D9-07486038A482}">
    <text>Input total authorized revenue at beginning of the year</text>
  </threadedComment>
  <threadedComment ref="E5" dT="2023-02-08T21:57:22.34" personId="{00000000-0000-0000-0000-000000000000}" id="{91A883D3-94DE-47A2-8C3A-96060AB5B510}">
    <text>Incremental Revenue Requirements starting this row.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E3" dT="2023-02-08T21:58:13.76" personId="{00000000-0000-0000-0000-000000000000}" id="{0BFC0D46-0B6C-4921-AB87-7305742AA74A}">
    <text>12 months prior column</text>
  </threadedComment>
  <threadedComment ref="A4" dT="2023-02-02T23:36:56.28" personId="{00000000-0000-0000-0000-000000000000}" id="{9655BDEB-B231-4656-856D-A9EB8AD39242}">
    <text>Do not change</text>
  </threadedComment>
  <threadedComment ref="B4" dT="2023-03-03T23:48:03.84" personId="{00000000-0000-0000-0000-000000000000}" id="{2044C2E8-12C7-487F-8546-F4F96F87FFF9}">
    <text>Most recent filing that shows latest Revenue Requirement</text>
  </threadedComment>
  <threadedComment ref="E4" dT="2023-02-02T23:36:31.18" personId="{00000000-0000-0000-0000-000000000000}" id="{9CD1901E-FF12-400A-8A95-47CD605F9BD8}">
    <text>Input total authorized revenue at beginning of the year</text>
  </threadedComment>
  <threadedComment ref="E5" dT="2023-02-08T21:57:22.34" personId="{00000000-0000-0000-0000-000000000000}" id="{4CDC8BF4-4081-4445-B57B-EC592AB1265C}">
    <text>Incremental Revenue Requirements starting this row.</text>
  </threadedComment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E3" dT="2023-02-08T21:58:13.76" personId="{00000000-0000-0000-0000-000000000000}" id="{B17CE51D-0CE6-48AA-B465-704D6CCBAEF7}">
    <text>12 months prior column</text>
  </threadedComment>
  <threadedComment ref="A4" dT="2023-02-02T23:36:56.28" personId="{00000000-0000-0000-0000-000000000000}" id="{AD5C4FBF-6273-4123-9CEF-EA435EE80CCB}">
    <text>Do not change</text>
  </threadedComment>
  <threadedComment ref="B4" dT="2023-03-03T23:48:03.84" personId="{00000000-0000-0000-0000-000000000000}" id="{69861552-E338-4F45-83A8-55085AC4DA78}">
    <text>Most recent filing that shows latest Revenue Requirement</text>
  </threadedComment>
  <threadedComment ref="E4" dT="2023-02-02T23:36:31.18" personId="{00000000-0000-0000-0000-000000000000}" id="{FF1306AB-3E14-4D34-B3CD-0AAF3A57834E}">
    <text>Input total authorized revenue at beginning of the year</text>
  </threadedComment>
  <threadedComment ref="E5" dT="2023-02-08T21:57:22.34" personId="{00000000-0000-0000-0000-000000000000}" id="{2494A054-7193-4EF9-B274-B59CAE790666}">
    <text>Incremental Revenue Requirements starting this row.</text>
  </threadedComment>
</ThreadedComments>
</file>

<file path=xl/threadedComments/threadedComment8.xml><?xml version="1.0" encoding="utf-8"?>
<ThreadedComments xmlns="http://schemas.microsoft.com/office/spreadsheetml/2018/threadedcomments" xmlns:x="http://schemas.openxmlformats.org/spreadsheetml/2006/main">
  <threadedComment ref="E3" dT="2023-02-08T21:58:13.76" personId="{00000000-0000-0000-0000-000000000000}" id="{B2F48D62-CAE3-42CE-AD7C-5316A761AC7D}">
    <text>12 months prior column</text>
  </threadedComment>
  <threadedComment ref="A4" dT="2023-02-02T23:36:56.28" personId="{00000000-0000-0000-0000-000000000000}" id="{59A2956C-84E7-4949-A643-52D147B22F9F}">
    <text>Do not change</text>
  </threadedComment>
  <threadedComment ref="B4" dT="2023-03-03T23:48:03.84" personId="{00000000-0000-0000-0000-000000000000}" id="{0BE28A4A-0A64-40D9-B126-88B1FE134D2A}">
    <text>Most recent filing that shows latest Revenue Requirement</text>
  </threadedComment>
  <threadedComment ref="E4" dT="2023-02-02T23:36:31.18" personId="{00000000-0000-0000-0000-000000000000}" id="{B220066B-2173-4BD7-B14F-703ED715F6EC}">
    <text>Input total authorized revenue at beginning of the year</text>
  </threadedComment>
  <threadedComment ref="E5" dT="2023-02-08T21:57:22.34" personId="{00000000-0000-0000-0000-000000000000}" id="{C2B47650-9C02-46FC-BE0F-35689E455AD1}">
    <text>Incremental Revenue Requirements starting this row.</text>
  </threadedComment>
</ThreadedComments>
</file>

<file path=xl/threadedComments/threadedComment9.xml><?xml version="1.0" encoding="utf-8"?>
<ThreadedComments xmlns="http://schemas.microsoft.com/office/spreadsheetml/2018/threadedcomments" xmlns:x="http://schemas.openxmlformats.org/spreadsheetml/2006/main">
  <threadedComment ref="E3" dT="2023-02-08T21:58:13.76" personId="{00000000-0000-0000-0000-000000000000}" id="{7408EFF7-F5F0-452B-8333-90764D9E2BB8}">
    <text>12 months prior column</text>
  </threadedComment>
  <threadedComment ref="A4" dT="2023-02-02T23:36:56.28" personId="{00000000-0000-0000-0000-000000000000}" id="{26822740-91AD-401A-83FC-4563EC843F65}">
    <text>Do not change</text>
  </threadedComment>
  <threadedComment ref="B4" dT="2023-03-03T23:48:03.84" personId="{00000000-0000-0000-0000-000000000000}" id="{6D968864-A49A-461F-B098-FDADE25E8190}">
    <text>Most recent filing that shows latest Revenue Requirement</text>
  </threadedComment>
  <threadedComment ref="E4" dT="2023-02-02T23:36:31.18" personId="{00000000-0000-0000-0000-000000000000}" id="{7BC83846-E207-4BE8-800D-6C9325376302}">
    <text>Input total authorized revenue at beginning of the year</text>
  </threadedComment>
  <threadedComment ref="E5" dT="2023-02-08T21:57:22.34" personId="{00000000-0000-0000-0000-000000000000}" id="{6CE3BC9C-2A12-4D74-B5E6-D520E489F70E}">
    <text>Incremental Revenue Requirements starting this row.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Relationship Id="rId4" Type="http://schemas.microsoft.com/office/2017/10/relationships/threadedComment" Target="../threadedComments/threadedComment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1.bin"/><Relationship Id="rId4" Type="http://schemas.microsoft.com/office/2017/10/relationships/threadedComment" Target="../threadedComments/threadedComment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2.bin"/><Relationship Id="rId4" Type="http://schemas.microsoft.com/office/2017/10/relationships/threadedComment" Target="../threadedComments/threadedComment9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3.bin"/><Relationship Id="rId4" Type="http://schemas.microsoft.com/office/2017/10/relationships/threadedComment" Target="../threadedComments/threadedComment10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Relationship Id="rId4" Type="http://schemas.microsoft.com/office/2017/10/relationships/threadedComment" Target="../threadedComments/threadedComment1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5.bin"/><Relationship Id="rId4" Type="http://schemas.microsoft.com/office/2017/10/relationships/threadedComment" Target="../threadedComments/threadedComment1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6.bin"/><Relationship Id="rId4" Type="http://schemas.microsoft.com/office/2017/10/relationships/threadedComment" Target="../threadedComments/threadedComment1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7.bin"/><Relationship Id="rId4" Type="http://schemas.microsoft.com/office/2017/10/relationships/threadedComment" Target="../threadedComments/threadedComment14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8.bin"/><Relationship Id="rId4" Type="http://schemas.microsoft.com/office/2017/10/relationships/threadedComment" Target="../threadedComments/threadedComment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Relationship Id="rId4" Type="http://schemas.microsoft.com/office/2017/10/relationships/threadedComment" Target="../threadedComments/threadedComment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Relationship Id="rId4" Type="http://schemas.microsoft.com/office/2017/10/relationships/threadedComment" Target="../threadedComments/threadedComment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Relationship Id="rId4" Type="http://schemas.microsoft.com/office/2017/10/relationships/threadedComment" Target="../threadedComments/threadedComment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P12"/>
  <sheetViews>
    <sheetView workbookViewId="0">
      <selection activeCell="G3" sqref="G3"/>
    </sheetView>
  </sheetViews>
  <sheetFormatPr defaultRowHeight="15" x14ac:dyDescent="0.25"/>
  <cols>
    <col min="1" max="1" width="17.5703125" customWidth="1"/>
    <col min="2" max="4" width="12.5703125" customWidth="1"/>
    <col min="5" max="5" width="0.85546875" customWidth="1"/>
    <col min="6" max="6" width="17.5703125" customWidth="1"/>
    <col min="7" max="9" width="12.5703125" customWidth="1"/>
    <col min="10" max="10" width="0.85546875" customWidth="1"/>
    <col min="11" max="11" width="17.5703125" customWidth="1"/>
    <col min="12" max="14" width="12.5703125" customWidth="1"/>
    <col min="15" max="15" width="0.85546875" customWidth="1"/>
    <col min="16" max="16" width="17.5703125" customWidth="1"/>
    <col min="17" max="19" width="12.5703125" customWidth="1"/>
    <col min="20" max="20" width="0.85546875" customWidth="1"/>
    <col min="21" max="21" width="17.5703125" customWidth="1"/>
    <col min="22" max="24" width="12.5703125" customWidth="1"/>
    <col min="25" max="25" width="0.85546875" customWidth="1"/>
    <col min="26" max="26" width="17.5703125" customWidth="1"/>
    <col min="27" max="29" width="12.5703125" customWidth="1"/>
    <col min="30" max="30" width="0.85546875" customWidth="1"/>
    <col min="31" max="31" width="17.5703125" customWidth="1"/>
    <col min="32" max="34" width="12.5703125" customWidth="1"/>
    <col min="35" max="35" width="0.85546875" customWidth="1"/>
    <col min="36" max="36" width="17.5703125" customWidth="1"/>
    <col min="37" max="39" width="12.5703125" customWidth="1"/>
    <col min="40" max="40" width="0.85546875" customWidth="1"/>
    <col min="41" max="41" width="17.5703125" customWidth="1"/>
    <col min="42" max="44" width="12.5703125" customWidth="1"/>
    <col min="45" max="45" width="0.85546875" customWidth="1"/>
    <col min="46" max="46" width="17.5703125" customWidth="1"/>
    <col min="47" max="49" width="12.5703125" customWidth="1"/>
    <col min="50" max="50" width="0.85546875" customWidth="1"/>
    <col min="51" max="51" width="17.5703125" customWidth="1"/>
    <col min="52" max="54" width="12.5703125" customWidth="1"/>
    <col min="55" max="55" width="0.85546875" customWidth="1"/>
    <col min="56" max="56" width="17.5703125" customWidth="1"/>
    <col min="57" max="59" width="12.5703125" customWidth="1"/>
    <col min="60" max="60" width="0.85546875" customWidth="1"/>
    <col min="61" max="61" width="17.5703125" customWidth="1"/>
    <col min="62" max="64" width="12.5703125" customWidth="1"/>
    <col min="65" max="65" width="0.85546875" customWidth="1"/>
    <col min="66" max="66" width="17.5703125" customWidth="1"/>
    <col min="67" max="69" width="12.5703125" customWidth="1"/>
    <col min="70" max="70" width="0.85546875" customWidth="1"/>
    <col min="71" max="71" width="17.5703125" customWidth="1"/>
    <col min="72" max="74" width="12.5703125" customWidth="1"/>
    <col min="75" max="75" width="0.85546875" customWidth="1"/>
    <col min="76" max="76" width="17.5703125" customWidth="1"/>
    <col min="77" max="79" width="12.5703125" customWidth="1"/>
    <col min="80" max="80" width="0.85546875" customWidth="1"/>
    <col min="81" max="81" width="17.5703125" customWidth="1"/>
    <col min="82" max="84" width="12.5703125" customWidth="1"/>
    <col min="85" max="85" width="0.85546875" customWidth="1"/>
    <col min="86" max="86" width="17.5703125" customWidth="1"/>
    <col min="87" max="89" width="12.5703125" customWidth="1"/>
    <col min="90" max="90" width="0.85546875" customWidth="1"/>
    <col min="91" max="91" width="17.5703125" customWidth="1"/>
    <col min="92" max="94" width="12.5703125" customWidth="1"/>
    <col min="95" max="95" width="0.85546875" customWidth="1"/>
    <col min="96" max="96" width="17.5703125" customWidth="1"/>
    <col min="97" max="99" width="12.5703125" customWidth="1"/>
    <col min="100" max="100" width="0.85546875" customWidth="1"/>
    <col min="101" max="101" width="17.5703125" customWidth="1"/>
    <col min="102" max="104" width="12.5703125" customWidth="1"/>
    <col min="105" max="105" width="0.85546875" customWidth="1"/>
    <col min="106" max="106" width="17.5703125" customWidth="1"/>
    <col min="107" max="109" width="12.5703125" customWidth="1"/>
    <col min="110" max="110" width="0.85546875" customWidth="1"/>
    <col min="111" max="111" width="17.5703125" customWidth="1"/>
    <col min="112" max="114" width="12.5703125" customWidth="1"/>
    <col min="115" max="115" width="0.85546875" customWidth="1"/>
    <col min="116" max="116" width="17.5703125" customWidth="1"/>
    <col min="117" max="119" width="12.5703125" customWidth="1"/>
    <col min="120" max="120" width="0.85546875" customWidth="1"/>
    <col min="121" max="121" width="17.5703125" customWidth="1"/>
    <col min="122" max="124" width="12.5703125" customWidth="1"/>
    <col min="125" max="125" width="0.85546875" customWidth="1"/>
    <col min="126" max="126" width="17.5703125" customWidth="1"/>
    <col min="127" max="129" width="12.5703125" customWidth="1"/>
    <col min="130" max="130" width="0.85546875" customWidth="1"/>
    <col min="131" max="131" width="17.5703125" customWidth="1"/>
    <col min="132" max="134" width="12.5703125" customWidth="1"/>
    <col min="135" max="135" width="0.85546875" customWidth="1"/>
    <col min="136" max="136" width="17.5703125" customWidth="1"/>
    <col min="137" max="139" width="12.5703125" customWidth="1"/>
    <col min="140" max="140" width="0.85546875" customWidth="1"/>
    <col min="141" max="141" width="17.5703125" customWidth="1"/>
    <col min="142" max="144" width="12.5703125" customWidth="1"/>
    <col min="145" max="145" width="0.85546875" customWidth="1"/>
    <col min="146" max="146" width="17.5703125" customWidth="1"/>
    <col min="147" max="149" width="12.5703125" customWidth="1"/>
    <col min="150" max="150" width="0.85546875" customWidth="1"/>
    <col min="151" max="151" width="17.5703125" customWidth="1"/>
    <col min="152" max="154" width="12.5703125" customWidth="1"/>
    <col min="155" max="155" width="0.85546875" customWidth="1"/>
    <col min="156" max="156" width="17.5703125" customWidth="1"/>
    <col min="157" max="159" width="12.5703125" customWidth="1"/>
    <col min="160" max="160" width="0.85546875" customWidth="1"/>
    <col min="161" max="161" width="17.5703125" customWidth="1"/>
    <col min="162" max="164" width="12.5703125" customWidth="1"/>
    <col min="165" max="165" width="0.85546875" customWidth="1"/>
    <col min="166" max="166" width="17.5703125" customWidth="1"/>
    <col min="167" max="169" width="12.5703125" customWidth="1"/>
    <col min="170" max="170" width="0.85546875" customWidth="1"/>
    <col min="171" max="171" width="17.5703125" customWidth="1"/>
    <col min="172" max="174" width="12.5703125" customWidth="1"/>
    <col min="175" max="175" width="0.85546875" customWidth="1"/>
    <col min="176" max="176" width="17.5703125" customWidth="1"/>
    <col min="177" max="179" width="12.5703125" customWidth="1"/>
    <col min="180" max="180" width="0.85546875" customWidth="1"/>
    <col min="181" max="181" width="17.5703125" customWidth="1"/>
    <col min="182" max="184" width="12.5703125" customWidth="1"/>
    <col min="185" max="185" width="0.85546875" customWidth="1"/>
    <col min="186" max="186" width="17.5703125" customWidth="1"/>
    <col min="187" max="189" width="12.5703125" customWidth="1"/>
    <col min="190" max="190" width="0.85546875" customWidth="1"/>
    <col min="191" max="191" width="17.5703125" customWidth="1"/>
    <col min="192" max="194" width="12.5703125" customWidth="1"/>
    <col min="195" max="195" width="0.85546875" customWidth="1"/>
    <col min="196" max="196" width="17.5703125" customWidth="1"/>
    <col min="197" max="199" width="12.5703125" customWidth="1"/>
    <col min="200" max="200" width="0.85546875" customWidth="1"/>
    <col min="201" max="201" width="17.5703125" customWidth="1"/>
    <col min="202" max="204" width="12.5703125" customWidth="1"/>
    <col min="205" max="205" width="0.85546875" customWidth="1"/>
    <col min="206" max="206" width="17.5703125" customWidth="1"/>
    <col min="207" max="209" width="12.5703125" customWidth="1"/>
    <col min="210" max="210" width="0.85546875" customWidth="1"/>
    <col min="211" max="211" width="17.5703125" customWidth="1"/>
    <col min="212" max="214" width="12.5703125" customWidth="1"/>
    <col min="215" max="215" width="0.85546875" customWidth="1"/>
    <col min="216" max="216" width="17.5703125" customWidth="1"/>
    <col min="217" max="219" width="12.5703125" customWidth="1"/>
    <col min="220" max="220" width="0.85546875" customWidth="1"/>
    <col min="221" max="221" width="17.5703125" customWidth="1"/>
    <col min="222" max="224" width="12.5703125" customWidth="1"/>
  </cols>
  <sheetData>
    <row r="2" spans="1:224" ht="16.5" thickBot="1" x14ac:dyDescent="0.3">
      <c r="A2" s="61" t="s">
        <v>17</v>
      </c>
      <c r="B2" s="61"/>
      <c r="C2" s="61"/>
      <c r="D2" s="61"/>
      <c r="F2" s="61" t="s">
        <v>18</v>
      </c>
      <c r="G2" s="61"/>
      <c r="H2" s="61"/>
      <c r="I2" s="61"/>
      <c r="K2" s="61" t="s">
        <v>19</v>
      </c>
      <c r="L2" s="61"/>
      <c r="M2" s="61"/>
      <c r="N2" s="61"/>
      <c r="P2" s="61" t="s">
        <v>20</v>
      </c>
      <c r="Q2" s="61"/>
      <c r="R2" s="61"/>
      <c r="S2" s="61"/>
      <c r="U2" s="61" t="s">
        <v>21</v>
      </c>
      <c r="V2" s="61"/>
      <c r="W2" s="61"/>
      <c r="X2" s="61"/>
      <c r="Z2" s="61" t="s">
        <v>22</v>
      </c>
      <c r="AA2" s="61"/>
      <c r="AB2" s="61"/>
      <c r="AC2" s="61"/>
      <c r="AE2" s="61" t="s">
        <v>22</v>
      </c>
      <c r="AF2" s="61"/>
      <c r="AG2" s="61"/>
      <c r="AH2" s="61"/>
      <c r="AJ2" s="61" t="s">
        <v>22</v>
      </c>
      <c r="AK2" s="61"/>
      <c r="AL2" s="61"/>
      <c r="AM2" s="61"/>
      <c r="AO2" s="61" t="s">
        <v>22</v>
      </c>
      <c r="AP2" s="61"/>
      <c r="AQ2" s="61"/>
      <c r="AR2" s="61"/>
      <c r="AT2" s="61" t="s">
        <v>22</v>
      </c>
      <c r="AU2" s="61"/>
      <c r="AV2" s="61"/>
      <c r="AW2" s="61"/>
      <c r="AY2" s="61" t="s">
        <v>22</v>
      </c>
      <c r="AZ2" s="61"/>
      <c r="BA2" s="61"/>
      <c r="BB2" s="61"/>
      <c r="BD2" s="61" t="s">
        <v>22</v>
      </c>
      <c r="BE2" s="61"/>
      <c r="BF2" s="61"/>
      <c r="BG2" s="61"/>
      <c r="BI2" s="61" t="s">
        <v>22</v>
      </c>
      <c r="BJ2" s="61"/>
      <c r="BK2" s="61"/>
      <c r="BL2" s="61"/>
      <c r="BN2" s="61" t="s">
        <v>22</v>
      </c>
      <c r="BO2" s="61"/>
      <c r="BP2" s="61"/>
      <c r="BQ2" s="61"/>
      <c r="BS2" s="61" t="s">
        <v>22</v>
      </c>
      <c r="BT2" s="61"/>
      <c r="BU2" s="61"/>
      <c r="BV2" s="61"/>
      <c r="BX2" s="61" t="s">
        <v>22</v>
      </c>
      <c r="BY2" s="61"/>
      <c r="BZ2" s="61"/>
      <c r="CA2" s="61"/>
      <c r="CC2" s="61" t="s">
        <v>22</v>
      </c>
      <c r="CD2" s="61"/>
      <c r="CE2" s="61"/>
      <c r="CF2" s="61"/>
      <c r="CH2" s="61" t="s">
        <v>22</v>
      </c>
      <c r="CI2" s="61"/>
      <c r="CJ2" s="61"/>
      <c r="CK2" s="61"/>
      <c r="CM2" s="61" t="s">
        <v>22</v>
      </c>
      <c r="CN2" s="61"/>
      <c r="CO2" s="61"/>
      <c r="CP2" s="61"/>
      <c r="CR2" s="61" t="s">
        <v>22</v>
      </c>
      <c r="CS2" s="61"/>
      <c r="CT2" s="61"/>
      <c r="CU2" s="61"/>
      <c r="CW2" s="61" t="s">
        <v>22</v>
      </c>
      <c r="CX2" s="61"/>
      <c r="CY2" s="61"/>
      <c r="CZ2" s="61"/>
      <c r="DB2" s="61" t="s">
        <v>22</v>
      </c>
      <c r="DC2" s="61"/>
      <c r="DD2" s="61"/>
      <c r="DE2" s="61"/>
      <c r="DG2" s="61" t="s">
        <v>22</v>
      </c>
      <c r="DH2" s="61"/>
      <c r="DI2" s="61"/>
      <c r="DJ2" s="61"/>
      <c r="DL2" s="61" t="s">
        <v>22</v>
      </c>
      <c r="DM2" s="61"/>
      <c r="DN2" s="61"/>
      <c r="DO2" s="61"/>
      <c r="DQ2" s="61" t="s">
        <v>22</v>
      </c>
      <c r="DR2" s="61"/>
      <c r="DS2" s="61"/>
      <c r="DT2" s="61"/>
      <c r="DV2" s="61" t="s">
        <v>22</v>
      </c>
      <c r="DW2" s="61"/>
      <c r="DX2" s="61"/>
      <c r="DY2" s="61"/>
      <c r="EA2" s="61" t="s">
        <v>22</v>
      </c>
      <c r="EB2" s="61"/>
      <c r="EC2" s="61"/>
      <c r="ED2" s="61"/>
      <c r="EF2" s="61" t="s">
        <v>22</v>
      </c>
      <c r="EG2" s="61"/>
      <c r="EH2" s="61"/>
      <c r="EI2" s="61"/>
      <c r="EK2" s="61" t="s">
        <v>22</v>
      </c>
      <c r="EL2" s="61"/>
      <c r="EM2" s="61"/>
      <c r="EN2" s="61"/>
      <c r="EP2" s="61" t="s">
        <v>22</v>
      </c>
      <c r="EQ2" s="61"/>
      <c r="ER2" s="61"/>
      <c r="ES2" s="61"/>
      <c r="EU2" s="61" t="s">
        <v>22</v>
      </c>
      <c r="EV2" s="61"/>
      <c r="EW2" s="61"/>
      <c r="EX2" s="61"/>
      <c r="EZ2" s="61" t="s">
        <v>22</v>
      </c>
      <c r="FA2" s="61"/>
      <c r="FB2" s="61"/>
      <c r="FC2" s="61"/>
      <c r="FE2" s="61" t="s">
        <v>22</v>
      </c>
      <c r="FF2" s="61"/>
      <c r="FG2" s="61"/>
      <c r="FH2" s="61"/>
      <c r="FJ2" s="61" t="s">
        <v>22</v>
      </c>
      <c r="FK2" s="61"/>
      <c r="FL2" s="61"/>
      <c r="FM2" s="61"/>
      <c r="FO2" s="61" t="s">
        <v>22</v>
      </c>
      <c r="FP2" s="61"/>
      <c r="FQ2" s="61"/>
      <c r="FR2" s="61"/>
      <c r="FT2" s="61" t="s">
        <v>22</v>
      </c>
      <c r="FU2" s="61"/>
      <c r="FV2" s="61"/>
      <c r="FW2" s="61"/>
      <c r="FY2" s="61" t="s">
        <v>22</v>
      </c>
      <c r="FZ2" s="61"/>
      <c r="GA2" s="61"/>
      <c r="GB2" s="61"/>
      <c r="GD2" s="61" t="s">
        <v>22</v>
      </c>
      <c r="GE2" s="61"/>
      <c r="GF2" s="61"/>
      <c r="GG2" s="61"/>
      <c r="GI2" s="61" t="s">
        <v>22</v>
      </c>
      <c r="GJ2" s="61"/>
      <c r="GK2" s="61"/>
      <c r="GL2" s="61"/>
      <c r="GN2" s="61" t="s">
        <v>22</v>
      </c>
      <c r="GO2" s="61"/>
      <c r="GP2" s="61"/>
      <c r="GQ2" s="61"/>
      <c r="GS2" s="61" t="s">
        <v>22</v>
      </c>
      <c r="GT2" s="61"/>
      <c r="GU2" s="61"/>
      <c r="GV2" s="61"/>
      <c r="GX2" s="61" t="s">
        <v>22</v>
      </c>
      <c r="GY2" s="61"/>
      <c r="GZ2" s="61"/>
      <c r="HA2" s="61"/>
      <c r="HC2" s="61" t="s">
        <v>22</v>
      </c>
      <c r="HD2" s="61"/>
      <c r="HE2" s="61"/>
      <c r="HF2" s="61"/>
      <c r="HH2" s="61" t="s">
        <v>22</v>
      </c>
      <c r="HI2" s="61"/>
      <c r="HJ2" s="61"/>
      <c r="HK2" s="61"/>
      <c r="HM2" s="61" t="s">
        <v>22</v>
      </c>
      <c r="HN2" s="61"/>
      <c r="HO2" s="61"/>
      <c r="HP2" s="61"/>
    </row>
    <row r="3" spans="1:224" s="19" customFormat="1" ht="30" x14ac:dyDescent="0.25">
      <c r="A3" s="15" t="s">
        <v>29</v>
      </c>
      <c r="B3" s="16" t="e">
        <f>G3+L3+Q3+V3+AA3+AF3+AK3+AP3+AU3+AZ3+BE3+BJ3+BO3+BT3+BY3+CD3+CI3+CN3+CS3+CX3+DC3+DH3+DM3+DR3+DW3+EB3+EG3+EL3+EQ3+EV3+FA3+FF3+FK3+FP3+FU3+FZ3+GE3+GJ3+GO3+GT3+GY3+HD3+HI3+HN3</f>
        <v>#REF!</v>
      </c>
      <c r="C3" s="17"/>
      <c r="D3" s="18"/>
      <c r="F3" s="15" t="s">
        <v>29</v>
      </c>
      <c r="G3" s="16" t="e">
        <v>#REF!</v>
      </c>
      <c r="H3" s="17"/>
      <c r="I3" s="18"/>
      <c r="K3" s="15" t="s">
        <v>29</v>
      </c>
      <c r="L3" s="16" t="e">
        <v>#REF!</v>
      </c>
      <c r="M3" s="17"/>
      <c r="N3" s="18"/>
      <c r="P3" s="15" t="s">
        <v>29</v>
      </c>
      <c r="Q3" s="16" t="e">
        <v>#REF!</v>
      </c>
      <c r="R3" s="17"/>
      <c r="S3" s="18"/>
      <c r="U3" s="15" t="s">
        <v>28</v>
      </c>
      <c r="V3" s="16">
        <v>1050000</v>
      </c>
      <c r="W3" s="17"/>
      <c r="X3" s="18"/>
      <c r="Z3" s="15" t="s">
        <v>29</v>
      </c>
      <c r="AA3" s="16" t="e">
        <v>#REF!</v>
      </c>
      <c r="AB3" s="17"/>
      <c r="AC3" s="18"/>
      <c r="AE3" s="15" t="s">
        <v>29</v>
      </c>
      <c r="AF3" s="16" t="e">
        <v>#REF!</v>
      </c>
      <c r="AG3" s="17"/>
      <c r="AH3" s="18"/>
      <c r="AJ3" s="15" t="s">
        <v>29</v>
      </c>
      <c r="AK3" s="16" t="e">
        <v>#REF!</v>
      </c>
      <c r="AL3" s="17"/>
      <c r="AM3" s="18"/>
      <c r="AO3" s="15" t="s">
        <v>29</v>
      </c>
      <c r="AP3" s="16" t="e">
        <v>#REF!</v>
      </c>
      <c r="AQ3" s="17"/>
      <c r="AR3" s="18"/>
      <c r="AT3" s="15" t="s">
        <v>29</v>
      </c>
      <c r="AU3" s="16" t="e">
        <v>#REF!</v>
      </c>
      <c r="AV3" s="17"/>
      <c r="AW3" s="18"/>
      <c r="AY3" s="15" t="s">
        <v>29</v>
      </c>
      <c r="AZ3" s="16" t="e">
        <v>#REF!</v>
      </c>
      <c r="BA3" s="17"/>
      <c r="BB3" s="18"/>
      <c r="BD3" s="15" t="s">
        <v>29</v>
      </c>
      <c r="BE3" s="16" t="e">
        <v>#REF!</v>
      </c>
      <c r="BF3" s="17"/>
      <c r="BG3" s="18"/>
      <c r="BI3" s="15" t="s">
        <v>29</v>
      </c>
      <c r="BJ3" s="16" t="e">
        <v>#REF!</v>
      </c>
      <c r="BK3" s="17"/>
      <c r="BL3" s="18"/>
      <c r="BN3" s="15" t="s">
        <v>29</v>
      </c>
      <c r="BO3" s="16" t="e">
        <v>#REF!</v>
      </c>
      <c r="BP3" s="17"/>
      <c r="BQ3" s="18"/>
      <c r="BS3" s="15" t="s">
        <v>29</v>
      </c>
      <c r="BT3" s="16" t="e">
        <v>#REF!</v>
      </c>
      <c r="BU3" s="17"/>
      <c r="BV3" s="18"/>
      <c r="BX3" s="15" t="s">
        <v>29</v>
      </c>
      <c r="BY3" s="16" t="e">
        <v>#REF!</v>
      </c>
      <c r="BZ3" s="17"/>
      <c r="CA3" s="18"/>
      <c r="CC3" s="15" t="s">
        <v>29</v>
      </c>
      <c r="CD3" s="16" t="e">
        <v>#REF!</v>
      </c>
      <c r="CE3" s="17"/>
      <c r="CF3" s="18"/>
      <c r="CH3" s="15" t="s">
        <v>29</v>
      </c>
      <c r="CI3" s="16" t="e">
        <v>#REF!</v>
      </c>
      <c r="CJ3" s="17"/>
      <c r="CK3" s="18"/>
      <c r="CM3" s="15" t="s">
        <v>29</v>
      </c>
      <c r="CN3" s="16" t="e">
        <v>#REF!</v>
      </c>
      <c r="CO3" s="17"/>
      <c r="CP3" s="18"/>
      <c r="CR3" s="15" t="s">
        <v>29</v>
      </c>
      <c r="CS3" s="16" t="e">
        <v>#REF!</v>
      </c>
      <c r="CT3" s="17"/>
      <c r="CU3" s="18"/>
      <c r="CW3" s="15" t="s">
        <v>29</v>
      </c>
      <c r="CX3" s="16" t="e">
        <v>#REF!</v>
      </c>
      <c r="CY3" s="17"/>
      <c r="CZ3" s="18"/>
      <c r="DB3" s="15" t="s">
        <v>29</v>
      </c>
      <c r="DC3" s="16" t="e">
        <v>#REF!</v>
      </c>
      <c r="DD3" s="17"/>
      <c r="DE3" s="18"/>
      <c r="DG3" s="15" t="s">
        <v>29</v>
      </c>
      <c r="DH3" s="16" t="e">
        <v>#REF!</v>
      </c>
      <c r="DI3" s="17"/>
      <c r="DJ3" s="18"/>
      <c r="DL3" s="15" t="s">
        <v>29</v>
      </c>
      <c r="DM3" s="16" t="e">
        <v>#REF!</v>
      </c>
      <c r="DN3" s="17"/>
      <c r="DO3" s="18"/>
      <c r="DQ3" s="15" t="s">
        <v>29</v>
      </c>
      <c r="DR3" s="16" t="e">
        <v>#REF!</v>
      </c>
      <c r="DS3" s="17"/>
      <c r="DT3" s="18"/>
      <c r="DV3" s="15" t="s">
        <v>29</v>
      </c>
      <c r="DW3" s="16" t="e">
        <v>#REF!</v>
      </c>
      <c r="DX3" s="17"/>
      <c r="DY3" s="18"/>
      <c r="EA3" s="15" t="s">
        <v>29</v>
      </c>
      <c r="EB3" s="16" t="e">
        <v>#REF!</v>
      </c>
      <c r="EC3" s="17"/>
      <c r="ED3" s="18"/>
      <c r="EF3" s="15" t="s">
        <v>29</v>
      </c>
      <c r="EG3" s="16" t="e">
        <v>#REF!</v>
      </c>
      <c r="EH3" s="17"/>
      <c r="EI3" s="18"/>
      <c r="EK3" s="15" t="s">
        <v>29</v>
      </c>
      <c r="EL3" s="16" t="e">
        <v>#REF!</v>
      </c>
      <c r="EM3" s="17"/>
      <c r="EN3" s="18"/>
      <c r="EP3" s="15" t="s">
        <v>29</v>
      </c>
      <c r="EQ3" s="16" t="e">
        <v>#REF!</v>
      </c>
      <c r="ER3" s="17"/>
      <c r="ES3" s="18"/>
      <c r="EU3" s="15" t="s">
        <v>29</v>
      </c>
      <c r="EV3" s="16" t="e">
        <v>#REF!</v>
      </c>
      <c r="EW3" s="17"/>
      <c r="EX3" s="18"/>
      <c r="EZ3" s="15" t="s">
        <v>29</v>
      </c>
      <c r="FA3" s="16" t="e">
        <v>#REF!</v>
      </c>
      <c r="FB3" s="17"/>
      <c r="FC3" s="18"/>
      <c r="FE3" s="15" t="s">
        <v>29</v>
      </c>
      <c r="FF3" s="16" t="e">
        <v>#REF!</v>
      </c>
      <c r="FG3" s="17"/>
      <c r="FH3" s="18"/>
      <c r="FJ3" s="15" t="s">
        <v>29</v>
      </c>
      <c r="FK3" s="16" t="e">
        <v>#REF!</v>
      </c>
      <c r="FL3" s="17"/>
      <c r="FM3" s="18"/>
      <c r="FO3" s="15" t="s">
        <v>29</v>
      </c>
      <c r="FP3" s="16" t="e">
        <v>#REF!</v>
      </c>
      <c r="FQ3" s="17"/>
      <c r="FR3" s="18"/>
      <c r="FT3" s="15" t="s">
        <v>29</v>
      </c>
      <c r="FU3" s="16" t="e">
        <v>#REF!</v>
      </c>
      <c r="FV3" s="17"/>
      <c r="FW3" s="18"/>
      <c r="FY3" s="15" t="s">
        <v>29</v>
      </c>
      <c r="FZ3" s="16" t="e">
        <v>#REF!</v>
      </c>
      <c r="GA3" s="17"/>
      <c r="GB3" s="18"/>
      <c r="GD3" s="15" t="s">
        <v>29</v>
      </c>
      <c r="GE3" s="16" t="e">
        <v>#REF!</v>
      </c>
      <c r="GF3" s="17"/>
      <c r="GG3" s="18"/>
      <c r="GI3" s="15" t="s">
        <v>29</v>
      </c>
      <c r="GJ3" s="16" t="e">
        <v>#REF!</v>
      </c>
      <c r="GK3" s="17"/>
      <c r="GL3" s="18"/>
      <c r="GN3" s="15" t="s">
        <v>29</v>
      </c>
      <c r="GO3" s="16" t="e">
        <v>#REF!</v>
      </c>
      <c r="GP3" s="17"/>
      <c r="GQ3" s="18"/>
      <c r="GS3" s="15" t="s">
        <v>29</v>
      </c>
      <c r="GT3" s="16" t="e">
        <v>#REF!</v>
      </c>
      <c r="GU3" s="17"/>
      <c r="GV3" s="18"/>
      <c r="GX3" s="15" t="s">
        <v>29</v>
      </c>
      <c r="GY3" s="16" t="e">
        <v>#REF!</v>
      </c>
      <c r="GZ3" s="17"/>
      <c r="HA3" s="18"/>
      <c r="HC3" s="15" t="s">
        <v>29</v>
      </c>
      <c r="HD3" s="16" t="e">
        <v>#REF!</v>
      </c>
      <c r="HE3" s="17"/>
      <c r="HF3" s="18"/>
      <c r="HH3" s="15" t="s">
        <v>29</v>
      </c>
      <c r="HI3" s="16" t="e">
        <v>#REF!</v>
      </c>
      <c r="HJ3" s="17"/>
      <c r="HK3" s="18"/>
      <c r="HM3" s="15" t="s">
        <v>29</v>
      </c>
      <c r="HN3" s="16" t="e">
        <v>#REF!</v>
      </c>
      <c r="HO3" s="17"/>
      <c r="HP3" s="18"/>
    </row>
    <row r="4" spans="1:224" x14ac:dyDescent="0.25">
      <c r="A4" s="2"/>
      <c r="B4" s="62" t="s">
        <v>23</v>
      </c>
      <c r="C4" s="62"/>
      <c r="D4" s="63"/>
      <c r="F4" s="2"/>
      <c r="G4" s="62" t="s">
        <v>23</v>
      </c>
      <c r="H4" s="62"/>
      <c r="I4" s="63"/>
      <c r="K4" s="2"/>
      <c r="L4" s="62" t="s">
        <v>23</v>
      </c>
      <c r="M4" s="62"/>
      <c r="N4" s="63"/>
      <c r="P4" s="2"/>
      <c r="Q4" s="62" t="s">
        <v>23</v>
      </c>
      <c r="R4" s="62"/>
      <c r="S4" s="63"/>
      <c r="U4" s="2"/>
      <c r="V4" s="62" t="s">
        <v>23</v>
      </c>
      <c r="W4" s="62"/>
      <c r="X4" s="63"/>
      <c r="Z4" s="2"/>
      <c r="AA4" s="62" t="s">
        <v>23</v>
      </c>
      <c r="AB4" s="62"/>
      <c r="AC4" s="63"/>
      <c r="AE4" s="2"/>
      <c r="AF4" s="62" t="s">
        <v>23</v>
      </c>
      <c r="AG4" s="62"/>
      <c r="AH4" s="63"/>
      <c r="AJ4" s="2"/>
      <c r="AK4" s="62" t="s">
        <v>23</v>
      </c>
      <c r="AL4" s="62"/>
      <c r="AM4" s="63"/>
      <c r="AO4" s="2"/>
      <c r="AP4" s="62" t="s">
        <v>23</v>
      </c>
      <c r="AQ4" s="62"/>
      <c r="AR4" s="63"/>
      <c r="AT4" s="2"/>
      <c r="AU4" s="62" t="s">
        <v>23</v>
      </c>
      <c r="AV4" s="62"/>
      <c r="AW4" s="63"/>
      <c r="AY4" s="2"/>
      <c r="AZ4" s="62" t="s">
        <v>23</v>
      </c>
      <c r="BA4" s="62"/>
      <c r="BB4" s="63"/>
      <c r="BD4" s="2"/>
      <c r="BE4" s="62" t="s">
        <v>23</v>
      </c>
      <c r="BF4" s="62"/>
      <c r="BG4" s="63"/>
      <c r="BI4" s="2"/>
      <c r="BJ4" s="62" t="s">
        <v>23</v>
      </c>
      <c r="BK4" s="62"/>
      <c r="BL4" s="63"/>
      <c r="BN4" s="2"/>
      <c r="BO4" s="62" t="s">
        <v>23</v>
      </c>
      <c r="BP4" s="62"/>
      <c r="BQ4" s="63"/>
      <c r="BS4" s="2"/>
      <c r="BT4" s="62" t="s">
        <v>23</v>
      </c>
      <c r="BU4" s="62"/>
      <c r="BV4" s="63"/>
      <c r="BX4" s="2"/>
      <c r="BY4" s="62" t="s">
        <v>23</v>
      </c>
      <c r="BZ4" s="62"/>
      <c r="CA4" s="63"/>
      <c r="CC4" s="2"/>
      <c r="CD4" s="62" t="s">
        <v>23</v>
      </c>
      <c r="CE4" s="62"/>
      <c r="CF4" s="63"/>
      <c r="CH4" s="2"/>
      <c r="CI4" s="62" t="s">
        <v>23</v>
      </c>
      <c r="CJ4" s="62"/>
      <c r="CK4" s="63"/>
      <c r="CM4" s="2"/>
      <c r="CN4" s="62" t="s">
        <v>23</v>
      </c>
      <c r="CO4" s="62"/>
      <c r="CP4" s="63"/>
      <c r="CR4" s="2"/>
      <c r="CS4" s="62" t="s">
        <v>23</v>
      </c>
      <c r="CT4" s="62"/>
      <c r="CU4" s="63"/>
      <c r="CW4" s="2"/>
      <c r="CX4" s="62" t="s">
        <v>23</v>
      </c>
      <c r="CY4" s="62"/>
      <c r="CZ4" s="63"/>
      <c r="DB4" s="2"/>
      <c r="DC4" s="62" t="s">
        <v>23</v>
      </c>
      <c r="DD4" s="62"/>
      <c r="DE4" s="63"/>
      <c r="DG4" s="2"/>
      <c r="DH4" s="62" t="s">
        <v>23</v>
      </c>
      <c r="DI4" s="62"/>
      <c r="DJ4" s="63"/>
      <c r="DL4" s="2"/>
      <c r="DM4" s="62" t="s">
        <v>23</v>
      </c>
      <c r="DN4" s="62"/>
      <c r="DO4" s="63"/>
      <c r="DQ4" s="2"/>
      <c r="DR4" s="62" t="s">
        <v>23</v>
      </c>
      <c r="DS4" s="62"/>
      <c r="DT4" s="63"/>
      <c r="DV4" s="2"/>
      <c r="DW4" s="62" t="s">
        <v>23</v>
      </c>
      <c r="DX4" s="62"/>
      <c r="DY4" s="63"/>
      <c r="EA4" s="2"/>
      <c r="EB4" s="62" t="s">
        <v>23</v>
      </c>
      <c r="EC4" s="62"/>
      <c r="ED4" s="63"/>
      <c r="EF4" s="2"/>
      <c r="EG4" s="62" t="s">
        <v>23</v>
      </c>
      <c r="EH4" s="62"/>
      <c r="EI4" s="63"/>
      <c r="EK4" s="2"/>
      <c r="EL4" s="62" t="s">
        <v>23</v>
      </c>
      <c r="EM4" s="62"/>
      <c r="EN4" s="63"/>
      <c r="EP4" s="2"/>
      <c r="EQ4" s="62" t="s">
        <v>23</v>
      </c>
      <c r="ER4" s="62"/>
      <c r="ES4" s="63"/>
      <c r="EU4" s="2"/>
      <c r="EV4" s="62" t="s">
        <v>23</v>
      </c>
      <c r="EW4" s="62"/>
      <c r="EX4" s="63"/>
      <c r="EZ4" s="2"/>
      <c r="FA4" s="62" t="s">
        <v>23</v>
      </c>
      <c r="FB4" s="62"/>
      <c r="FC4" s="63"/>
      <c r="FE4" s="2"/>
      <c r="FF4" s="62" t="s">
        <v>23</v>
      </c>
      <c r="FG4" s="62"/>
      <c r="FH4" s="63"/>
      <c r="FJ4" s="2"/>
      <c r="FK4" s="62" t="s">
        <v>23</v>
      </c>
      <c r="FL4" s="62"/>
      <c r="FM4" s="63"/>
      <c r="FO4" s="2"/>
      <c r="FP4" s="62" t="s">
        <v>23</v>
      </c>
      <c r="FQ4" s="62"/>
      <c r="FR4" s="63"/>
      <c r="FT4" s="2"/>
      <c r="FU4" s="62" t="s">
        <v>23</v>
      </c>
      <c r="FV4" s="62"/>
      <c r="FW4" s="63"/>
      <c r="FY4" s="2"/>
      <c r="FZ4" s="62" t="s">
        <v>23</v>
      </c>
      <c r="GA4" s="62"/>
      <c r="GB4" s="63"/>
      <c r="GD4" s="2"/>
      <c r="GE4" s="62" t="s">
        <v>23</v>
      </c>
      <c r="GF4" s="62"/>
      <c r="GG4" s="63"/>
      <c r="GI4" s="2"/>
      <c r="GJ4" s="62" t="s">
        <v>23</v>
      </c>
      <c r="GK4" s="62"/>
      <c r="GL4" s="63"/>
      <c r="GN4" s="2"/>
      <c r="GO4" s="62" t="s">
        <v>23</v>
      </c>
      <c r="GP4" s="62"/>
      <c r="GQ4" s="63"/>
      <c r="GS4" s="2"/>
      <c r="GT4" s="62" t="s">
        <v>23</v>
      </c>
      <c r="GU4" s="62"/>
      <c r="GV4" s="63"/>
      <c r="GX4" s="2"/>
      <c r="GY4" s="62" t="s">
        <v>23</v>
      </c>
      <c r="GZ4" s="62"/>
      <c r="HA4" s="63"/>
      <c r="HC4" s="2"/>
      <c r="HD4" s="62" t="s">
        <v>23</v>
      </c>
      <c r="HE4" s="62"/>
      <c r="HF4" s="63"/>
      <c r="HH4" s="2"/>
      <c r="HI4" s="62" t="s">
        <v>23</v>
      </c>
      <c r="HJ4" s="62"/>
      <c r="HK4" s="63"/>
      <c r="HM4" s="2"/>
      <c r="HN4" s="62" t="s">
        <v>23</v>
      </c>
      <c r="HO4" s="62"/>
      <c r="HP4" s="63"/>
    </row>
    <row r="5" spans="1:224" x14ac:dyDescent="0.25">
      <c r="A5" s="3"/>
      <c r="B5" s="30">
        <v>2024</v>
      </c>
      <c r="C5" s="30">
        <v>2025</v>
      </c>
      <c r="D5" s="31">
        <v>2026</v>
      </c>
      <c r="F5" s="3"/>
      <c r="G5" s="30">
        <v>2024</v>
      </c>
      <c r="H5" s="30">
        <v>2025</v>
      </c>
      <c r="I5" s="31">
        <v>2026</v>
      </c>
      <c r="K5" s="3"/>
      <c r="L5" s="30">
        <v>2024</v>
      </c>
      <c r="M5" s="30">
        <v>2025</v>
      </c>
      <c r="N5" s="31">
        <v>2026</v>
      </c>
      <c r="P5" s="3"/>
      <c r="Q5" s="30">
        <v>2024</v>
      </c>
      <c r="R5" s="30">
        <v>2025</v>
      </c>
      <c r="S5" s="31">
        <v>2026</v>
      </c>
      <c r="U5" s="3"/>
      <c r="V5" s="30">
        <v>2023</v>
      </c>
      <c r="W5" s="30">
        <v>2024</v>
      </c>
      <c r="X5" s="31">
        <v>2025</v>
      </c>
      <c r="Z5" s="3"/>
      <c r="AA5" s="30">
        <v>2024</v>
      </c>
      <c r="AB5" s="30">
        <v>2025</v>
      </c>
      <c r="AC5" s="31">
        <v>2026</v>
      </c>
      <c r="AE5" s="3"/>
      <c r="AF5" s="30">
        <v>2024</v>
      </c>
      <c r="AG5" s="30">
        <v>2025</v>
      </c>
      <c r="AH5" s="31">
        <v>2026</v>
      </c>
      <c r="AJ5" s="3"/>
      <c r="AK5" s="30">
        <v>2024</v>
      </c>
      <c r="AL5" s="30">
        <v>2025</v>
      </c>
      <c r="AM5" s="31">
        <v>2026</v>
      </c>
      <c r="AO5" s="3"/>
      <c r="AP5" s="30">
        <v>2024</v>
      </c>
      <c r="AQ5" s="30">
        <v>2025</v>
      </c>
      <c r="AR5" s="31">
        <v>2026</v>
      </c>
      <c r="AT5" s="3"/>
      <c r="AU5" s="30">
        <v>2024</v>
      </c>
      <c r="AV5" s="30">
        <v>2025</v>
      </c>
      <c r="AW5" s="31">
        <v>2026</v>
      </c>
      <c r="AY5" s="3"/>
      <c r="AZ5" s="30">
        <v>2024</v>
      </c>
      <c r="BA5" s="30">
        <v>2025</v>
      </c>
      <c r="BB5" s="31">
        <v>2026</v>
      </c>
      <c r="BD5" s="3"/>
      <c r="BE5" s="30">
        <v>2024</v>
      </c>
      <c r="BF5" s="30">
        <v>2025</v>
      </c>
      <c r="BG5" s="31">
        <v>2026</v>
      </c>
      <c r="BI5" s="3"/>
      <c r="BJ5" s="30">
        <v>2024</v>
      </c>
      <c r="BK5" s="30">
        <v>2025</v>
      </c>
      <c r="BL5" s="31">
        <v>2026</v>
      </c>
      <c r="BN5" s="3"/>
      <c r="BO5" s="30">
        <v>2024</v>
      </c>
      <c r="BP5" s="30">
        <v>2025</v>
      </c>
      <c r="BQ5" s="31">
        <v>2026</v>
      </c>
      <c r="BS5" s="3"/>
      <c r="BT5" s="30">
        <v>2024</v>
      </c>
      <c r="BU5" s="30">
        <v>2025</v>
      </c>
      <c r="BV5" s="31">
        <v>2026</v>
      </c>
      <c r="BX5" s="3"/>
      <c r="BY5" s="30">
        <v>2024</v>
      </c>
      <c r="BZ5" s="30">
        <v>2025</v>
      </c>
      <c r="CA5" s="31">
        <v>2026</v>
      </c>
      <c r="CC5" s="3"/>
      <c r="CD5" s="30">
        <v>2024</v>
      </c>
      <c r="CE5" s="30">
        <v>2025</v>
      </c>
      <c r="CF5" s="31">
        <v>2026</v>
      </c>
      <c r="CH5" s="3"/>
      <c r="CI5" s="30">
        <v>2024</v>
      </c>
      <c r="CJ5" s="30">
        <v>2025</v>
      </c>
      <c r="CK5" s="31">
        <v>2026</v>
      </c>
      <c r="CM5" s="3"/>
      <c r="CN5" s="30">
        <v>2024</v>
      </c>
      <c r="CO5" s="30">
        <v>2025</v>
      </c>
      <c r="CP5" s="31">
        <v>2026</v>
      </c>
      <c r="CR5" s="3"/>
      <c r="CS5" s="30">
        <v>2024</v>
      </c>
      <c r="CT5" s="30">
        <v>2025</v>
      </c>
      <c r="CU5" s="31">
        <v>2026</v>
      </c>
      <c r="CW5" s="3"/>
      <c r="CX5" s="30">
        <v>2024</v>
      </c>
      <c r="CY5" s="30">
        <v>2025</v>
      </c>
      <c r="CZ5" s="31">
        <v>2026</v>
      </c>
      <c r="DB5" s="3"/>
      <c r="DC5" s="30">
        <v>2024</v>
      </c>
      <c r="DD5" s="30">
        <v>2025</v>
      </c>
      <c r="DE5" s="31">
        <v>2026</v>
      </c>
      <c r="DG5" s="3"/>
      <c r="DH5" s="30">
        <v>2024</v>
      </c>
      <c r="DI5" s="30">
        <v>2025</v>
      </c>
      <c r="DJ5" s="31">
        <v>2026</v>
      </c>
      <c r="DL5" s="3"/>
      <c r="DM5" s="30">
        <v>2024</v>
      </c>
      <c r="DN5" s="30">
        <v>2025</v>
      </c>
      <c r="DO5" s="31">
        <v>2026</v>
      </c>
      <c r="DQ5" s="3"/>
      <c r="DR5" s="30">
        <v>2024</v>
      </c>
      <c r="DS5" s="30">
        <v>2025</v>
      </c>
      <c r="DT5" s="31">
        <v>2026</v>
      </c>
      <c r="DV5" s="3"/>
      <c r="DW5" s="30">
        <v>2024</v>
      </c>
      <c r="DX5" s="30">
        <v>2025</v>
      </c>
      <c r="DY5" s="31">
        <v>2026</v>
      </c>
      <c r="EA5" s="3"/>
      <c r="EB5" s="30">
        <v>2024</v>
      </c>
      <c r="EC5" s="30">
        <v>2025</v>
      </c>
      <c r="ED5" s="31">
        <v>2026</v>
      </c>
      <c r="EF5" s="3"/>
      <c r="EG5" s="30">
        <v>2024</v>
      </c>
      <c r="EH5" s="30">
        <v>2025</v>
      </c>
      <c r="EI5" s="31">
        <v>2026</v>
      </c>
      <c r="EK5" s="3"/>
      <c r="EL5" s="30">
        <v>2024</v>
      </c>
      <c r="EM5" s="30">
        <v>2025</v>
      </c>
      <c r="EN5" s="31">
        <v>2026</v>
      </c>
      <c r="EP5" s="3"/>
      <c r="EQ5" s="30">
        <v>2024</v>
      </c>
      <c r="ER5" s="30">
        <v>2025</v>
      </c>
      <c r="ES5" s="31">
        <v>2026</v>
      </c>
      <c r="EU5" s="3"/>
      <c r="EV5" s="30">
        <v>2024</v>
      </c>
      <c r="EW5" s="30">
        <v>2025</v>
      </c>
      <c r="EX5" s="31">
        <v>2026</v>
      </c>
      <c r="EZ5" s="3"/>
      <c r="FA5" s="30">
        <v>2024</v>
      </c>
      <c r="FB5" s="30">
        <v>2025</v>
      </c>
      <c r="FC5" s="31">
        <v>2026</v>
      </c>
      <c r="FE5" s="3"/>
      <c r="FF5" s="30">
        <v>2024</v>
      </c>
      <c r="FG5" s="30">
        <v>2025</v>
      </c>
      <c r="FH5" s="31">
        <v>2026</v>
      </c>
      <c r="FJ5" s="3"/>
      <c r="FK5" s="30">
        <v>2024</v>
      </c>
      <c r="FL5" s="30">
        <v>2025</v>
      </c>
      <c r="FM5" s="31">
        <v>2026</v>
      </c>
      <c r="FO5" s="3"/>
      <c r="FP5" s="30">
        <v>2024</v>
      </c>
      <c r="FQ5" s="30">
        <v>2025</v>
      </c>
      <c r="FR5" s="31">
        <v>2026</v>
      </c>
      <c r="FT5" s="3"/>
      <c r="FU5" s="30">
        <v>2024</v>
      </c>
      <c r="FV5" s="30">
        <v>2025</v>
      </c>
      <c r="FW5" s="31">
        <v>2026</v>
      </c>
      <c r="FY5" s="3"/>
      <c r="FZ5" s="30">
        <v>2024</v>
      </c>
      <c r="GA5" s="30">
        <v>2025</v>
      </c>
      <c r="GB5" s="31">
        <v>2026</v>
      </c>
      <c r="GD5" s="3"/>
      <c r="GE5" s="30">
        <v>2024</v>
      </c>
      <c r="GF5" s="30">
        <v>2025</v>
      </c>
      <c r="GG5" s="31">
        <v>2026</v>
      </c>
      <c r="GI5" s="3"/>
      <c r="GJ5" s="30">
        <v>2024</v>
      </c>
      <c r="GK5" s="30">
        <v>2025</v>
      </c>
      <c r="GL5" s="31">
        <v>2026</v>
      </c>
      <c r="GN5" s="3"/>
      <c r="GO5" s="30">
        <v>2024</v>
      </c>
      <c r="GP5" s="30">
        <v>2025</v>
      </c>
      <c r="GQ5" s="31">
        <v>2026</v>
      </c>
      <c r="GS5" s="3"/>
      <c r="GT5" s="30">
        <v>2024</v>
      </c>
      <c r="GU5" s="30">
        <v>2025</v>
      </c>
      <c r="GV5" s="31">
        <v>2026</v>
      </c>
      <c r="GX5" s="3"/>
      <c r="GY5" s="30">
        <v>2024</v>
      </c>
      <c r="GZ5" s="30">
        <v>2025</v>
      </c>
      <c r="HA5" s="31">
        <v>2026</v>
      </c>
      <c r="HC5" s="3"/>
      <c r="HD5" s="30">
        <v>2024</v>
      </c>
      <c r="HE5" s="30">
        <v>2025</v>
      </c>
      <c r="HF5" s="31">
        <v>2026</v>
      </c>
      <c r="HH5" s="3"/>
      <c r="HI5" s="30">
        <v>2024</v>
      </c>
      <c r="HJ5" s="30">
        <v>2025</v>
      </c>
      <c r="HK5" s="31">
        <v>2026</v>
      </c>
      <c r="HM5" s="3"/>
      <c r="HN5" s="30">
        <v>2024</v>
      </c>
      <c r="HO5" s="30">
        <v>2025</v>
      </c>
      <c r="HP5" s="31">
        <v>2026</v>
      </c>
    </row>
    <row r="6" spans="1:224" ht="14.45" customHeight="1" x14ac:dyDescent="0.25">
      <c r="A6" s="4" t="s">
        <v>35</v>
      </c>
      <c r="B6" s="8" t="e">
        <f t="shared" ref="B6:D8" si="0">G6+L6+Q6+V6+AA6+AF6+AK6+AP6+AU6+AZ6+BE6+BJ6+BO6+BT6+BY6+CD6+CI6+CN6+CS6+CX6+DC6+DH6+DM6+DR6+DW6+EB6+EG6+EL6+EQ6+EV6+FA6+FF6+FK6+FP6+FU6+FZ6+GE6+GJ6+GO6+GT6+GY6+HD6+HI6+HN6</f>
        <v>#REF!</v>
      </c>
      <c r="C6" s="8" t="e">
        <f t="shared" si="0"/>
        <v>#REF!</v>
      </c>
      <c r="D6" s="9" t="e">
        <f t="shared" si="0"/>
        <v>#REF!</v>
      </c>
      <c r="F6" s="4" t="str">
        <f>$A$6</f>
        <v>Pending - Filed</v>
      </c>
      <c r="G6" s="8" t="e">
        <v>#REF!</v>
      </c>
      <c r="H6" s="8" t="e">
        <v>#REF!</v>
      </c>
      <c r="I6" s="9" t="e">
        <v>#REF!</v>
      </c>
      <c r="K6" s="4" t="str">
        <f>$A$6</f>
        <v>Pending - Filed</v>
      </c>
      <c r="L6" s="8" t="e">
        <v>#REF!</v>
      </c>
      <c r="M6" s="8" t="e">
        <v>#REF!</v>
      </c>
      <c r="N6" s="9" t="e">
        <v>#REF!</v>
      </c>
      <c r="P6" s="4" t="str">
        <f>$A$6</f>
        <v>Pending - Filed</v>
      </c>
      <c r="Q6" s="8" t="e">
        <v>#REF!</v>
      </c>
      <c r="R6" s="8" t="e">
        <v>#REF!</v>
      </c>
      <c r="S6" s="9" t="e">
        <v>#REF!</v>
      </c>
      <c r="U6" s="4" t="str">
        <f>$A$6</f>
        <v>Pending - Filed</v>
      </c>
      <c r="V6" s="8">
        <v>-25000</v>
      </c>
      <c r="W6" s="8">
        <v>-15000</v>
      </c>
      <c r="X6" s="9">
        <v>0</v>
      </c>
      <c r="Z6" s="4" t="str">
        <f>$A$6</f>
        <v>Pending - Filed</v>
      </c>
      <c r="AA6" s="8" t="e">
        <v>#REF!</v>
      </c>
      <c r="AB6" s="8" t="e">
        <v>#REF!</v>
      </c>
      <c r="AC6" s="9" t="e">
        <v>#REF!</v>
      </c>
      <c r="AE6" s="4" t="str">
        <f>$A$6</f>
        <v>Pending - Filed</v>
      </c>
      <c r="AF6" s="8" t="e">
        <v>#REF!</v>
      </c>
      <c r="AG6" s="8" t="e">
        <v>#REF!</v>
      </c>
      <c r="AH6" s="9" t="e">
        <v>#REF!</v>
      </c>
      <c r="AJ6" s="4" t="str">
        <f>$A$6</f>
        <v>Pending - Filed</v>
      </c>
      <c r="AK6" s="8" t="e">
        <v>#REF!</v>
      </c>
      <c r="AL6" s="8" t="e">
        <v>#REF!</v>
      </c>
      <c r="AM6" s="9" t="e">
        <v>#REF!</v>
      </c>
      <c r="AO6" s="4" t="str">
        <f>$A$6</f>
        <v>Pending - Filed</v>
      </c>
      <c r="AP6" s="8" t="e">
        <v>#REF!</v>
      </c>
      <c r="AQ6" s="8" t="e">
        <v>#REF!</v>
      </c>
      <c r="AR6" s="9" t="e">
        <v>#REF!</v>
      </c>
      <c r="AT6" s="4" t="str">
        <f>$A$6</f>
        <v>Pending - Filed</v>
      </c>
      <c r="AU6" s="8" t="e">
        <v>#REF!</v>
      </c>
      <c r="AV6" s="8" t="e">
        <v>#REF!</v>
      </c>
      <c r="AW6" s="9" t="e">
        <v>#REF!</v>
      </c>
      <c r="AY6" s="4" t="str">
        <f>$A$6</f>
        <v>Pending - Filed</v>
      </c>
      <c r="AZ6" s="8" t="e">
        <v>#REF!</v>
      </c>
      <c r="BA6" s="8" t="e">
        <v>#REF!</v>
      </c>
      <c r="BB6" s="9" t="e">
        <v>#REF!</v>
      </c>
      <c r="BD6" s="4" t="str">
        <f>$A$6</f>
        <v>Pending - Filed</v>
      </c>
      <c r="BE6" s="8" t="e">
        <v>#REF!</v>
      </c>
      <c r="BF6" s="8" t="e">
        <v>#REF!</v>
      </c>
      <c r="BG6" s="9" t="e">
        <v>#REF!</v>
      </c>
      <c r="BI6" s="4" t="str">
        <f>$A$6</f>
        <v>Pending - Filed</v>
      </c>
      <c r="BJ6" s="8" t="e">
        <v>#REF!</v>
      </c>
      <c r="BK6" s="8" t="e">
        <v>#REF!</v>
      </c>
      <c r="BL6" s="9" t="e">
        <v>#REF!</v>
      </c>
      <c r="BN6" s="4" t="str">
        <f>$A$6</f>
        <v>Pending - Filed</v>
      </c>
      <c r="BO6" s="8" t="e">
        <v>#REF!</v>
      </c>
      <c r="BP6" s="8" t="e">
        <v>#REF!</v>
      </c>
      <c r="BQ6" s="9" t="e">
        <v>#REF!</v>
      </c>
      <c r="BS6" s="4" t="str">
        <f>$A$6</f>
        <v>Pending - Filed</v>
      </c>
      <c r="BT6" s="8" t="e">
        <v>#REF!</v>
      </c>
      <c r="BU6" s="8" t="e">
        <v>#REF!</v>
      </c>
      <c r="BV6" s="9" t="e">
        <v>#REF!</v>
      </c>
      <c r="BX6" s="4" t="str">
        <f>$A$6</f>
        <v>Pending - Filed</v>
      </c>
      <c r="BY6" s="8" t="e">
        <v>#REF!</v>
      </c>
      <c r="BZ6" s="8" t="e">
        <v>#REF!</v>
      </c>
      <c r="CA6" s="9" t="e">
        <v>#REF!</v>
      </c>
      <c r="CC6" s="4" t="str">
        <f>$A$6</f>
        <v>Pending - Filed</v>
      </c>
      <c r="CD6" s="8" t="e">
        <v>#REF!</v>
      </c>
      <c r="CE6" s="8" t="e">
        <v>#REF!</v>
      </c>
      <c r="CF6" s="9" t="e">
        <v>#REF!</v>
      </c>
      <c r="CH6" s="4" t="str">
        <f>$A$6</f>
        <v>Pending - Filed</v>
      </c>
      <c r="CI6" s="8" t="e">
        <v>#REF!</v>
      </c>
      <c r="CJ6" s="8" t="e">
        <v>#REF!</v>
      </c>
      <c r="CK6" s="9" t="e">
        <v>#REF!</v>
      </c>
      <c r="CM6" s="4" t="str">
        <f>$A$6</f>
        <v>Pending - Filed</v>
      </c>
      <c r="CN6" s="8" t="e">
        <v>#REF!</v>
      </c>
      <c r="CO6" s="8" t="e">
        <v>#REF!</v>
      </c>
      <c r="CP6" s="9" t="e">
        <v>#REF!</v>
      </c>
      <c r="CR6" s="4" t="str">
        <f>$A$6</f>
        <v>Pending - Filed</v>
      </c>
      <c r="CS6" s="8" t="e">
        <v>#REF!</v>
      </c>
      <c r="CT6" s="8" t="e">
        <v>#REF!</v>
      </c>
      <c r="CU6" s="9" t="e">
        <v>#REF!</v>
      </c>
      <c r="CW6" s="4" t="str">
        <f>$A$6</f>
        <v>Pending - Filed</v>
      </c>
      <c r="CX6" s="8" t="e">
        <v>#REF!</v>
      </c>
      <c r="CY6" s="8" t="e">
        <v>#REF!</v>
      </c>
      <c r="CZ6" s="9" t="e">
        <v>#REF!</v>
      </c>
      <c r="DB6" s="4" t="str">
        <f>$A$6</f>
        <v>Pending - Filed</v>
      </c>
      <c r="DC6" s="8" t="e">
        <v>#REF!</v>
      </c>
      <c r="DD6" s="8" t="e">
        <v>#REF!</v>
      </c>
      <c r="DE6" s="9" t="e">
        <v>#REF!</v>
      </c>
      <c r="DG6" s="4" t="str">
        <f>$A$6</f>
        <v>Pending - Filed</v>
      </c>
      <c r="DH6" s="8" t="e">
        <v>#REF!</v>
      </c>
      <c r="DI6" s="8" t="e">
        <v>#REF!</v>
      </c>
      <c r="DJ6" s="9" t="e">
        <v>#REF!</v>
      </c>
      <c r="DL6" s="4" t="str">
        <f>$A$6</f>
        <v>Pending - Filed</v>
      </c>
      <c r="DM6" s="8" t="e">
        <v>#REF!</v>
      </c>
      <c r="DN6" s="8" t="e">
        <v>#REF!</v>
      </c>
      <c r="DO6" s="9" t="e">
        <v>#REF!</v>
      </c>
      <c r="DQ6" s="4" t="str">
        <f>$A$6</f>
        <v>Pending - Filed</v>
      </c>
      <c r="DR6" s="8" t="e">
        <v>#REF!</v>
      </c>
      <c r="DS6" s="8" t="e">
        <v>#REF!</v>
      </c>
      <c r="DT6" s="9" t="e">
        <v>#REF!</v>
      </c>
      <c r="DV6" s="4" t="str">
        <f>$A$6</f>
        <v>Pending - Filed</v>
      </c>
      <c r="DW6" s="8" t="e">
        <v>#REF!</v>
      </c>
      <c r="DX6" s="8" t="e">
        <v>#REF!</v>
      </c>
      <c r="DY6" s="9" t="e">
        <v>#REF!</v>
      </c>
      <c r="EA6" s="4" t="str">
        <f>$A$6</f>
        <v>Pending - Filed</v>
      </c>
      <c r="EB6" s="8" t="e">
        <v>#REF!</v>
      </c>
      <c r="EC6" s="8" t="e">
        <v>#REF!</v>
      </c>
      <c r="ED6" s="9" t="e">
        <v>#REF!</v>
      </c>
      <c r="EF6" s="4" t="str">
        <f>$A$6</f>
        <v>Pending - Filed</v>
      </c>
      <c r="EG6" s="8" t="e">
        <v>#REF!</v>
      </c>
      <c r="EH6" s="8" t="e">
        <v>#REF!</v>
      </c>
      <c r="EI6" s="9" t="e">
        <v>#REF!</v>
      </c>
      <c r="EK6" s="4" t="str">
        <f>$A$6</f>
        <v>Pending - Filed</v>
      </c>
      <c r="EL6" s="8" t="e">
        <v>#REF!</v>
      </c>
      <c r="EM6" s="8" t="e">
        <v>#REF!</v>
      </c>
      <c r="EN6" s="9" t="e">
        <v>#REF!</v>
      </c>
      <c r="EP6" s="4" t="str">
        <f>$A$6</f>
        <v>Pending - Filed</v>
      </c>
      <c r="EQ6" s="8" t="e">
        <v>#REF!</v>
      </c>
      <c r="ER6" s="8" t="e">
        <v>#REF!</v>
      </c>
      <c r="ES6" s="9" t="e">
        <v>#REF!</v>
      </c>
      <c r="EU6" s="4" t="str">
        <f>$A$6</f>
        <v>Pending - Filed</v>
      </c>
      <c r="EV6" s="8" t="e">
        <v>#REF!</v>
      </c>
      <c r="EW6" s="8" t="e">
        <v>#REF!</v>
      </c>
      <c r="EX6" s="9" t="e">
        <v>#REF!</v>
      </c>
      <c r="EZ6" s="4" t="str">
        <f>$A$6</f>
        <v>Pending - Filed</v>
      </c>
      <c r="FA6" s="8" t="e">
        <v>#REF!</v>
      </c>
      <c r="FB6" s="8" t="e">
        <v>#REF!</v>
      </c>
      <c r="FC6" s="9" t="e">
        <v>#REF!</v>
      </c>
      <c r="FE6" s="4" t="str">
        <f>$A$6</f>
        <v>Pending - Filed</v>
      </c>
      <c r="FF6" s="8" t="e">
        <v>#REF!</v>
      </c>
      <c r="FG6" s="8" t="e">
        <v>#REF!</v>
      </c>
      <c r="FH6" s="9" t="e">
        <v>#REF!</v>
      </c>
      <c r="FJ6" s="4" t="str">
        <f>$A$6</f>
        <v>Pending - Filed</v>
      </c>
      <c r="FK6" s="8" t="e">
        <v>#REF!</v>
      </c>
      <c r="FL6" s="8" t="e">
        <v>#REF!</v>
      </c>
      <c r="FM6" s="9" t="e">
        <v>#REF!</v>
      </c>
      <c r="FO6" s="4" t="str">
        <f>$A$6</f>
        <v>Pending - Filed</v>
      </c>
      <c r="FP6" s="8" t="e">
        <v>#REF!</v>
      </c>
      <c r="FQ6" s="8" t="e">
        <v>#REF!</v>
      </c>
      <c r="FR6" s="9" t="e">
        <v>#REF!</v>
      </c>
      <c r="FT6" s="4" t="str">
        <f>$A$6</f>
        <v>Pending - Filed</v>
      </c>
      <c r="FU6" s="8" t="e">
        <v>#REF!</v>
      </c>
      <c r="FV6" s="8" t="e">
        <v>#REF!</v>
      </c>
      <c r="FW6" s="9" t="e">
        <v>#REF!</v>
      </c>
      <c r="FY6" s="4" t="str">
        <f>$A$6</f>
        <v>Pending - Filed</v>
      </c>
      <c r="FZ6" s="8" t="e">
        <v>#REF!</v>
      </c>
      <c r="GA6" s="8" t="e">
        <v>#REF!</v>
      </c>
      <c r="GB6" s="9" t="e">
        <v>#REF!</v>
      </c>
      <c r="GD6" s="4" t="str">
        <f>$A$6</f>
        <v>Pending - Filed</v>
      </c>
      <c r="GE6" s="8" t="e">
        <v>#REF!</v>
      </c>
      <c r="GF6" s="8" t="e">
        <v>#REF!</v>
      </c>
      <c r="GG6" s="9" t="e">
        <v>#REF!</v>
      </c>
      <c r="GI6" s="4" t="str">
        <f>$A$6</f>
        <v>Pending - Filed</v>
      </c>
      <c r="GJ6" s="8" t="e">
        <v>#REF!</v>
      </c>
      <c r="GK6" s="8" t="e">
        <v>#REF!</v>
      </c>
      <c r="GL6" s="9" t="e">
        <v>#REF!</v>
      </c>
      <c r="GN6" s="4" t="str">
        <f>$A$6</f>
        <v>Pending - Filed</v>
      </c>
      <c r="GO6" s="8" t="e">
        <v>#REF!</v>
      </c>
      <c r="GP6" s="8" t="e">
        <v>#REF!</v>
      </c>
      <c r="GQ6" s="9" t="e">
        <v>#REF!</v>
      </c>
      <c r="GS6" s="4" t="str">
        <f>$A$6</f>
        <v>Pending - Filed</v>
      </c>
      <c r="GT6" s="8" t="e">
        <v>#REF!</v>
      </c>
      <c r="GU6" s="8" t="e">
        <v>#REF!</v>
      </c>
      <c r="GV6" s="9" t="e">
        <v>#REF!</v>
      </c>
      <c r="GX6" s="4" t="str">
        <f>$A$6</f>
        <v>Pending - Filed</v>
      </c>
      <c r="GY6" s="8" t="e">
        <v>#REF!</v>
      </c>
      <c r="GZ6" s="8" t="e">
        <v>#REF!</v>
      </c>
      <c r="HA6" s="9" t="e">
        <v>#REF!</v>
      </c>
      <c r="HC6" s="4" t="str">
        <f>$A$6</f>
        <v>Pending - Filed</v>
      </c>
      <c r="HD6" s="8" t="e">
        <v>#REF!</v>
      </c>
      <c r="HE6" s="8" t="e">
        <v>#REF!</v>
      </c>
      <c r="HF6" s="9" t="e">
        <v>#REF!</v>
      </c>
      <c r="HH6" s="4" t="str">
        <f>$A$6</f>
        <v>Pending - Filed</v>
      </c>
      <c r="HI6" s="8" t="e">
        <v>#REF!</v>
      </c>
      <c r="HJ6" s="8" t="e">
        <v>#REF!</v>
      </c>
      <c r="HK6" s="9" t="e">
        <v>#REF!</v>
      </c>
      <c r="HM6" s="4" t="str">
        <f>$A$6</f>
        <v>Pending - Filed</v>
      </c>
      <c r="HN6" s="8" t="e">
        <v>#REF!</v>
      </c>
      <c r="HO6" s="8" t="e">
        <v>#REF!</v>
      </c>
      <c r="HP6" s="9" t="e">
        <v>#REF!</v>
      </c>
    </row>
    <row r="7" spans="1:224" ht="14.45" customHeight="1" x14ac:dyDescent="0.25">
      <c r="A7" s="4" t="s">
        <v>36</v>
      </c>
      <c r="B7" s="8" t="e">
        <f t="shared" si="0"/>
        <v>#REF!</v>
      </c>
      <c r="C7" s="8" t="e">
        <f t="shared" si="0"/>
        <v>#REF!</v>
      </c>
      <c r="D7" s="9" t="e">
        <f t="shared" si="0"/>
        <v>#REF!</v>
      </c>
      <c r="F7" s="4" t="str">
        <f>$A$7</f>
        <v>Pending - New Filing</v>
      </c>
      <c r="G7" s="8" t="e">
        <v>#REF!</v>
      </c>
      <c r="H7" s="8" t="e">
        <v>#REF!</v>
      </c>
      <c r="I7" s="9" t="e">
        <v>#REF!</v>
      </c>
      <c r="K7" s="4" t="str">
        <f>$A$7</f>
        <v>Pending - New Filing</v>
      </c>
      <c r="L7" s="8" t="e">
        <v>#REF!</v>
      </c>
      <c r="M7" s="8" t="e">
        <v>#REF!</v>
      </c>
      <c r="N7" s="9" t="e">
        <v>#REF!</v>
      </c>
      <c r="P7" s="4" t="str">
        <f>$A$7</f>
        <v>Pending - New Filing</v>
      </c>
      <c r="Q7" s="8" t="e">
        <v>#REF!</v>
      </c>
      <c r="R7" s="8" t="e">
        <v>#REF!</v>
      </c>
      <c r="S7" s="9" t="e">
        <v>#REF!</v>
      </c>
      <c r="U7" s="4" t="str">
        <f>$A$7</f>
        <v>Pending - New Filing</v>
      </c>
      <c r="V7" s="8">
        <v>0</v>
      </c>
      <c r="W7" s="8">
        <v>0</v>
      </c>
      <c r="X7" s="9">
        <v>0</v>
      </c>
      <c r="Z7" s="4" t="str">
        <f>$A$7</f>
        <v>Pending - New Filing</v>
      </c>
      <c r="AA7" s="8" t="e">
        <v>#REF!</v>
      </c>
      <c r="AB7" s="8" t="e">
        <v>#REF!</v>
      </c>
      <c r="AC7" s="9" t="e">
        <v>#REF!</v>
      </c>
      <c r="AE7" s="4" t="str">
        <f>$A$7</f>
        <v>Pending - New Filing</v>
      </c>
      <c r="AF7" s="8" t="e">
        <v>#REF!</v>
      </c>
      <c r="AG7" s="8" t="e">
        <v>#REF!</v>
      </c>
      <c r="AH7" s="9" t="e">
        <v>#REF!</v>
      </c>
      <c r="AJ7" s="4" t="str">
        <f>$A$7</f>
        <v>Pending - New Filing</v>
      </c>
      <c r="AK7" s="8" t="e">
        <v>#REF!</v>
      </c>
      <c r="AL7" s="8" t="e">
        <v>#REF!</v>
      </c>
      <c r="AM7" s="9" t="e">
        <v>#REF!</v>
      </c>
      <c r="AO7" s="4" t="str">
        <f>$A$7</f>
        <v>Pending - New Filing</v>
      </c>
      <c r="AP7" s="8" t="e">
        <v>#REF!</v>
      </c>
      <c r="AQ7" s="8" t="e">
        <v>#REF!</v>
      </c>
      <c r="AR7" s="9" t="e">
        <v>#REF!</v>
      </c>
      <c r="AT7" s="4" t="str">
        <f>$A$7</f>
        <v>Pending - New Filing</v>
      </c>
      <c r="AU7" s="8" t="e">
        <v>#REF!</v>
      </c>
      <c r="AV7" s="8" t="e">
        <v>#REF!</v>
      </c>
      <c r="AW7" s="9" t="e">
        <v>#REF!</v>
      </c>
      <c r="AY7" s="4" t="str">
        <f>$A$7</f>
        <v>Pending - New Filing</v>
      </c>
      <c r="AZ7" s="8" t="e">
        <v>#REF!</v>
      </c>
      <c r="BA7" s="8" t="e">
        <v>#REF!</v>
      </c>
      <c r="BB7" s="9" t="e">
        <v>#REF!</v>
      </c>
      <c r="BD7" s="4" t="str">
        <f>$A$7</f>
        <v>Pending - New Filing</v>
      </c>
      <c r="BE7" s="8" t="e">
        <v>#REF!</v>
      </c>
      <c r="BF7" s="8" t="e">
        <v>#REF!</v>
      </c>
      <c r="BG7" s="9" t="e">
        <v>#REF!</v>
      </c>
      <c r="BI7" s="4" t="str">
        <f>$A$7</f>
        <v>Pending - New Filing</v>
      </c>
      <c r="BJ7" s="8" t="e">
        <v>#REF!</v>
      </c>
      <c r="BK7" s="8" t="e">
        <v>#REF!</v>
      </c>
      <c r="BL7" s="9" t="e">
        <v>#REF!</v>
      </c>
      <c r="BN7" s="4" t="str">
        <f>$A$7</f>
        <v>Pending - New Filing</v>
      </c>
      <c r="BO7" s="8" t="e">
        <v>#REF!</v>
      </c>
      <c r="BP7" s="8" t="e">
        <v>#REF!</v>
      </c>
      <c r="BQ7" s="9" t="e">
        <v>#REF!</v>
      </c>
      <c r="BS7" s="4" t="str">
        <f>$A$7</f>
        <v>Pending - New Filing</v>
      </c>
      <c r="BT7" s="8" t="e">
        <v>#REF!</v>
      </c>
      <c r="BU7" s="8" t="e">
        <v>#REF!</v>
      </c>
      <c r="BV7" s="9" t="e">
        <v>#REF!</v>
      </c>
      <c r="BX7" s="4" t="str">
        <f>$A$7</f>
        <v>Pending - New Filing</v>
      </c>
      <c r="BY7" s="8" t="e">
        <v>#REF!</v>
      </c>
      <c r="BZ7" s="8" t="e">
        <v>#REF!</v>
      </c>
      <c r="CA7" s="9" t="e">
        <v>#REF!</v>
      </c>
      <c r="CC7" s="4" t="str">
        <f>$A$7</f>
        <v>Pending - New Filing</v>
      </c>
      <c r="CD7" s="8" t="e">
        <v>#REF!</v>
      </c>
      <c r="CE7" s="8" t="e">
        <v>#REF!</v>
      </c>
      <c r="CF7" s="9" t="e">
        <v>#REF!</v>
      </c>
      <c r="CH7" s="4" t="str">
        <f>$A$7</f>
        <v>Pending - New Filing</v>
      </c>
      <c r="CI7" s="8" t="e">
        <v>#REF!</v>
      </c>
      <c r="CJ7" s="8" t="e">
        <v>#REF!</v>
      </c>
      <c r="CK7" s="9" t="e">
        <v>#REF!</v>
      </c>
      <c r="CM7" s="4" t="str">
        <f>$A$7</f>
        <v>Pending - New Filing</v>
      </c>
      <c r="CN7" s="8" t="e">
        <v>#REF!</v>
      </c>
      <c r="CO7" s="8" t="e">
        <v>#REF!</v>
      </c>
      <c r="CP7" s="9" t="e">
        <v>#REF!</v>
      </c>
      <c r="CR7" s="4" t="str">
        <f>$A$7</f>
        <v>Pending - New Filing</v>
      </c>
      <c r="CS7" s="8" t="e">
        <v>#REF!</v>
      </c>
      <c r="CT7" s="8" t="e">
        <v>#REF!</v>
      </c>
      <c r="CU7" s="9" t="e">
        <v>#REF!</v>
      </c>
      <c r="CW7" s="4" t="str">
        <f>$A$7</f>
        <v>Pending - New Filing</v>
      </c>
      <c r="CX7" s="8" t="e">
        <v>#REF!</v>
      </c>
      <c r="CY7" s="8" t="e">
        <v>#REF!</v>
      </c>
      <c r="CZ7" s="9" t="e">
        <v>#REF!</v>
      </c>
      <c r="DB7" s="4" t="str">
        <f>$A$7</f>
        <v>Pending - New Filing</v>
      </c>
      <c r="DC7" s="8" t="e">
        <v>#REF!</v>
      </c>
      <c r="DD7" s="8" t="e">
        <v>#REF!</v>
      </c>
      <c r="DE7" s="9" t="e">
        <v>#REF!</v>
      </c>
      <c r="DG7" s="4" t="str">
        <f>$A$7</f>
        <v>Pending - New Filing</v>
      </c>
      <c r="DH7" s="8" t="e">
        <v>#REF!</v>
      </c>
      <c r="DI7" s="8" t="e">
        <v>#REF!</v>
      </c>
      <c r="DJ7" s="9" t="e">
        <v>#REF!</v>
      </c>
      <c r="DL7" s="4" t="str">
        <f>$A$7</f>
        <v>Pending - New Filing</v>
      </c>
      <c r="DM7" s="8" t="e">
        <v>#REF!</v>
      </c>
      <c r="DN7" s="8" t="e">
        <v>#REF!</v>
      </c>
      <c r="DO7" s="9" t="e">
        <v>#REF!</v>
      </c>
      <c r="DQ7" s="4" t="str">
        <f>$A$7</f>
        <v>Pending - New Filing</v>
      </c>
      <c r="DR7" s="8" t="e">
        <v>#REF!</v>
      </c>
      <c r="DS7" s="8" t="e">
        <v>#REF!</v>
      </c>
      <c r="DT7" s="9" t="e">
        <v>#REF!</v>
      </c>
      <c r="DV7" s="4" t="str">
        <f>$A$7</f>
        <v>Pending - New Filing</v>
      </c>
      <c r="DW7" s="8" t="e">
        <v>#REF!</v>
      </c>
      <c r="DX7" s="8" t="e">
        <v>#REF!</v>
      </c>
      <c r="DY7" s="9" t="e">
        <v>#REF!</v>
      </c>
      <c r="EA7" s="4" t="str">
        <f>$A$7</f>
        <v>Pending - New Filing</v>
      </c>
      <c r="EB7" s="8" t="e">
        <v>#REF!</v>
      </c>
      <c r="EC7" s="8" t="e">
        <v>#REF!</v>
      </c>
      <c r="ED7" s="9" t="e">
        <v>#REF!</v>
      </c>
      <c r="EF7" s="4" t="str">
        <f>$A$7</f>
        <v>Pending - New Filing</v>
      </c>
      <c r="EG7" s="8" t="e">
        <v>#REF!</v>
      </c>
      <c r="EH7" s="8" t="e">
        <v>#REF!</v>
      </c>
      <c r="EI7" s="9" t="e">
        <v>#REF!</v>
      </c>
      <c r="EK7" s="4" t="str">
        <f>$A$7</f>
        <v>Pending - New Filing</v>
      </c>
      <c r="EL7" s="8" t="e">
        <v>#REF!</v>
      </c>
      <c r="EM7" s="8" t="e">
        <v>#REF!</v>
      </c>
      <c r="EN7" s="9" t="e">
        <v>#REF!</v>
      </c>
      <c r="EP7" s="4" t="str">
        <f>$A$7</f>
        <v>Pending - New Filing</v>
      </c>
      <c r="EQ7" s="8" t="e">
        <v>#REF!</v>
      </c>
      <c r="ER7" s="8" t="e">
        <v>#REF!</v>
      </c>
      <c r="ES7" s="9" t="e">
        <v>#REF!</v>
      </c>
      <c r="EU7" s="4" t="str">
        <f>$A$7</f>
        <v>Pending - New Filing</v>
      </c>
      <c r="EV7" s="8" t="e">
        <v>#REF!</v>
      </c>
      <c r="EW7" s="8" t="e">
        <v>#REF!</v>
      </c>
      <c r="EX7" s="9" t="e">
        <v>#REF!</v>
      </c>
      <c r="EZ7" s="4" t="str">
        <f>$A$7</f>
        <v>Pending - New Filing</v>
      </c>
      <c r="FA7" s="8" t="e">
        <v>#REF!</v>
      </c>
      <c r="FB7" s="8" t="e">
        <v>#REF!</v>
      </c>
      <c r="FC7" s="9" t="e">
        <v>#REF!</v>
      </c>
      <c r="FE7" s="4" t="str">
        <f>$A$7</f>
        <v>Pending - New Filing</v>
      </c>
      <c r="FF7" s="8" t="e">
        <v>#REF!</v>
      </c>
      <c r="FG7" s="8" t="e">
        <v>#REF!</v>
      </c>
      <c r="FH7" s="9" t="e">
        <v>#REF!</v>
      </c>
      <c r="FJ7" s="4" t="str">
        <f>$A$7</f>
        <v>Pending - New Filing</v>
      </c>
      <c r="FK7" s="8" t="e">
        <v>#REF!</v>
      </c>
      <c r="FL7" s="8" t="e">
        <v>#REF!</v>
      </c>
      <c r="FM7" s="9" t="e">
        <v>#REF!</v>
      </c>
      <c r="FO7" s="4" t="str">
        <f>$A$7</f>
        <v>Pending - New Filing</v>
      </c>
      <c r="FP7" s="8" t="e">
        <v>#REF!</v>
      </c>
      <c r="FQ7" s="8" t="e">
        <v>#REF!</v>
      </c>
      <c r="FR7" s="9" t="e">
        <v>#REF!</v>
      </c>
      <c r="FT7" s="4" t="str">
        <f>$A$7</f>
        <v>Pending - New Filing</v>
      </c>
      <c r="FU7" s="8" t="e">
        <v>#REF!</v>
      </c>
      <c r="FV7" s="8" t="e">
        <v>#REF!</v>
      </c>
      <c r="FW7" s="9" t="e">
        <v>#REF!</v>
      </c>
      <c r="FY7" s="4" t="str">
        <f>$A$7</f>
        <v>Pending - New Filing</v>
      </c>
      <c r="FZ7" s="8" t="e">
        <v>#REF!</v>
      </c>
      <c r="GA7" s="8" t="e">
        <v>#REF!</v>
      </c>
      <c r="GB7" s="9" t="e">
        <v>#REF!</v>
      </c>
      <c r="GD7" s="4" t="str">
        <f>$A$7</f>
        <v>Pending - New Filing</v>
      </c>
      <c r="GE7" s="8" t="e">
        <v>#REF!</v>
      </c>
      <c r="GF7" s="8" t="e">
        <v>#REF!</v>
      </c>
      <c r="GG7" s="9" t="e">
        <v>#REF!</v>
      </c>
      <c r="GI7" s="4" t="str">
        <f>$A$7</f>
        <v>Pending - New Filing</v>
      </c>
      <c r="GJ7" s="8" t="e">
        <v>#REF!</v>
      </c>
      <c r="GK7" s="8" t="e">
        <v>#REF!</v>
      </c>
      <c r="GL7" s="9" t="e">
        <v>#REF!</v>
      </c>
      <c r="GN7" s="4" t="str">
        <f>$A$7</f>
        <v>Pending - New Filing</v>
      </c>
      <c r="GO7" s="8" t="e">
        <v>#REF!</v>
      </c>
      <c r="GP7" s="8" t="e">
        <v>#REF!</v>
      </c>
      <c r="GQ7" s="9" t="e">
        <v>#REF!</v>
      </c>
      <c r="GS7" s="4" t="str">
        <f>$A$7</f>
        <v>Pending - New Filing</v>
      </c>
      <c r="GT7" s="8" t="e">
        <v>#REF!</v>
      </c>
      <c r="GU7" s="8" t="e">
        <v>#REF!</v>
      </c>
      <c r="GV7" s="9" t="e">
        <v>#REF!</v>
      </c>
      <c r="GX7" s="4" t="str">
        <f>$A$7</f>
        <v>Pending - New Filing</v>
      </c>
      <c r="GY7" s="8" t="e">
        <v>#REF!</v>
      </c>
      <c r="GZ7" s="8" t="e">
        <v>#REF!</v>
      </c>
      <c r="HA7" s="9" t="e">
        <v>#REF!</v>
      </c>
      <c r="HC7" s="4" t="str">
        <f>$A$7</f>
        <v>Pending - New Filing</v>
      </c>
      <c r="HD7" s="8" t="e">
        <v>#REF!</v>
      </c>
      <c r="HE7" s="8" t="e">
        <v>#REF!</v>
      </c>
      <c r="HF7" s="9" t="e">
        <v>#REF!</v>
      </c>
      <c r="HH7" s="4" t="str">
        <f>$A$7</f>
        <v>Pending - New Filing</v>
      </c>
      <c r="HI7" s="8" t="e">
        <v>#REF!</v>
      </c>
      <c r="HJ7" s="8" t="e">
        <v>#REF!</v>
      </c>
      <c r="HK7" s="9" t="e">
        <v>#REF!</v>
      </c>
      <c r="HM7" s="4" t="str">
        <f>$A$7</f>
        <v>Pending - New Filing</v>
      </c>
      <c r="HN7" s="8" t="e">
        <v>#REF!</v>
      </c>
      <c r="HO7" s="8" t="e">
        <v>#REF!</v>
      </c>
      <c r="HP7" s="9" t="e">
        <v>#REF!</v>
      </c>
    </row>
    <row r="8" spans="1:224" ht="14.45" customHeight="1" x14ac:dyDescent="0.25">
      <c r="A8" s="4" t="s">
        <v>27</v>
      </c>
      <c r="B8" s="8" t="e">
        <f t="shared" si="0"/>
        <v>#REF!</v>
      </c>
      <c r="C8" s="8" t="e">
        <f t="shared" si="0"/>
        <v>#REF!</v>
      </c>
      <c r="D8" s="9" t="e">
        <f t="shared" si="0"/>
        <v>#REF!</v>
      </c>
      <c r="F8" s="4" t="str">
        <f>$A$8</f>
        <v>Anticipated</v>
      </c>
      <c r="G8" s="8" t="e">
        <v>#REF!</v>
      </c>
      <c r="H8" s="8" t="e">
        <v>#REF!</v>
      </c>
      <c r="I8" s="9" t="e">
        <v>#REF!</v>
      </c>
      <c r="K8" s="4" t="str">
        <f>$A$8</f>
        <v>Anticipated</v>
      </c>
      <c r="L8" s="8" t="e">
        <v>#REF!</v>
      </c>
      <c r="M8" s="8" t="e">
        <v>#REF!</v>
      </c>
      <c r="N8" s="9" t="e">
        <v>#REF!</v>
      </c>
      <c r="P8" s="4" t="str">
        <f>$A$8</f>
        <v>Anticipated</v>
      </c>
      <c r="Q8" s="8" t="e">
        <v>#REF!</v>
      </c>
      <c r="R8" s="8" t="e">
        <v>#REF!</v>
      </c>
      <c r="S8" s="9" t="e">
        <v>#REF!</v>
      </c>
      <c r="U8" s="4" t="str">
        <f>$A$8</f>
        <v>Anticipated</v>
      </c>
      <c r="V8" s="8">
        <v>0</v>
      </c>
      <c r="W8" s="8">
        <v>0</v>
      </c>
      <c r="X8" s="9">
        <v>0</v>
      </c>
      <c r="Z8" s="4" t="str">
        <f>$A$8</f>
        <v>Anticipated</v>
      </c>
      <c r="AA8" s="8" t="e">
        <v>#REF!</v>
      </c>
      <c r="AB8" s="8" t="e">
        <v>#REF!</v>
      </c>
      <c r="AC8" s="9" t="e">
        <v>#REF!</v>
      </c>
      <c r="AE8" s="4" t="str">
        <f>$A$8</f>
        <v>Anticipated</v>
      </c>
      <c r="AF8" s="8" t="e">
        <v>#REF!</v>
      </c>
      <c r="AG8" s="8" t="e">
        <v>#REF!</v>
      </c>
      <c r="AH8" s="9" t="e">
        <v>#REF!</v>
      </c>
      <c r="AJ8" s="4" t="str">
        <f>$A$8</f>
        <v>Anticipated</v>
      </c>
      <c r="AK8" s="8" t="e">
        <v>#REF!</v>
      </c>
      <c r="AL8" s="8" t="e">
        <v>#REF!</v>
      </c>
      <c r="AM8" s="9" t="e">
        <v>#REF!</v>
      </c>
      <c r="AO8" s="4" t="str">
        <f>$A$8</f>
        <v>Anticipated</v>
      </c>
      <c r="AP8" s="8" t="e">
        <v>#REF!</v>
      </c>
      <c r="AQ8" s="8" t="e">
        <v>#REF!</v>
      </c>
      <c r="AR8" s="9" t="e">
        <v>#REF!</v>
      </c>
      <c r="AT8" s="4" t="str">
        <f>$A$8</f>
        <v>Anticipated</v>
      </c>
      <c r="AU8" s="8" t="e">
        <v>#REF!</v>
      </c>
      <c r="AV8" s="8" t="e">
        <v>#REF!</v>
      </c>
      <c r="AW8" s="9" t="e">
        <v>#REF!</v>
      </c>
      <c r="AY8" s="4" t="str">
        <f>$A$8</f>
        <v>Anticipated</v>
      </c>
      <c r="AZ8" s="8" t="e">
        <v>#REF!</v>
      </c>
      <c r="BA8" s="8" t="e">
        <v>#REF!</v>
      </c>
      <c r="BB8" s="9" t="e">
        <v>#REF!</v>
      </c>
      <c r="BD8" s="4" t="str">
        <f>$A$8</f>
        <v>Anticipated</v>
      </c>
      <c r="BE8" s="8" t="e">
        <v>#REF!</v>
      </c>
      <c r="BF8" s="8" t="e">
        <v>#REF!</v>
      </c>
      <c r="BG8" s="9" t="e">
        <v>#REF!</v>
      </c>
      <c r="BI8" s="4" t="str">
        <f>$A$8</f>
        <v>Anticipated</v>
      </c>
      <c r="BJ8" s="8" t="e">
        <v>#REF!</v>
      </c>
      <c r="BK8" s="8" t="e">
        <v>#REF!</v>
      </c>
      <c r="BL8" s="9" t="e">
        <v>#REF!</v>
      </c>
      <c r="BN8" s="4" t="str">
        <f>$A$8</f>
        <v>Anticipated</v>
      </c>
      <c r="BO8" s="8" t="e">
        <v>#REF!</v>
      </c>
      <c r="BP8" s="8" t="e">
        <v>#REF!</v>
      </c>
      <c r="BQ8" s="9" t="e">
        <v>#REF!</v>
      </c>
      <c r="BS8" s="4" t="str">
        <f>$A$8</f>
        <v>Anticipated</v>
      </c>
      <c r="BT8" s="8" t="e">
        <v>#REF!</v>
      </c>
      <c r="BU8" s="8" t="e">
        <v>#REF!</v>
      </c>
      <c r="BV8" s="9" t="e">
        <v>#REF!</v>
      </c>
      <c r="BX8" s="4" t="str">
        <f>$A$8</f>
        <v>Anticipated</v>
      </c>
      <c r="BY8" s="8" t="e">
        <v>#REF!</v>
      </c>
      <c r="BZ8" s="8" t="e">
        <v>#REF!</v>
      </c>
      <c r="CA8" s="9" t="e">
        <v>#REF!</v>
      </c>
      <c r="CC8" s="4" t="str">
        <f>$A$8</f>
        <v>Anticipated</v>
      </c>
      <c r="CD8" s="8" t="e">
        <v>#REF!</v>
      </c>
      <c r="CE8" s="8" t="e">
        <v>#REF!</v>
      </c>
      <c r="CF8" s="9" t="e">
        <v>#REF!</v>
      </c>
      <c r="CH8" s="4" t="str">
        <f>$A$8</f>
        <v>Anticipated</v>
      </c>
      <c r="CI8" s="8" t="e">
        <v>#REF!</v>
      </c>
      <c r="CJ8" s="8" t="e">
        <v>#REF!</v>
      </c>
      <c r="CK8" s="9" t="e">
        <v>#REF!</v>
      </c>
      <c r="CM8" s="4" t="str">
        <f>$A$8</f>
        <v>Anticipated</v>
      </c>
      <c r="CN8" s="8" t="e">
        <v>#REF!</v>
      </c>
      <c r="CO8" s="8" t="e">
        <v>#REF!</v>
      </c>
      <c r="CP8" s="9" t="e">
        <v>#REF!</v>
      </c>
      <c r="CR8" s="4" t="str">
        <f>$A$8</f>
        <v>Anticipated</v>
      </c>
      <c r="CS8" s="8" t="e">
        <v>#REF!</v>
      </c>
      <c r="CT8" s="8" t="e">
        <v>#REF!</v>
      </c>
      <c r="CU8" s="9" t="e">
        <v>#REF!</v>
      </c>
      <c r="CW8" s="4" t="str">
        <f>$A$8</f>
        <v>Anticipated</v>
      </c>
      <c r="CX8" s="8" t="e">
        <v>#REF!</v>
      </c>
      <c r="CY8" s="8" t="e">
        <v>#REF!</v>
      </c>
      <c r="CZ8" s="9" t="e">
        <v>#REF!</v>
      </c>
      <c r="DB8" s="4" t="str">
        <f>$A$8</f>
        <v>Anticipated</v>
      </c>
      <c r="DC8" s="8" t="e">
        <v>#REF!</v>
      </c>
      <c r="DD8" s="8" t="e">
        <v>#REF!</v>
      </c>
      <c r="DE8" s="9" t="e">
        <v>#REF!</v>
      </c>
      <c r="DG8" s="4" t="str">
        <f>$A$8</f>
        <v>Anticipated</v>
      </c>
      <c r="DH8" s="8" t="e">
        <v>#REF!</v>
      </c>
      <c r="DI8" s="8" t="e">
        <v>#REF!</v>
      </c>
      <c r="DJ8" s="9" t="e">
        <v>#REF!</v>
      </c>
      <c r="DL8" s="4" t="str">
        <f>$A$8</f>
        <v>Anticipated</v>
      </c>
      <c r="DM8" s="8" t="e">
        <v>#REF!</v>
      </c>
      <c r="DN8" s="8" t="e">
        <v>#REF!</v>
      </c>
      <c r="DO8" s="9" t="e">
        <v>#REF!</v>
      </c>
      <c r="DQ8" s="4" t="str">
        <f>$A$8</f>
        <v>Anticipated</v>
      </c>
      <c r="DR8" s="8" t="e">
        <v>#REF!</v>
      </c>
      <c r="DS8" s="8" t="e">
        <v>#REF!</v>
      </c>
      <c r="DT8" s="9" t="e">
        <v>#REF!</v>
      </c>
      <c r="DV8" s="4" t="str">
        <f>$A$8</f>
        <v>Anticipated</v>
      </c>
      <c r="DW8" s="8" t="e">
        <v>#REF!</v>
      </c>
      <c r="DX8" s="8" t="e">
        <v>#REF!</v>
      </c>
      <c r="DY8" s="9" t="e">
        <v>#REF!</v>
      </c>
      <c r="EA8" s="4" t="str">
        <f>$A$8</f>
        <v>Anticipated</v>
      </c>
      <c r="EB8" s="8" t="e">
        <v>#REF!</v>
      </c>
      <c r="EC8" s="8" t="e">
        <v>#REF!</v>
      </c>
      <c r="ED8" s="9" t="e">
        <v>#REF!</v>
      </c>
      <c r="EF8" s="4" t="str">
        <f>$A$8</f>
        <v>Anticipated</v>
      </c>
      <c r="EG8" s="8" t="e">
        <v>#REF!</v>
      </c>
      <c r="EH8" s="8" t="e">
        <v>#REF!</v>
      </c>
      <c r="EI8" s="9" t="e">
        <v>#REF!</v>
      </c>
      <c r="EK8" s="4" t="str">
        <f>$A$8</f>
        <v>Anticipated</v>
      </c>
      <c r="EL8" s="8" t="e">
        <v>#REF!</v>
      </c>
      <c r="EM8" s="8" t="e">
        <v>#REF!</v>
      </c>
      <c r="EN8" s="9" t="e">
        <v>#REF!</v>
      </c>
      <c r="EP8" s="4" t="str">
        <f>$A$8</f>
        <v>Anticipated</v>
      </c>
      <c r="EQ8" s="8" t="e">
        <v>#REF!</v>
      </c>
      <c r="ER8" s="8" t="e">
        <v>#REF!</v>
      </c>
      <c r="ES8" s="9" t="e">
        <v>#REF!</v>
      </c>
      <c r="EU8" s="4" t="str">
        <f>$A$8</f>
        <v>Anticipated</v>
      </c>
      <c r="EV8" s="8" t="e">
        <v>#REF!</v>
      </c>
      <c r="EW8" s="8" t="e">
        <v>#REF!</v>
      </c>
      <c r="EX8" s="9" t="e">
        <v>#REF!</v>
      </c>
      <c r="EZ8" s="4" t="str">
        <f>$A$8</f>
        <v>Anticipated</v>
      </c>
      <c r="FA8" s="8" t="e">
        <v>#REF!</v>
      </c>
      <c r="FB8" s="8" t="e">
        <v>#REF!</v>
      </c>
      <c r="FC8" s="9" t="e">
        <v>#REF!</v>
      </c>
      <c r="FE8" s="4" t="str">
        <f>$A$8</f>
        <v>Anticipated</v>
      </c>
      <c r="FF8" s="8" t="e">
        <v>#REF!</v>
      </c>
      <c r="FG8" s="8" t="e">
        <v>#REF!</v>
      </c>
      <c r="FH8" s="9" t="e">
        <v>#REF!</v>
      </c>
      <c r="FJ8" s="4" t="str">
        <f>$A$8</f>
        <v>Anticipated</v>
      </c>
      <c r="FK8" s="8" t="e">
        <v>#REF!</v>
      </c>
      <c r="FL8" s="8" t="e">
        <v>#REF!</v>
      </c>
      <c r="FM8" s="9" t="e">
        <v>#REF!</v>
      </c>
      <c r="FO8" s="4" t="str">
        <f>$A$8</f>
        <v>Anticipated</v>
      </c>
      <c r="FP8" s="8" t="e">
        <v>#REF!</v>
      </c>
      <c r="FQ8" s="8" t="e">
        <v>#REF!</v>
      </c>
      <c r="FR8" s="9" t="e">
        <v>#REF!</v>
      </c>
      <c r="FT8" s="4" t="str">
        <f>$A$8</f>
        <v>Anticipated</v>
      </c>
      <c r="FU8" s="8" t="e">
        <v>#REF!</v>
      </c>
      <c r="FV8" s="8" t="e">
        <v>#REF!</v>
      </c>
      <c r="FW8" s="9" t="e">
        <v>#REF!</v>
      </c>
      <c r="FY8" s="4" t="str">
        <f>$A$8</f>
        <v>Anticipated</v>
      </c>
      <c r="FZ8" s="8" t="e">
        <v>#REF!</v>
      </c>
      <c r="GA8" s="8" t="e">
        <v>#REF!</v>
      </c>
      <c r="GB8" s="9" t="e">
        <v>#REF!</v>
      </c>
      <c r="GD8" s="4" t="str">
        <f>$A$8</f>
        <v>Anticipated</v>
      </c>
      <c r="GE8" s="8" t="e">
        <v>#REF!</v>
      </c>
      <c r="GF8" s="8" t="e">
        <v>#REF!</v>
      </c>
      <c r="GG8" s="9" t="e">
        <v>#REF!</v>
      </c>
      <c r="GI8" s="4" t="str">
        <f>$A$8</f>
        <v>Anticipated</v>
      </c>
      <c r="GJ8" s="8" t="e">
        <v>#REF!</v>
      </c>
      <c r="GK8" s="8" t="e">
        <v>#REF!</v>
      </c>
      <c r="GL8" s="9" t="e">
        <v>#REF!</v>
      </c>
      <c r="GN8" s="4" t="str">
        <f>$A$8</f>
        <v>Anticipated</v>
      </c>
      <c r="GO8" s="8" t="e">
        <v>#REF!</v>
      </c>
      <c r="GP8" s="8" t="e">
        <v>#REF!</v>
      </c>
      <c r="GQ8" s="9" t="e">
        <v>#REF!</v>
      </c>
      <c r="GS8" s="4" t="str">
        <f>$A$8</f>
        <v>Anticipated</v>
      </c>
      <c r="GT8" s="8" t="e">
        <v>#REF!</v>
      </c>
      <c r="GU8" s="8" t="e">
        <v>#REF!</v>
      </c>
      <c r="GV8" s="9" t="e">
        <v>#REF!</v>
      </c>
      <c r="GX8" s="4" t="str">
        <f>$A$8</f>
        <v>Anticipated</v>
      </c>
      <c r="GY8" s="8" t="e">
        <v>#REF!</v>
      </c>
      <c r="GZ8" s="8" t="e">
        <v>#REF!</v>
      </c>
      <c r="HA8" s="9" t="e">
        <v>#REF!</v>
      </c>
      <c r="HC8" s="4" t="str">
        <f>$A$8</f>
        <v>Anticipated</v>
      </c>
      <c r="HD8" s="8" t="e">
        <v>#REF!</v>
      </c>
      <c r="HE8" s="8" t="e">
        <v>#REF!</v>
      </c>
      <c r="HF8" s="9" t="e">
        <v>#REF!</v>
      </c>
      <c r="HH8" s="4" t="str">
        <f>$A$8</f>
        <v>Anticipated</v>
      </c>
      <c r="HI8" s="8" t="e">
        <v>#REF!</v>
      </c>
      <c r="HJ8" s="8" t="e">
        <v>#REF!</v>
      </c>
      <c r="HK8" s="9" t="e">
        <v>#REF!</v>
      </c>
      <c r="HM8" s="4" t="str">
        <f>$A$8</f>
        <v>Anticipated</v>
      </c>
      <c r="HN8" s="8" t="e">
        <v>#REF!</v>
      </c>
      <c r="HO8" s="8" t="e">
        <v>#REF!</v>
      </c>
      <c r="HP8" s="9" t="e">
        <v>#REF!</v>
      </c>
    </row>
    <row r="9" spans="1:224" ht="15.75" thickBot="1" x14ac:dyDescent="0.3">
      <c r="A9" s="5" t="s">
        <v>24</v>
      </c>
      <c r="B9" s="10" t="e">
        <f>SUM(B6:B8)</f>
        <v>#REF!</v>
      </c>
      <c r="C9" s="10" t="e">
        <f>SUM(C6:C8)</f>
        <v>#REF!</v>
      </c>
      <c r="D9" s="11" t="e">
        <f>SUM(D6:D8)</f>
        <v>#REF!</v>
      </c>
      <c r="F9" s="5" t="s">
        <v>24</v>
      </c>
      <c r="G9" s="10" t="e">
        <f>SUM(G6:G8)</f>
        <v>#REF!</v>
      </c>
      <c r="H9" s="10" t="e">
        <f>SUM(H6:H8)</f>
        <v>#REF!</v>
      </c>
      <c r="I9" s="11" t="e">
        <f>SUM(I6:I8)</f>
        <v>#REF!</v>
      </c>
      <c r="K9" s="5" t="s">
        <v>24</v>
      </c>
      <c r="L9" s="10" t="e">
        <f>SUM(L6:L8)</f>
        <v>#REF!</v>
      </c>
      <c r="M9" s="10" t="e">
        <f>SUM(M6:M8)</f>
        <v>#REF!</v>
      </c>
      <c r="N9" s="11" t="e">
        <f>SUM(N6:N8)</f>
        <v>#REF!</v>
      </c>
      <c r="P9" s="5" t="s">
        <v>24</v>
      </c>
      <c r="Q9" s="10" t="e">
        <f>SUM(Q6:Q8)</f>
        <v>#REF!</v>
      </c>
      <c r="R9" s="10" t="e">
        <f>SUM(R6:R8)</f>
        <v>#REF!</v>
      </c>
      <c r="S9" s="11" t="e">
        <f>SUM(S6:S8)</f>
        <v>#REF!</v>
      </c>
      <c r="U9" s="5" t="s">
        <v>24</v>
      </c>
      <c r="V9" s="10">
        <f>SUM(V6:V8)</f>
        <v>-25000</v>
      </c>
      <c r="W9" s="10">
        <f>SUM(W6:W8)</f>
        <v>-15000</v>
      </c>
      <c r="X9" s="11">
        <f>SUM(X6:X8)</f>
        <v>0</v>
      </c>
      <c r="Z9" s="5" t="s">
        <v>24</v>
      </c>
      <c r="AA9" s="10" t="e">
        <f>SUM(AA6:AA8)</f>
        <v>#REF!</v>
      </c>
      <c r="AB9" s="10" t="e">
        <f>SUM(AB6:AB8)</f>
        <v>#REF!</v>
      </c>
      <c r="AC9" s="11" t="e">
        <f>SUM(AC6:AC8)</f>
        <v>#REF!</v>
      </c>
      <c r="AE9" s="5" t="s">
        <v>24</v>
      </c>
      <c r="AF9" s="10" t="e">
        <f>SUM(AF6:AF8)</f>
        <v>#REF!</v>
      </c>
      <c r="AG9" s="10" t="e">
        <f>SUM(AG6:AG8)</f>
        <v>#REF!</v>
      </c>
      <c r="AH9" s="11" t="e">
        <f>SUM(AH6:AH8)</f>
        <v>#REF!</v>
      </c>
      <c r="AJ9" s="5" t="s">
        <v>24</v>
      </c>
      <c r="AK9" s="10" t="e">
        <f>SUM(AK6:AK8)</f>
        <v>#REF!</v>
      </c>
      <c r="AL9" s="10" t="e">
        <f>SUM(AL6:AL8)</f>
        <v>#REF!</v>
      </c>
      <c r="AM9" s="11" t="e">
        <f>SUM(AM6:AM8)</f>
        <v>#REF!</v>
      </c>
      <c r="AO9" s="5" t="s">
        <v>24</v>
      </c>
      <c r="AP9" s="10" t="e">
        <f>SUM(AP6:AP8)</f>
        <v>#REF!</v>
      </c>
      <c r="AQ9" s="10" t="e">
        <f>SUM(AQ6:AQ8)</f>
        <v>#REF!</v>
      </c>
      <c r="AR9" s="11" t="e">
        <f>SUM(AR6:AR8)</f>
        <v>#REF!</v>
      </c>
      <c r="AT9" s="5" t="s">
        <v>24</v>
      </c>
      <c r="AU9" s="10" t="e">
        <f>SUM(AU6:AU8)</f>
        <v>#REF!</v>
      </c>
      <c r="AV9" s="10" t="e">
        <f>SUM(AV6:AV8)</f>
        <v>#REF!</v>
      </c>
      <c r="AW9" s="11" t="e">
        <f>SUM(AW6:AW8)</f>
        <v>#REF!</v>
      </c>
      <c r="AY9" s="5" t="s">
        <v>24</v>
      </c>
      <c r="AZ9" s="10" t="e">
        <f>SUM(AZ6:AZ8)</f>
        <v>#REF!</v>
      </c>
      <c r="BA9" s="10" t="e">
        <f>SUM(BA6:BA8)</f>
        <v>#REF!</v>
      </c>
      <c r="BB9" s="11" t="e">
        <f>SUM(BB6:BB8)</f>
        <v>#REF!</v>
      </c>
      <c r="BD9" s="5" t="s">
        <v>24</v>
      </c>
      <c r="BE9" s="10" t="e">
        <f>SUM(BE6:BE8)</f>
        <v>#REF!</v>
      </c>
      <c r="BF9" s="10" t="e">
        <f>SUM(BF6:BF8)</f>
        <v>#REF!</v>
      </c>
      <c r="BG9" s="11" t="e">
        <f>SUM(BG6:BG8)</f>
        <v>#REF!</v>
      </c>
      <c r="BI9" s="5" t="s">
        <v>24</v>
      </c>
      <c r="BJ9" s="10" t="e">
        <f>SUM(BJ6:BJ8)</f>
        <v>#REF!</v>
      </c>
      <c r="BK9" s="10" t="e">
        <f>SUM(BK6:BK8)</f>
        <v>#REF!</v>
      </c>
      <c r="BL9" s="11" t="e">
        <f>SUM(BL6:BL8)</f>
        <v>#REF!</v>
      </c>
      <c r="BN9" s="5" t="s">
        <v>24</v>
      </c>
      <c r="BO9" s="10" t="e">
        <f>SUM(BO6:BO8)</f>
        <v>#REF!</v>
      </c>
      <c r="BP9" s="10" t="e">
        <f>SUM(BP6:BP8)</f>
        <v>#REF!</v>
      </c>
      <c r="BQ9" s="11" t="e">
        <f>SUM(BQ6:BQ8)</f>
        <v>#REF!</v>
      </c>
      <c r="BS9" s="5" t="s">
        <v>24</v>
      </c>
      <c r="BT9" s="10" t="e">
        <f>SUM(BT6:BT8)</f>
        <v>#REF!</v>
      </c>
      <c r="BU9" s="10" t="e">
        <f>SUM(BU6:BU8)</f>
        <v>#REF!</v>
      </c>
      <c r="BV9" s="11" t="e">
        <f>SUM(BV6:BV8)</f>
        <v>#REF!</v>
      </c>
      <c r="BX9" s="5" t="s">
        <v>24</v>
      </c>
      <c r="BY9" s="10" t="e">
        <f>SUM(BY6:BY8)</f>
        <v>#REF!</v>
      </c>
      <c r="BZ9" s="10" t="e">
        <f>SUM(BZ6:BZ8)</f>
        <v>#REF!</v>
      </c>
      <c r="CA9" s="11" t="e">
        <f>SUM(CA6:CA8)</f>
        <v>#REF!</v>
      </c>
      <c r="CC9" s="5" t="s">
        <v>24</v>
      </c>
      <c r="CD9" s="10" t="e">
        <f>SUM(CD6:CD8)</f>
        <v>#REF!</v>
      </c>
      <c r="CE9" s="10" t="e">
        <f>SUM(CE6:CE8)</f>
        <v>#REF!</v>
      </c>
      <c r="CF9" s="11" t="e">
        <f>SUM(CF6:CF8)</f>
        <v>#REF!</v>
      </c>
      <c r="CH9" s="5" t="s">
        <v>24</v>
      </c>
      <c r="CI9" s="10" t="e">
        <f>SUM(CI6:CI8)</f>
        <v>#REF!</v>
      </c>
      <c r="CJ9" s="10" t="e">
        <f>SUM(CJ6:CJ8)</f>
        <v>#REF!</v>
      </c>
      <c r="CK9" s="11" t="e">
        <f>SUM(CK6:CK8)</f>
        <v>#REF!</v>
      </c>
      <c r="CM9" s="5" t="s">
        <v>24</v>
      </c>
      <c r="CN9" s="10" t="e">
        <f>SUM(CN6:CN8)</f>
        <v>#REF!</v>
      </c>
      <c r="CO9" s="10" t="e">
        <f>SUM(CO6:CO8)</f>
        <v>#REF!</v>
      </c>
      <c r="CP9" s="11" t="e">
        <f>SUM(CP6:CP8)</f>
        <v>#REF!</v>
      </c>
      <c r="CR9" s="5" t="s">
        <v>24</v>
      </c>
      <c r="CS9" s="10" t="e">
        <f>SUM(CS6:CS8)</f>
        <v>#REF!</v>
      </c>
      <c r="CT9" s="10" t="e">
        <f>SUM(CT6:CT8)</f>
        <v>#REF!</v>
      </c>
      <c r="CU9" s="11" t="e">
        <f>SUM(CU6:CU8)</f>
        <v>#REF!</v>
      </c>
      <c r="CW9" s="5" t="s">
        <v>24</v>
      </c>
      <c r="CX9" s="10" t="e">
        <f>SUM(CX6:CX8)</f>
        <v>#REF!</v>
      </c>
      <c r="CY9" s="10" t="e">
        <f>SUM(CY6:CY8)</f>
        <v>#REF!</v>
      </c>
      <c r="CZ9" s="11" t="e">
        <f>SUM(CZ6:CZ8)</f>
        <v>#REF!</v>
      </c>
      <c r="DB9" s="5" t="s">
        <v>24</v>
      </c>
      <c r="DC9" s="10" t="e">
        <f>SUM(DC6:DC8)</f>
        <v>#REF!</v>
      </c>
      <c r="DD9" s="10" t="e">
        <f>SUM(DD6:DD8)</f>
        <v>#REF!</v>
      </c>
      <c r="DE9" s="11" t="e">
        <f>SUM(DE6:DE8)</f>
        <v>#REF!</v>
      </c>
      <c r="DG9" s="5" t="s">
        <v>24</v>
      </c>
      <c r="DH9" s="10" t="e">
        <f>SUM(DH6:DH8)</f>
        <v>#REF!</v>
      </c>
      <c r="DI9" s="10" t="e">
        <f>SUM(DI6:DI8)</f>
        <v>#REF!</v>
      </c>
      <c r="DJ9" s="11" t="e">
        <f>SUM(DJ6:DJ8)</f>
        <v>#REF!</v>
      </c>
      <c r="DL9" s="5" t="s">
        <v>24</v>
      </c>
      <c r="DM9" s="10" t="e">
        <f>SUM(DM6:DM8)</f>
        <v>#REF!</v>
      </c>
      <c r="DN9" s="10" t="e">
        <f>SUM(DN6:DN8)</f>
        <v>#REF!</v>
      </c>
      <c r="DO9" s="11" t="e">
        <f>SUM(DO6:DO8)</f>
        <v>#REF!</v>
      </c>
      <c r="DQ9" s="5" t="s">
        <v>24</v>
      </c>
      <c r="DR9" s="10" t="e">
        <f>SUM(DR6:DR8)</f>
        <v>#REF!</v>
      </c>
      <c r="DS9" s="10" t="e">
        <f>SUM(DS6:DS8)</f>
        <v>#REF!</v>
      </c>
      <c r="DT9" s="11" t="e">
        <f>SUM(DT6:DT8)</f>
        <v>#REF!</v>
      </c>
      <c r="DV9" s="5" t="s">
        <v>24</v>
      </c>
      <c r="DW9" s="10" t="e">
        <f>SUM(DW6:DW8)</f>
        <v>#REF!</v>
      </c>
      <c r="DX9" s="10" t="e">
        <f>SUM(DX6:DX8)</f>
        <v>#REF!</v>
      </c>
      <c r="DY9" s="11" t="e">
        <f>SUM(DY6:DY8)</f>
        <v>#REF!</v>
      </c>
      <c r="EA9" s="5" t="s">
        <v>24</v>
      </c>
      <c r="EB9" s="10" t="e">
        <f>SUM(EB6:EB8)</f>
        <v>#REF!</v>
      </c>
      <c r="EC9" s="10" t="e">
        <f>SUM(EC6:EC8)</f>
        <v>#REF!</v>
      </c>
      <c r="ED9" s="11" t="e">
        <f>SUM(ED6:ED8)</f>
        <v>#REF!</v>
      </c>
      <c r="EF9" s="5" t="s">
        <v>24</v>
      </c>
      <c r="EG9" s="10" t="e">
        <f>SUM(EG6:EG8)</f>
        <v>#REF!</v>
      </c>
      <c r="EH9" s="10" t="e">
        <f>SUM(EH6:EH8)</f>
        <v>#REF!</v>
      </c>
      <c r="EI9" s="11" t="e">
        <f>SUM(EI6:EI8)</f>
        <v>#REF!</v>
      </c>
      <c r="EK9" s="5" t="s">
        <v>24</v>
      </c>
      <c r="EL9" s="10" t="e">
        <f>SUM(EL6:EL8)</f>
        <v>#REF!</v>
      </c>
      <c r="EM9" s="10" t="e">
        <f>SUM(EM6:EM8)</f>
        <v>#REF!</v>
      </c>
      <c r="EN9" s="11" t="e">
        <f>SUM(EN6:EN8)</f>
        <v>#REF!</v>
      </c>
      <c r="EP9" s="5" t="s">
        <v>24</v>
      </c>
      <c r="EQ9" s="10" t="e">
        <f>SUM(EQ6:EQ8)</f>
        <v>#REF!</v>
      </c>
      <c r="ER9" s="10" t="e">
        <f>SUM(ER6:ER8)</f>
        <v>#REF!</v>
      </c>
      <c r="ES9" s="11" t="e">
        <f>SUM(ES6:ES8)</f>
        <v>#REF!</v>
      </c>
      <c r="EU9" s="5" t="s">
        <v>24</v>
      </c>
      <c r="EV9" s="10" t="e">
        <f>SUM(EV6:EV8)</f>
        <v>#REF!</v>
      </c>
      <c r="EW9" s="10" t="e">
        <f>SUM(EW6:EW8)</f>
        <v>#REF!</v>
      </c>
      <c r="EX9" s="11" t="e">
        <f>SUM(EX6:EX8)</f>
        <v>#REF!</v>
      </c>
      <c r="EZ9" s="5" t="s">
        <v>24</v>
      </c>
      <c r="FA9" s="10" t="e">
        <f>SUM(FA6:FA8)</f>
        <v>#REF!</v>
      </c>
      <c r="FB9" s="10" t="e">
        <f>SUM(FB6:FB8)</f>
        <v>#REF!</v>
      </c>
      <c r="FC9" s="11" t="e">
        <f>SUM(FC6:FC8)</f>
        <v>#REF!</v>
      </c>
      <c r="FE9" s="5" t="s">
        <v>24</v>
      </c>
      <c r="FF9" s="10" t="e">
        <f>SUM(FF6:FF8)</f>
        <v>#REF!</v>
      </c>
      <c r="FG9" s="10" t="e">
        <f>SUM(FG6:FG8)</f>
        <v>#REF!</v>
      </c>
      <c r="FH9" s="11" t="e">
        <f>SUM(FH6:FH8)</f>
        <v>#REF!</v>
      </c>
      <c r="FJ9" s="5" t="s">
        <v>24</v>
      </c>
      <c r="FK9" s="10" t="e">
        <f>SUM(FK6:FK8)</f>
        <v>#REF!</v>
      </c>
      <c r="FL9" s="10" t="e">
        <f>SUM(FL6:FL8)</f>
        <v>#REF!</v>
      </c>
      <c r="FM9" s="11" t="e">
        <f>SUM(FM6:FM8)</f>
        <v>#REF!</v>
      </c>
      <c r="FO9" s="5" t="s">
        <v>24</v>
      </c>
      <c r="FP9" s="10" t="e">
        <f>SUM(FP6:FP8)</f>
        <v>#REF!</v>
      </c>
      <c r="FQ9" s="10" t="e">
        <f>SUM(FQ6:FQ8)</f>
        <v>#REF!</v>
      </c>
      <c r="FR9" s="11" t="e">
        <f>SUM(FR6:FR8)</f>
        <v>#REF!</v>
      </c>
      <c r="FT9" s="5" t="s">
        <v>24</v>
      </c>
      <c r="FU9" s="10" t="e">
        <f>SUM(FU6:FU8)</f>
        <v>#REF!</v>
      </c>
      <c r="FV9" s="10" t="e">
        <f>SUM(FV6:FV8)</f>
        <v>#REF!</v>
      </c>
      <c r="FW9" s="11" t="e">
        <f>SUM(FW6:FW8)</f>
        <v>#REF!</v>
      </c>
      <c r="FY9" s="5" t="s">
        <v>24</v>
      </c>
      <c r="FZ9" s="10" t="e">
        <f>SUM(FZ6:FZ8)</f>
        <v>#REF!</v>
      </c>
      <c r="GA9" s="10" t="e">
        <f>SUM(GA6:GA8)</f>
        <v>#REF!</v>
      </c>
      <c r="GB9" s="11" t="e">
        <f>SUM(GB6:GB8)</f>
        <v>#REF!</v>
      </c>
      <c r="GD9" s="5" t="s">
        <v>24</v>
      </c>
      <c r="GE9" s="10" t="e">
        <f>SUM(GE6:GE8)</f>
        <v>#REF!</v>
      </c>
      <c r="GF9" s="10" t="e">
        <f>SUM(GF6:GF8)</f>
        <v>#REF!</v>
      </c>
      <c r="GG9" s="11" t="e">
        <f>SUM(GG6:GG8)</f>
        <v>#REF!</v>
      </c>
      <c r="GI9" s="5" t="s">
        <v>24</v>
      </c>
      <c r="GJ9" s="10" t="e">
        <f>SUM(GJ6:GJ8)</f>
        <v>#REF!</v>
      </c>
      <c r="GK9" s="10" t="e">
        <f>SUM(GK6:GK8)</f>
        <v>#REF!</v>
      </c>
      <c r="GL9" s="11" t="e">
        <f>SUM(GL6:GL8)</f>
        <v>#REF!</v>
      </c>
      <c r="GN9" s="5" t="s">
        <v>24</v>
      </c>
      <c r="GO9" s="10" t="e">
        <f>SUM(GO6:GO8)</f>
        <v>#REF!</v>
      </c>
      <c r="GP9" s="10" t="e">
        <f>SUM(GP6:GP8)</f>
        <v>#REF!</v>
      </c>
      <c r="GQ9" s="11" t="e">
        <f>SUM(GQ6:GQ8)</f>
        <v>#REF!</v>
      </c>
      <c r="GS9" s="5" t="s">
        <v>24</v>
      </c>
      <c r="GT9" s="10" t="e">
        <f>SUM(GT6:GT8)</f>
        <v>#REF!</v>
      </c>
      <c r="GU9" s="10" t="e">
        <f>SUM(GU6:GU8)</f>
        <v>#REF!</v>
      </c>
      <c r="GV9" s="11" t="e">
        <f>SUM(GV6:GV8)</f>
        <v>#REF!</v>
      </c>
      <c r="GX9" s="5" t="s">
        <v>24</v>
      </c>
      <c r="GY9" s="10" t="e">
        <f>SUM(GY6:GY8)</f>
        <v>#REF!</v>
      </c>
      <c r="GZ9" s="10" t="e">
        <f>SUM(GZ6:GZ8)</f>
        <v>#REF!</v>
      </c>
      <c r="HA9" s="11" t="e">
        <f>SUM(HA6:HA8)</f>
        <v>#REF!</v>
      </c>
      <c r="HC9" s="5" t="s">
        <v>24</v>
      </c>
      <c r="HD9" s="10" t="e">
        <f>SUM(HD6:HD8)</f>
        <v>#REF!</v>
      </c>
      <c r="HE9" s="10" t="e">
        <f>SUM(HE6:HE8)</f>
        <v>#REF!</v>
      </c>
      <c r="HF9" s="11" t="e">
        <f>SUM(HF6:HF8)</f>
        <v>#REF!</v>
      </c>
      <c r="HH9" s="5" t="s">
        <v>24</v>
      </c>
      <c r="HI9" s="10" t="e">
        <f>SUM(HI6:HI8)</f>
        <v>#REF!</v>
      </c>
      <c r="HJ9" s="10" t="e">
        <f>SUM(HJ6:HJ8)</f>
        <v>#REF!</v>
      </c>
      <c r="HK9" s="11" t="e">
        <f>SUM(HK6:HK8)</f>
        <v>#REF!</v>
      </c>
      <c r="HM9" s="5" t="s">
        <v>24</v>
      </c>
      <c r="HN9" s="10" t="e">
        <f>SUM(HN6:HN8)</f>
        <v>#REF!</v>
      </c>
      <c r="HO9" s="10" t="e">
        <f>SUM(HO6:HO8)</f>
        <v>#REF!</v>
      </c>
      <c r="HP9" s="11" t="e">
        <f>SUM(HP6:HP8)</f>
        <v>#REF!</v>
      </c>
    </row>
    <row r="10" spans="1:224" ht="15.75" thickTop="1" x14ac:dyDescent="0.25">
      <c r="A10" s="4"/>
      <c r="D10" s="12"/>
      <c r="F10" s="4"/>
      <c r="I10" s="12"/>
      <c r="K10" s="4"/>
      <c r="N10" s="12"/>
      <c r="P10" s="4"/>
      <c r="S10" s="12"/>
      <c r="U10" s="4"/>
      <c r="X10" s="12"/>
      <c r="Z10" s="4"/>
      <c r="AC10" s="12"/>
      <c r="AE10" s="4"/>
      <c r="AH10" s="12"/>
      <c r="AJ10" s="4"/>
      <c r="AM10" s="12"/>
      <c r="AO10" s="4"/>
      <c r="AR10" s="12"/>
      <c r="AT10" s="4"/>
      <c r="AW10" s="12"/>
      <c r="AY10" s="4"/>
      <c r="BB10" s="12"/>
      <c r="BD10" s="4"/>
      <c r="BG10" s="12"/>
      <c r="BI10" s="4"/>
      <c r="BL10" s="12"/>
      <c r="BN10" s="4"/>
      <c r="BQ10" s="12"/>
      <c r="BS10" s="4"/>
      <c r="BV10" s="12"/>
      <c r="BX10" s="4"/>
      <c r="CA10" s="12"/>
      <c r="CC10" s="4"/>
      <c r="CF10" s="12"/>
      <c r="CH10" s="4"/>
      <c r="CK10" s="12"/>
      <c r="CM10" s="4"/>
      <c r="CP10" s="12"/>
      <c r="CR10" s="4"/>
      <c r="CU10" s="12"/>
      <c r="CW10" s="4"/>
      <c r="CZ10" s="12"/>
      <c r="DB10" s="4"/>
      <c r="DE10" s="12"/>
      <c r="DG10" s="4"/>
      <c r="DJ10" s="12"/>
      <c r="DL10" s="4"/>
      <c r="DO10" s="12"/>
      <c r="DQ10" s="4"/>
      <c r="DT10" s="12"/>
      <c r="DV10" s="4"/>
      <c r="DY10" s="12"/>
      <c r="EA10" s="4"/>
      <c r="ED10" s="12"/>
      <c r="EF10" s="4"/>
      <c r="EI10" s="12"/>
      <c r="EK10" s="4"/>
      <c r="EN10" s="12"/>
      <c r="EP10" s="4"/>
      <c r="ES10" s="12"/>
      <c r="EU10" s="4"/>
      <c r="EX10" s="12"/>
      <c r="EZ10" s="4"/>
      <c r="FC10" s="12"/>
      <c r="FE10" s="4"/>
      <c r="FH10" s="12"/>
      <c r="FJ10" s="4"/>
      <c r="FM10" s="12"/>
      <c r="FO10" s="4"/>
      <c r="FR10" s="12"/>
      <c r="FT10" s="4"/>
      <c r="FW10" s="12"/>
      <c r="FY10" s="4"/>
      <c r="GB10" s="12"/>
      <c r="GD10" s="4"/>
      <c r="GG10" s="12"/>
      <c r="GI10" s="4"/>
      <c r="GL10" s="12"/>
      <c r="GN10" s="4"/>
      <c r="GQ10" s="12"/>
      <c r="GS10" s="4"/>
      <c r="GV10" s="12"/>
      <c r="GX10" s="4"/>
      <c r="HA10" s="12"/>
      <c r="HC10" s="4"/>
      <c r="HF10" s="12"/>
      <c r="HH10" s="4"/>
      <c r="HK10" s="12"/>
      <c r="HM10" s="4"/>
      <c r="HP10" s="12"/>
    </row>
    <row r="11" spans="1:224" ht="30.95" customHeight="1" x14ac:dyDescent="0.25">
      <c r="A11" s="6" t="s">
        <v>25</v>
      </c>
      <c r="B11" s="8" t="e">
        <f>B3+B9</f>
        <v>#REF!</v>
      </c>
      <c r="C11" s="8" t="e">
        <f>B11+C9</f>
        <v>#REF!</v>
      </c>
      <c r="D11" s="9" t="e">
        <f>C11+D9</f>
        <v>#REF!</v>
      </c>
      <c r="F11" s="6" t="s">
        <v>25</v>
      </c>
      <c r="G11" s="8" t="e">
        <f>G3+G9</f>
        <v>#REF!</v>
      </c>
      <c r="H11" s="8" t="e">
        <f>G11+H9</f>
        <v>#REF!</v>
      </c>
      <c r="I11" s="9" t="e">
        <f>H11+I9</f>
        <v>#REF!</v>
      </c>
      <c r="K11" s="6" t="s">
        <v>25</v>
      </c>
      <c r="L11" s="8" t="e">
        <f>L3+L9</f>
        <v>#REF!</v>
      </c>
      <c r="M11" s="8" t="e">
        <f>L11+M9</f>
        <v>#REF!</v>
      </c>
      <c r="N11" s="9" t="e">
        <f>M11+N9</f>
        <v>#REF!</v>
      </c>
      <c r="P11" s="6" t="s">
        <v>25</v>
      </c>
      <c r="Q11" s="8" t="e">
        <f>Q3+Q9</f>
        <v>#REF!</v>
      </c>
      <c r="R11" s="8" t="e">
        <f>Q11+R9</f>
        <v>#REF!</v>
      </c>
      <c r="S11" s="9" t="e">
        <f>R11+S9</f>
        <v>#REF!</v>
      </c>
      <c r="U11" s="6" t="s">
        <v>25</v>
      </c>
      <c r="V11" s="8">
        <f>V3+V9</f>
        <v>1025000</v>
      </c>
      <c r="W11" s="8">
        <f>V11+W9</f>
        <v>1010000</v>
      </c>
      <c r="X11" s="9">
        <f>W11+X9</f>
        <v>1010000</v>
      </c>
      <c r="Z11" s="6" t="s">
        <v>25</v>
      </c>
      <c r="AA11" s="8" t="e">
        <f>AA3+AA9</f>
        <v>#REF!</v>
      </c>
      <c r="AB11" s="8" t="e">
        <f>AA11+AB9</f>
        <v>#REF!</v>
      </c>
      <c r="AC11" s="9" t="e">
        <f>AB11+AC9</f>
        <v>#REF!</v>
      </c>
      <c r="AE11" s="6" t="s">
        <v>25</v>
      </c>
      <c r="AF11" s="8" t="e">
        <f>AF3+AF9</f>
        <v>#REF!</v>
      </c>
      <c r="AG11" s="8" t="e">
        <f>AF11+AG9</f>
        <v>#REF!</v>
      </c>
      <c r="AH11" s="9" t="e">
        <f>AG11+AH9</f>
        <v>#REF!</v>
      </c>
      <c r="AJ11" s="6" t="s">
        <v>25</v>
      </c>
      <c r="AK11" s="8" t="e">
        <f>AK3+AK9</f>
        <v>#REF!</v>
      </c>
      <c r="AL11" s="8" t="e">
        <f>AK11+AL9</f>
        <v>#REF!</v>
      </c>
      <c r="AM11" s="9" t="e">
        <f>AL11+AM9</f>
        <v>#REF!</v>
      </c>
      <c r="AO11" s="6" t="s">
        <v>25</v>
      </c>
      <c r="AP11" s="8" t="e">
        <f>AP3+AP9</f>
        <v>#REF!</v>
      </c>
      <c r="AQ11" s="8" t="e">
        <f>AP11+AQ9</f>
        <v>#REF!</v>
      </c>
      <c r="AR11" s="9" t="e">
        <f>AQ11+AR9</f>
        <v>#REF!</v>
      </c>
      <c r="AT11" s="6" t="s">
        <v>25</v>
      </c>
      <c r="AU11" s="8" t="e">
        <f>AU3+AU9</f>
        <v>#REF!</v>
      </c>
      <c r="AV11" s="8" t="e">
        <f>AU11+AV9</f>
        <v>#REF!</v>
      </c>
      <c r="AW11" s="9" t="e">
        <f>AV11+AW9</f>
        <v>#REF!</v>
      </c>
      <c r="AY11" s="6" t="s">
        <v>25</v>
      </c>
      <c r="AZ11" s="8" t="e">
        <f>AZ3+AZ9</f>
        <v>#REF!</v>
      </c>
      <c r="BA11" s="8" t="e">
        <f>AZ11+BA9</f>
        <v>#REF!</v>
      </c>
      <c r="BB11" s="9" t="e">
        <f>BA11+BB9</f>
        <v>#REF!</v>
      </c>
      <c r="BD11" s="6" t="s">
        <v>25</v>
      </c>
      <c r="BE11" s="8" t="e">
        <f>BE3+BE9</f>
        <v>#REF!</v>
      </c>
      <c r="BF11" s="8" t="e">
        <f>BE11+BF9</f>
        <v>#REF!</v>
      </c>
      <c r="BG11" s="9" t="e">
        <f>BF11+BG9</f>
        <v>#REF!</v>
      </c>
      <c r="BI11" s="6" t="s">
        <v>25</v>
      </c>
      <c r="BJ11" s="8" t="e">
        <f>BJ3+BJ9</f>
        <v>#REF!</v>
      </c>
      <c r="BK11" s="8" t="e">
        <f>BJ11+BK9</f>
        <v>#REF!</v>
      </c>
      <c r="BL11" s="9" t="e">
        <f>BK11+BL9</f>
        <v>#REF!</v>
      </c>
      <c r="BN11" s="6" t="s">
        <v>25</v>
      </c>
      <c r="BO11" s="8" t="e">
        <f>BO3+BO9</f>
        <v>#REF!</v>
      </c>
      <c r="BP11" s="8" t="e">
        <f>BO11+BP9</f>
        <v>#REF!</v>
      </c>
      <c r="BQ11" s="9" t="e">
        <f>BP11+BQ9</f>
        <v>#REF!</v>
      </c>
      <c r="BS11" s="6" t="s">
        <v>25</v>
      </c>
      <c r="BT11" s="8" t="e">
        <f>BT3+BT9</f>
        <v>#REF!</v>
      </c>
      <c r="BU11" s="8" t="e">
        <f>BT11+BU9</f>
        <v>#REF!</v>
      </c>
      <c r="BV11" s="9" t="e">
        <f>BU11+BV9</f>
        <v>#REF!</v>
      </c>
      <c r="BX11" s="6" t="s">
        <v>25</v>
      </c>
      <c r="BY11" s="8" t="e">
        <f>BY3+BY9</f>
        <v>#REF!</v>
      </c>
      <c r="BZ11" s="8" t="e">
        <f>BY11+BZ9</f>
        <v>#REF!</v>
      </c>
      <c r="CA11" s="9" t="e">
        <f>BZ11+CA9</f>
        <v>#REF!</v>
      </c>
      <c r="CC11" s="6" t="s">
        <v>25</v>
      </c>
      <c r="CD11" s="8" t="e">
        <f>CD3+CD9</f>
        <v>#REF!</v>
      </c>
      <c r="CE11" s="8" t="e">
        <f>CD11+CE9</f>
        <v>#REF!</v>
      </c>
      <c r="CF11" s="9" t="e">
        <f>CE11+CF9</f>
        <v>#REF!</v>
      </c>
      <c r="CH11" s="6" t="s">
        <v>25</v>
      </c>
      <c r="CI11" s="8" t="e">
        <f>CI3+CI9</f>
        <v>#REF!</v>
      </c>
      <c r="CJ11" s="8" t="e">
        <f>CI11+CJ9</f>
        <v>#REF!</v>
      </c>
      <c r="CK11" s="9" t="e">
        <f>CJ11+CK9</f>
        <v>#REF!</v>
      </c>
      <c r="CM11" s="6" t="s">
        <v>25</v>
      </c>
      <c r="CN11" s="8" t="e">
        <f>CN3+CN9</f>
        <v>#REF!</v>
      </c>
      <c r="CO11" s="8" t="e">
        <f>CN11+CO9</f>
        <v>#REF!</v>
      </c>
      <c r="CP11" s="9" t="e">
        <f>CO11+CP9</f>
        <v>#REF!</v>
      </c>
      <c r="CR11" s="6" t="s">
        <v>25</v>
      </c>
      <c r="CS11" s="8" t="e">
        <f>CS3+CS9</f>
        <v>#REF!</v>
      </c>
      <c r="CT11" s="8" t="e">
        <f>CS11+CT9</f>
        <v>#REF!</v>
      </c>
      <c r="CU11" s="9" t="e">
        <f>CT11+CU9</f>
        <v>#REF!</v>
      </c>
      <c r="CW11" s="6" t="s">
        <v>25</v>
      </c>
      <c r="CX11" s="8" t="e">
        <f>CX3+CX9</f>
        <v>#REF!</v>
      </c>
      <c r="CY11" s="8" t="e">
        <f>CX11+CY9</f>
        <v>#REF!</v>
      </c>
      <c r="CZ11" s="9" t="e">
        <f>CY11+CZ9</f>
        <v>#REF!</v>
      </c>
      <c r="DB11" s="6" t="s">
        <v>25</v>
      </c>
      <c r="DC11" s="8" t="e">
        <f>DC3+DC9</f>
        <v>#REF!</v>
      </c>
      <c r="DD11" s="8" t="e">
        <f>DC11+DD9</f>
        <v>#REF!</v>
      </c>
      <c r="DE11" s="9" t="e">
        <f>DD11+DE9</f>
        <v>#REF!</v>
      </c>
      <c r="DG11" s="6" t="s">
        <v>25</v>
      </c>
      <c r="DH11" s="8" t="e">
        <f>DH3+DH9</f>
        <v>#REF!</v>
      </c>
      <c r="DI11" s="8" t="e">
        <f>DH11+DI9</f>
        <v>#REF!</v>
      </c>
      <c r="DJ11" s="9" t="e">
        <f>DI11+DJ9</f>
        <v>#REF!</v>
      </c>
      <c r="DL11" s="6" t="s">
        <v>25</v>
      </c>
      <c r="DM11" s="8" t="e">
        <f>DM3+DM9</f>
        <v>#REF!</v>
      </c>
      <c r="DN11" s="8" t="e">
        <f>DM11+DN9</f>
        <v>#REF!</v>
      </c>
      <c r="DO11" s="9" t="e">
        <f>DN11+DO9</f>
        <v>#REF!</v>
      </c>
      <c r="DQ11" s="6" t="s">
        <v>25</v>
      </c>
      <c r="DR11" s="8" t="e">
        <f>DR3+DR9</f>
        <v>#REF!</v>
      </c>
      <c r="DS11" s="8" t="e">
        <f>DR11+DS9</f>
        <v>#REF!</v>
      </c>
      <c r="DT11" s="9" t="e">
        <f>DS11+DT9</f>
        <v>#REF!</v>
      </c>
      <c r="DV11" s="6" t="s">
        <v>25</v>
      </c>
      <c r="DW11" s="8" t="e">
        <f>DW3+DW9</f>
        <v>#REF!</v>
      </c>
      <c r="DX11" s="8" t="e">
        <f>DW11+DX9</f>
        <v>#REF!</v>
      </c>
      <c r="DY11" s="9" t="e">
        <f>DX11+DY9</f>
        <v>#REF!</v>
      </c>
      <c r="EA11" s="6" t="s">
        <v>25</v>
      </c>
      <c r="EB11" s="8" t="e">
        <f>EB3+EB9</f>
        <v>#REF!</v>
      </c>
      <c r="EC11" s="8" t="e">
        <f>EB11+EC9</f>
        <v>#REF!</v>
      </c>
      <c r="ED11" s="9" t="e">
        <f>EC11+ED9</f>
        <v>#REF!</v>
      </c>
      <c r="EF11" s="6" t="s">
        <v>25</v>
      </c>
      <c r="EG11" s="8" t="e">
        <f>EG3+EG9</f>
        <v>#REF!</v>
      </c>
      <c r="EH11" s="8" t="e">
        <f>EG11+EH9</f>
        <v>#REF!</v>
      </c>
      <c r="EI11" s="9" t="e">
        <f>EH11+EI9</f>
        <v>#REF!</v>
      </c>
      <c r="EK11" s="6" t="s">
        <v>25</v>
      </c>
      <c r="EL11" s="8" t="e">
        <f>EL3+EL9</f>
        <v>#REF!</v>
      </c>
      <c r="EM11" s="8" t="e">
        <f>EL11+EM9</f>
        <v>#REF!</v>
      </c>
      <c r="EN11" s="9" t="e">
        <f>EM11+EN9</f>
        <v>#REF!</v>
      </c>
      <c r="EP11" s="6" t="s">
        <v>25</v>
      </c>
      <c r="EQ11" s="8" t="e">
        <f>EQ3+EQ9</f>
        <v>#REF!</v>
      </c>
      <c r="ER11" s="8" t="e">
        <f>EQ11+ER9</f>
        <v>#REF!</v>
      </c>
      <c r="ES11" s="9" t="e">
        <f>ER11+ES9</f>
        <v>#REF!</v>
      </c>
      <c r="EU11" s="6" t="s">
        <v>25</v>
      </c>
      <c r="EV11" s="8" t="e">
        <f>EV3+EV9</f>
        <v>#REF!</v>
      </c>
      <c r="EW11" s="8" t="e">
        <f>EV11+EW9</f>
        <v>#REF!</v>
      </c>
      <c r="EX11" s="9" t="e">
        <f>EW11+EX9</f>
        <v>#REF!</v>
      </c>
      <c r="EZ11" s="6" t="s">
        <v>25</v>
      </c>
      <c r="FA11" s="8" t="e">
        <f>FA3+FA9</f>
        <v>#REF!</v>
      </c>
      <c r="FB11" s="8" t="e">
        <f>FA11+FB9</f>
        <v>#REF!</v>
      </c>
      <c r="FC11" s="9" t="e">
        <f>FB11+FC9</f>
        <v>#REF!</v>
      </c>
      <c r="FE11" s="6" t="s">
        <v>25</v>
      </c>
      <c r="FF11" s="8" t="e">
        <f>FF3+FF9</f>
        <v>#REF!</v>
      </c>
      <c r="FG11" s="8" t="e">
        <f>FF11+FG9</f>
        <v>#REF!</v>
      </c>
      <c r="FH11" s="9" t="e">
        <f>FG11+FH9</f>
        <v>#REF!</v>
      </c>
      <c r="FJ11" s="6" t="s">
        <v>25</v>
      </c>
      <c r="FK11" s="8" t="e">
        <f>FK3+FK9</f>
        <v>#REF!</v>
      </c>
      <c r="FL11" s="8" t="e">
        <f>FK11+FL9</f>
        <v>#REF!</v>
      </c>
      <c r="FM11" s="9" t="e">
        <f>FL11+FM9</f>
        <v>#REF!</v>
      </c>
      <c r="FO11" s="6" t="s">
        <v>25</v>
      </c>
      <c r="FP11" s="8" t="e">
        <f>FP3+FP9</f>
        <v>#REF!</v>
      </c>
      <c r="FQ11" s="8" t="e">
        <f>FP11+FQ9</f>
        <v>#REF!</v>
      </c>
      <c r="FR11" s="9" t="e">
        <f>FQ11+FR9</f>
        <v>#REF!</v>
      </c>
      <c r="FT11" s="6" t="s">
        <v>25</v>
      </c>
      <c r="FU11" s="8" t="e">
        <f>FU3+FU9</f>
        <v>#REF!</v>
      </c>
      <c r="FV11" s="8" t="e">
        <f>FU11+FV9</f>
        <v>#REF!</v>
      </c>
      <c r="FW11" s="9" t="e">
        <f>FV11+FW9</f>
        <v>#REF!</v>
      </c>
      <c r="FY11" s="6" t="s">
        <v>25</v>
      </c>
      <c r="FZ11" s="8" t="e">
        <f>FZ3+FZ9</f>
        <v>#REF!</v>
      </c>
      <c r="GA11" s="8" t="e">
        <f>FZ11+GA9</f>
        <v>#REF!</v>
      </c>
      <c r="GB11" s="9" t="e">
        <f>GA11+GB9</f>
        <v>#REF!</v>
      </c>
      <c r="GD11" s="6" t="s">
        <v>25</v>
      </c>
      <c r="GE11" s="8" t="e">
        <f>GE3+GE9</f>
        <v>#REF!</v>
      </c>
      <c r="GF11" s="8" t="e">
        <f>GE11+GF9</f>
        <v>#REF!</v>
      </c>
      <c r="GG11" s="9" t="e">
        <f>GF11+GG9</f>
        <v>#REF!</v>
      </c>
      <c r="GI11" s="6" t="s">
        <v>25</v>
      </c>
      <c r="GJ11" s="8" t="e">
        <f>GJ3+GJ9</f>
        <v>#REF!</v>
      </c>
      <c r="GK11" s="8" t="e">
        <f>GJ11+GK9</f>
        <v>#REF!</v>
      </c>
      <c r="GL11" s="9" t="e">
        <f>GK11+GL9</f>
        <v>#REF!</v>
      </c>
      <c r="GN11" s="6" t="s">
        <v>25</v>
      </c>
      <c r="GO11" s="8" t="e">
        <f>GO3+GO9</f>
        <v>#REF!</v>
      </c>
      <c r="GP11" s="8" t="e">
        <f>GO11+GP9</f>
        <v>#REF!</v>
      </c>
      <c r="GQ11" s="9" t="e">
        <f>GP11+GQ9</f>
        <v>#REF!</v>
      </c>
      <c r="GS11" s="6" t="s">
        <v>25</v>
      </c>
      <c r="GT11" s="8" t="e">
        <f>GT3+GT9</f>
        <v>#REF!</v>
      </c>
      <c r="GU11" s="8" t="e">
        <f>GT11+GU9</f>
        <v>#REF!</v>
      </c>
      <c r="GV11" s="9" t="e">
        <f>GU11+GV9</f>
        <v>#REF!</v>
      </c>
      <c r="GX11" s="6" t="s">
        <v>25</v>
      </c>
      <c r="GY11" s="8" t="e">
        <f>GY3+GY9</f>
        <v>#REF!</v>
      </c>
      <c r="GZ11" s="8" t="e">
        <f>GY11+GZ9</f>
        <v>#REF!</v>
      </c>
      <c r="HA11" s="9" t="e">
        <f>GZ11+HA9</f>
        <v>#REF!</v>
      </c>
      <c r="HC11" s="6" t="s">
        <v>25</v>
      </c>
      <c r="HD11" s="8" t="e">
        <f>HD3+HD9</f>
        <v>#REF!</v>
      </c>
      <c r="HE11" s="8" t="e">
        <f>HD11+HE9</f>
        <v>#REF!</v>
      </c>
      <c r="HF11" s="9" t="e">
        <f>HE11+HF9</f>
        <v>#REF!</v>
      </c>
      <c r="HH11" s="6" t="s">
        <v>25</v>
      </c>
      <c r="HI11" s="8" t="e">
        <f>HI3+HI9</f>
        <v>#REF!</v>
      </c>
      <c r="HJ11" s="8" t="e">
        <f>HI11+HJ9</f>
        <v>#REF!</v>
      </c>
      <c r="HK11" s="9" t="e">
        <f>HJ11+HK9</f>
        <v>#REF!</v>
      </c>
      <c r="HM11" s="6" t="s">
        <v>25</v>
      </c>
      <c r="HN11" s="8" t="e">
        <f>HN3+HN9</f>
        <v>#REF!</v>
      </c>
      <c r="HO11" s="8" t="e">
        <f>HN11+HO9</f>
        <v>#REF!</v>
      </c>
      <c r="HP11" s="9" t="e">
        <f>HO11+HP9</f>
        <v>#REF!</v>
      </c>
    </row>
    <row r="12" spans="1:224" ht="29.45" customHeight="1" thickBot="1" x14ac:dyDescent="0.3">
      <c r="A12" s="7" t="s">
        <v>26</v>
      </c>
      <c r="B12" s="13" t="e">
        <f>(B11-B3)/B3</f>
        <v>#REF!</v>
      </c>
      <c r="C12" s="13" t="e">
        <f>(C11-B11)/B11</f>
        <v>#REF!</v>
      </c>
      <c r="D12" s="14" t="e">
        <f>(D11-C11)/C11</f>
        <v>#REF!</v>
      </c>
      <c r="F12" s="7" t="s">
        <v>26</v>
      </c>
      <c r="G12" s="13" t="e">
        <f>(G11-G3)/G3</f>
        <v>#REF!</v>
      </c>
      <c r="H12" s="13" t="e">
        <f>(H11-G11)/G11</f>
        <v>#REF!</v>
      </c>
      <c r="I12" s="14" t="e">
        <f>(I11-H11)/H11</f>
        <v>#REF!</v>
      </c>
      <c r="K12" s="7" t="s">
        <v>26</v>
      </c>
      <c r="L12" s="13" t="e">
        <f>(L11-L3)/L3</f>
        <v>#REF!</v>
      </c>
      <c r="M12" s="13" t="e">
        <f>(M11-L11)/L11</f>
        <v>#REF!</v>
      </c>
      <c r="N12" s="14" t="e">
        <f>(N11-M11)/M11</f>
        <v>#REF!</v>
      </c>
      <c r="P12" s="7" t="s">
        <v>26</v>
      </c>
      <c r="Q12" s="13" t="e">
        <f>(Q11-Q3)/Q3</f>
        <v>#REF!</v>
      </c>
      <c r="R12" s="13" t="e">
        <f>(R11-Q11)/Q11</f>
        <v>#REF!</v>
      </c>
      <c r="S12" s="14" t="e">
        <f>(S11-R11)/R11</f>
        <v>#REF!</v>
      </c>
      <c r="U12" s="7" t="s">
        <v>26</v>
      </c>
      <c r="V12" s="13">
        <f>(V11-V3)/V3</f>
        <v>-2.3809523809523808E-2</v>
      </c>
      <c r="W12" s="13">
        <f>(W11-V11)/V11</f>
        <v>-1.4634146341463415E-2</v>
      </c>
      <c r="X12" s="14">
        <f>(X11-W11)/W11</f>
        <v>0</v>
      </c>
      <c r="Z12" s="7" t="s">
        <v>26</v>
      </c>
      <c r="AA12" s="13" t="e">
        <f>(AA11-AA3)/AA3</f>
        <v>#REF!</v>
      </c>
      <c r="AB12" s="13" t="e">
        <f>(AB11-AA11)/AA11</f>
        <v>#REF!</v>
      </c>
      <c r="AC12" s="14" t="e">
        <f>(AC11-AB11)/AB11</f>
        <v>#REF!</v>
      </c>
      <c r="AE12" s="7" t="s">
        <v>26</v>
      </c>
      <c r="AF12" s="13" t="e">
        <f>(AF11-AF3)/AF3</f>
        <v>#REF!</v>
      </c>
      <c r="AG12" s="13" t="e">
        <f>(AG11-AF11)/AF11</f>
        <v>#REF!</v>
      </c>
      <c r="AH12" s="14" t="e">
        <f>(AH11-AG11)/AG11</f>
        <v>#REF!</v>
      </c>
      <c r="AJ12" s="7" t="s">
        <v>26</v>
      </c>
      <c r="AK12" s="13" t="e">
        <f>(AK11-AK3)/AK3</f>
        <v>#REF!</v>
      </c>
      <c r="AL12" s="13" t="e">
        <f>(AL11-AK11)/AK11</f>
        <v>#REF!</v>
      </c>
      <c r="AM12" s="14" t="e">
        <f>(AM11-AL11)/AL11</f>
        <v>#REF!</v>
      </c>
      <c r="AO12" s="7" t="s">
        <v>26</v>
      </c>
      <c r="AP12" s="13" t="e">
        <f>(AP11-AP3)/AP3</f>
        <v>#REF!</v>
      </c>
      <c r="AQ12" s="13" t="e">
        <f>(AQ11-AP11)/AP11</f>
        <v>#REF!</v>
      </c>
      <c r="AR12" s="14" t="e">
        <f>(AR11-AQ11)/AQ11</f>
        <v>#REF!</v>
      </c>
      <c r="AT12" s="7" t="s">
        <v>26</v>
      </c>
      <c r="AU12" s="13" t="e">
        <f>(AU11-AU3)/AU3</f>
        <v>#REF!</v>
      </c>
      <c r="AV12" s="13" t="e">
        <f>(AV11-AU11)/AU11</f>
        <v>#REF!</v>
      </c>
      <c r="AW12" s="14" t="e">
        <f>(AW11-AV11)/AV11</f>
        <v>#REF!</v>
      </c>
      <c r="AY12" s="7" t="s">
        <v>26</v>
      </c>
      <c r="AZ12" s="13" t="e">
        <f>(AZ11-AZ3)/AZ3</f>
        <v>#REF!</v>
      </c>
      <c r="BA12" s="13" t="e">
        <f>(BA11-AZ11)/AZ11</f>
        <v>#REF!</v>
      </c>
      <c r="BB12" s="14" t="e">
        <f>(BB11-BA11)/BA11</f>
        <v>#REF!</v>
      </c>
      <c r="BD12" s="7" t="s">
        <v>26</v>
      </c>
      <c r="BE12" s="13" t="e">
        <f>(BE11-BE3)/BE3</f>
        <v>#REF!</v>
      </c>
      <c r="BF12" s="13" t="e">
        <f>(BF11-BE11)/BE11</f>
        <v>#REF!</v>
      </c>
      <c r="BG12" s="14" t="e">
        <f>(BG11-BF11)/BF11</f>
        <v>#REF!</v>
      </c>
      <c r="BI12" s="7" t="s">
        <v>26</v>
      </c>
      <c r="BJ12" s="13" t="e">
        <f>(BJ11-BJ3)/BJ3</f>
        <v>#REF!</v>
      </c>
      <c r="BK12" s="13" t="e">
        <f>(BK11-BJ11)/BJ11</f>
        <v>#REF!</v>
      </c>
      <c r="BL12" s="14" t="e">
        <f>(BL11-BK11)/BK11</f>
        <v>#REF!</v>
      </c>
      <c r="BN12" s="7" t="s">
        <v>26</v>
      </c>
      <c r="BO12" s="13" t="e">
        <f>(BO11-BO3)/BO3</f>
        <v>#REF!</v>
      </c>
      <c r="BP12" s="13" t="e">
        <f>(BP11-BO11)/BO11</f>
        <v>#REF!</v>
      </c>
      <c r="BQ12" s="14" t="e">
        <f>(BQ11-BP11)/BP11</f>
        <v>#REF!</v>
      </c>
      <c r="BS12" s="7" t="s">
        <v>26</v>
      </c>
      <c r="BT12" s="13" t="e">
        <f>(BT11-BT3)/BT3</f>
        <v>#REF!</v>
      </c>
      <c r="BU12" s="13" t="e">
        <f>(BU11-BT11)/BT11</f>
        <v>#REF!</v>
      </c>
      <c r="BV12" s="14" t="e">
        <f>(BV11-BU11)/BU11</f>
        <v>#REF!</v>
      </c>
      <c r="BX12" s="7" t="s">
        <v>26</v>
      </c>
      <c r="BY12" s="13" t="e">
        <f>(BY11-BY3)/BY3</f>
        <v>#REF!</v>
      </c>
      <c r="BZ12" s="13" t="e">
        <f>(BZ11-BY11)/BY11</f>
        <v>#REF!</v>
      </c>
      <c r="CA12" s="14" t="e">
        <f>(CA11-BZ11)/BZ11</f>
        <v>#REF!</v>
      </c>
      <c r="CC12" s="7" t="s">
        <v>26</v>
      </c>
      <c r="CD12" s="13" t="e">
        <f>(CD11-CD3)/CD3</f>
        <v>#REF!</v>
      </c>
      <c r="CE12" s="13" t="e">
        <f>(CE11-CD11)/CD11</f>
        <v>#REF!</v>
      </c>
      <c r="CF12" s="14" t="e">
        <f>(CF11-CE11)/CE11</f>
        <v>#REF!</v>
      </c>
      <c r="CH12" s="7" t="s">
        <v>26</v>
      </c>
      <c r="CI12" s="13" t="e">
        <f>(CI11-CI3)/CI3</f>
        <v>#REF!</v>
      </c>
      <c r="CJ12" s="13" t="e">
        <f>(CJ11-CI11)/CI11</f>
        <v>#REF!</v>
      </c>
      <c r="CK12" s="14" t="e">
        <f>(CK11-CJ11)/CJ11</f>
        <v>#REF!</v>
      </c>
      <c r="CM12" s="7" t="s">
        <v>26</v>
      </c>
      <c r="CN12" s="13" t="e">
        <f>(CN11-CN3)/CN3</f>
        <v>#REF!</v>
      </c>
      <c r="CO12" s="13" t="e">
        <f>(CO11-CN11)/CN11</f>
        <v>#REF!</v>
      </c>
      <c r="CP12" s="14" t="e">
        <f>(CP11-CO11)/CO11</f>
        <v>#REF!</v>
      </c>
      <c r="CR12" s="7" t="s">
        <v>26</v>
      </c>
      <c r="CS12" s="13" t="e">
        <f>(CS11-CS3)/CS3</f>
        <v>#REF!</v>
      </c>
      <c r="CT12" s="13" t="e">
        <f>(CT11-CS11)/CS11</f>
        <v>#REF!</v>
      </c>
      <c r="CU12" s="14" t="e">
        <f>(CU11-CT11)/CT11</f>
        <v>#REF!</v>
      </c>
      <c r="CW12" s="7" t="s">
        <v>26</v>
      </c>
      <c r="CX12" s="13" t="e">
        <f>(CX11-CX3)/CX3</f>
        <v>#REF!</v>
      </c>
      <c r="CY12" s="13" t="e">
        <f>(CY11-CX11)/CX11</f>
        <v>#REF!</v>
      </c>
      <c r="CZ12" s="14" t="e">
        <f>(CZ11-CY11)/CY11</f>
        <v>#REF!</v>
      </c>
      <c r="DB12" s="7" t="s">
        <v>26</v>
      </c>
      <c r="DC12" s="13" t="e">
        <f>(DC11-DC3)/DC3</f>
        <v>#REF!</v>
      </c>
      <c r="DD12" s="13" t="e">
        <f>(DD11-DC11)/DC11</f>
        <v>#REF!</v>
      </c>
      <c r="DE12" s="14" t="e">
        <f>(DE11-DD11)/DD11</f>
        <v>#REF!</v>
      </c>
      <c r="DG12" s="7" t="s">
        <v>26</v>
      </c>
      <c r="DH12" s="13" t="e">
        <f>(DH11-DH3)/DH3</f>
        <v>#REF!</v>
      </c>
      <c r="DI12" s="13" t="e">
        <f>(DI11-DH11)/DH11</f>
        <v>#REF!</v>
      </c>
      <c r="DJ12" s="14" t="e">
        <f>(DJ11-DI11)/DI11</f>
        <v>#REF!</v>
      </c>
      <c r="DL12" s="7" t="s">
        <v>26</v>
      </c>
      <c r="DM12" s="13" t="e">
        <f>(DM11-DM3)/DM3</f>
        <v>#REF!</v>
      </c>
      <c r="DN12" s="13" t="e">
        <f>(DN11-DM11)/DM11</f>
        <v>#REF!</v>
      </c>
      <c r="DO12" s="14" t="e">
        <f>(DO11-DN11)/DN11</f>
        <v>#REF!</v>
      </c>
      <c r="DQ12" s="7" t="s">
        <v>26</v>
      </c>
      <c r="DR12" s="13" t="e">
        <f>(DR11-DR3)/DR3</f>
        <v>#REF!</v>
      </c>
      <c r="DS12" s="13" t="e">
        <f>(DS11-DR11)/DR11</f>
        <v>#REF!</v>
      </c>
      <c r="DT12" s="14" t="e">
        <f>(DT11-DS11)/DS11</f>
        <v>#REF!</v>
      </c>
      <c r="DV12" s="7" t="s">
        <v>26</v>
      </c>
      <c r="DW12" s="13" t="e">
        <f>(DW11-DW3)/DW3</f>
        <v>#REF!</v>
      </c>
      <c r="DX12" s="13" t="e">
        <f>(DX11-DW11)/DW11</f>
        <v>#REF!</v>
      </c>
      <c r="DY12" s="14" t="e">
        <f>(DY11-DX11)/DX11</f>
        <v>#REF!</v>
      </c>
      <c r="EA12" s="7" t="s">
        <v>26</v>
      </c>
      <c r="EB12" s="13" t="e">
        <f>(EB11-EB3)/EB3</f>
        <v>#REF!</v>
      </c>
      <c r="EC12" s="13" t="e">
        <f>(EC11-EB11)/EB11</f>
        <v>#REF!</v>
      </c>
      <c r="ED12" s="14" t="e">
        <f>(ED11-EC11)/EC11</f>
        <v>#REF!</v>
      </c>
      <c r="EF12" s="7" t="s">
        <v>26</v>
      </c>
      <c r="EG12" s="13" t="e">
        <f>(EG11-EG3)/EG3</f>
        <v>#REF!</v>
      </c>
      <c r="EH12" s="13" t="e">
        <f>(EH11-EG11)/EG11</f>
        <v>#REF!</v>
      </c>
      <c r="EI12" s="14" t="e">
        <f>(EI11-EH11)/EH11</f>
        <v>#REF!</v>
      </c>
      <c r="EK12" s="7" t="s">
        <v>26</v>
      </c>
      <c r="EL12" s="13" t="e">
        <f>(EL11-EL3)/EL3</f>
        <v>#REF!</v>
      </c>
      <c r="EM12" s="13" t="e">
        <f>(EM11-EL11)/EL11</f>
        <v>#REF!</v>
      </c>
      <c r="EN12" s="14" t="e">
        <f>(EN11-EM11)/EM11</f>
        <v>#REF!</v>
      </c>
      <c r="EP12" s="7" t="s">
        <v>26</v>
      </c>
      <c r="EQ12" s="13" t="e">
        <f>(EQ11-EQ3)/EQ3</f>
        <v>#REF!</v>
      </c>
      <c r="ER12" s="13" t="e">
        <f>(ER11-EQ11)/EQ11</f>
        <v>#REF!</v>
      </c>
      <c r="ES12" s="14" t="e">
        <f>(ES11-ER11)/ER11</f>
        <v>#REF!</v>
      </c>
      <c r="EU12" s="7" t="s">
        <v>26</v>
      </c>
      <c r="EV12" s="13" t="e">
        <f>(EV11-EV3)/EV3</f>
        <v>#REF!</v>
      </c>
      <c r="EW12" s="13" t="e">
        <f>(EW11-EV11)/EV11</f>
        <v>#REF!</v>
      </c>
      <c r="EX12" s="14" t="e">
        <f>(EX11-EW11)/EW11</f>
        <v>#REF!</v>
      </c>
      <c r="EZ12" s="7" t="s">
        <v>26</v>
      </c>
      <c r="FA12" s="13" t="e">
        <f>(FA11-FA3)/FA3</f>
        <v>#REF!</v>
      </c>
      <c r="FB12" s="13" t="e">
        <f>(FB11-FA11)/FA11</f>
        <v>#REF!</v>
      </c>
      <c r="FC12" s="14" t="e">
        <f>(FC11-FB11)/FB11</f>
        <v>#REF!</v>
      </c>
      <c r="FE12" s="7" t="s">
        <v>26</v>
      </c>
      <c r="FF12" s="13" t="e">
        <f>(FF11-FF3)/FF3</f>
        <v>#REF!</v>
      </c>
      <c r="FG12" s="13" t="e">
        <f>(FG11-FF11)/FF11</f>
        <v>#REF!</v>
      </c>
      <c r="FH12" s="14" t="e">
        <f>(FH11-FG11)/FG11</f>
        <v>#REF!</v>
      </c>
      <c r="FJ12" s="7" t="s">
        <v>26</v>
      </c>
      <c r="FK12" s="13" t="e">
        <f>(FK11-FK3)/FK3</f>
        <v>#REF!</v>
      </c>
      <c r="FL12" s="13" t="e">
        <f>(FL11-FK11)/FK11</f>
        <v>#REF!</v>
      </c>
      <c r="FM12" s="14" t="e">
        <f>(FM11-FL11)/FL11</f>
        <v>#REF!</v>
      </c>
      <c r="FO12" s="7" t="s">
        <v>26</v>
      </c>
      <c r="FP12" s="13" t="e">
        <f>(FP11-FP3)/FP3</f>
        <v>#REF!</v>
      </c>
      <c r="FQ12" s="13" t="e">
        <f>(FQ11-FP11)/FP11</f>
        <v>#REF!</v>
      </c>
      <c r="FR12" s="14" t="e">
        <f>(FR11-FQ11)/FQ11</f>
        <v>#REF!</v>
      </c>
      <c r="FT12" s="7" t="s">
        <v>26</v>
      </c>
      <c r="FU12" s="13" t="e">
        <f>(FU11-FU3)/FU3</f>
        <v>#REF!</v>
      </c>
      <c r="FV12" s="13" t="e">
        <f>(FV11-FU11)/FU11</f>
        <v>#REF!</v>
      </c>
      <c r="FW12" s="14" t="e">
        <f>(FW11-FV11)/FV11</f>
        <v>#REF!</v>
      </c>
      <c r="FY12" s="7" t="s">
        <v>26</v>
      </c>
      <c r="FZ12" s="13" t="e">
        <f>(FZ11-FZ3)/FZ3</f>
        <v>#REF!</v>
      </c>
      <c r="GA12" s="13" t="e">
        <f>(GA11-FZ11)/FZ11</f>
        <v>#REF!</v>
      </c>
      <c r="GB12" s="14" t="e">
        <f>(GB11-GA11)/GA11</f>
        <v>#REF!</v>
      </c>
      <c r="GD12" s="7" t="s">
        <v>26</v>
      </c>
      <c r="GE12" s="13" t="e">
        <f>(GE11-GE3)/GE3</f>
        <v>#REF!</v>
      </c>
      <c r="GF12" s="13" t="e">
        <f>(GF11-GE11)/GE11</f>
        <v>#REF!</v>
      </c>
      <c r="GG12" s="14" t="e">
        <f>(GG11-GF11)/GF11</f>
        <v>#REF!</v>
      </c>
      <c r="GI12" s="7" t="s">
        <v>26</v>
      </c>
      <c r="GJ12" s="13" t="e">
        <f>(GJ11-GJ3)/GJ3</f>
        <v>#REF!</v>
      </c>
      <c r="GK12" s="13" t="e">
        <f>(GK11-GJ11)/GJ11</f>
        <v>#REF!</v>
      </c>
      <c r="GL12" s="14" t="e">
        <f>(GL11-GK11)/GK11</f>
        <v>#REF!</v>
      </c>
      <c r="GN12" s="7" t="s">
        <v>26</v>
      </c>
      <c r="GO12" s="13" t="e">
        <f>(GO11-GO3)/GO3</f>
        <v>#REF!</v>
      </c>
      <c r="GP12" s="13" t="e">
        <f>(GP11-GO11)/GO11</f>
        <v>#REF!</v>
      </c>
      <c r="GQ12" s="14" t="e">
        <f>(GQ11-GP11)/GP11</f>
        <v>#REF!</v>
      </c>
      <c r="GS12" s="7" t="s">
        <v>26</v>
      </c>
      <c r="GT12" s="13" t="e">
        <f>(GT11-GT3)/GT3</f>
        <v>#REF!</v>
      </c>
      <c r="GU12" s="13" t="e">
        <f>(GU11-GT11)/GT11</f>
        <v>#REF!</v>
      </c>
      <c r="GV12" s="14" t="e">
        <f>(GV11-GU11)/GU11</f>
        <v>#REF!</v>
      </c>
      <c r="GX12" s="7" t="s">
        <v>26</v>
      </c>
      <c r="GY12" s="13" t="e">
        <f>(GY11-GY3)/GY3</f>
        <v>#REF!</v>
      </c>
      <c r="GZ12" s="13" t="e">
        <f>(GZ11-GY11)/GY11</f>
        <v>#REF!</v>
      </c>
      <c r="HA12" s="14" t="e">
        <f>(HA11-GZ11)/GZ11</f>
        <v>#REF!</v>
      </c>
      <c r="HC12" s="7" t="s">
        <v>26</v>
      </c>
      <c r="HD12" s="13" t="e">
        <f>(HD11-HD3)/HD3</f>
        <v>#REF!</v>
      </c>
      <c r="HE12" s="13" t="e">
        <f>(HE11-HD11)/HD11</f>
        <v>#REF!</v>
      </c>
      <c r="HF12" s="14" t="e">
        <f>(HF11-HE11)/HE11</f>
        <v>#REF!</v>
      </c>
      <c r="HH12" s="7" t="s">
        <v>26</v>
      </c>
      <c r="HI12" s="13" t="e">
        <f>(HI11-HI3)/HI3</f>
        <v>#REF!</v>
      </c>
      <c r="HJ12" s="13" t="e">
        <f>(HJ11-HI11)/HI11</f>
        <v>#REF!</v>
      </c>
      <c r="HK12" s="14" t="e">
        <f>(HK11-HJ11)/HJ11</f>
        <v>#REF!</v>
      </c>
      <c r="HM12" s="7" t="s">
        <v>26</v>
      </c>
      <c r="HN12" s="13" t="e">
        <f>(HN11-HN3)/HN3</f>
        <v>#REF!</v>
      </c>
      <c r="HO12" s="13" t="e">
        <f>(HO11-HN11)/HN11</f>
        <v>#REF!</v>
      </c>
      <c r="HP12" s="14" t="e">
        <f>(HP11-HO11)/HO11</f>
        <v>#REF!</v>
      </c>
    </row>
  </sheetData>
  <mergeCells count="90">
    <mergeCell ref="GY4:HA4"/>
    <mergeCell ref="HD4:HF4"/>
    <mergeCell ref="HI4:HK4"/>
    <mergeCell ref="HN4:HP4"/>
    <mergeCell ref="FZ4:GB4"/>
    <mergeCell ref="GE4:GG4"/>
    <mergeCell ref="GJ4:GL4"/>
    <mergeCell ref="GO4:GQ4"/>
    <mergeCell ref="GT4:GV4"/>
    <mergeCell ref="EB4:ED4"/>
    <mergeCell ref="EG4:EI4"/>
    <mergeCell ref="EL4:EN4"/>
    <mergeCell ref="EQ4:ES4"/>
    <mergeCell ref="EV4:EX4"/>
    <mergeCell ref="FA4:FC4"/>
    <mergeCell ref="FF4:FH4"/>
    <mergeCell ref="FK4:FM4"/>
    <mergeCell ref="FP4:FR4"/>
    <mergeCell ref="FU4:FW4"/>
    <mergeCell ref="CD4:CF4"/>
    <mergeCell ref="CI4:CK4"/>
    <mergeCell ref="CN4:CP4"/>
    <mergeCell ref="CS4:CU4"/>
    <mergeCell ref="CX4:CZ4"/>
    <mergeCell ref="DC4:DE4"/>
    <mergeCell ref="DH4:DJ4"/>
    <mergeCell ref="DM4:DO4"/>
    <mergeCell ref="DR4:DT4"/>
    <mergeCell ref="DW4:DY4"/>
    <mergeCell ref="BY4:CA4"/>
    <mergeCell ref="AF4:AH4"/>
    <mergeCell ref="AK4:AM4"/>
    <mergeCell ref="AP4:AR4"/>
    <mergeCell ref="AU4:AW4"/>
    <mergeCell ref="AZ4:BB4"/>
    <mergeCell ref="AA4:AC4"/>
    <mergeCell ref="BE4:BG4"/>
    <mergeCell ref="BJ4:BL4"/>
    <mergeCell ref="BO4:BQ4"/>
    <mergeCell ref="BT4:BV4"/>
    <mergeCell ref="B4:D4"/>
    <mergeCell ref="G4:I4"/>
    <mergeCell ref="L4:N4"/>
    <mergeCell ref="Q4:S4"/>
    <mergeCell ref="V4:X4"/>
    <mergeCell ref="BI2:BL2"/>
    <mergeCell ref="A2:D2"/>
    <mergeCell ref="F2:I2"/>
    <mergeCell ref="K2:N2"/>
    <mergeCell ref="P2:S2"/>
    <mergeCell ref="U2:X2"/>
    <mergeCell ref="Z2:AC2"/>
    <mergeCell ref="AE2:AH2"/>
    <mergeCell ref="AJ2:AM2"/>
    <mergeCell ref="AO2:AR2"/>
    <mergeCell ref="AT2:AW2"/>
    <mergeCell ref="AY2:BB2"/>
    <mergeCell ref="BD2:BG2"/>
    <mergeCell ref="DQ2:DT2"/>
    <mergeCell ref="BN2:BQ2"/>
    <mergeCell ref="BS2:BV2"/>
    <mergeCell ref="BX2:CA2"/>
    <mergeCell ref="CC2:CF2"/>
    <mergeCell ref="CH2:CK2"/>
    <mergeCell ref="CM2:CP2"/>
    <mergeCell ref="CR2:CU2"/>
    <mergeCell ref="CW2:CZ2"/>
    <mergeCell ref="DB2:DE2"/>
    <mergeCell ref="DG2:DJ2"/>
    <mergeCell ref="DL2:DO2"/>
    <mergeCell ref="FY2:GB2"/>
    <mergeCell ref="DV2:DY2"/>
    <mergeCell ref="EA2:ED2"/>
    <mergeCell ref="EF2:EI2"/>
    <mergeCell ref="EK2:EN2"/>
    <mergeCell ref="EP2:ES2"/>
    <mergeCell ref="EU2:EX2"/>
    <mergeCell ref="EZ2:FC2"/>
    <mergeCell ref="FE2:FH2"/>
    <mergeCell ref="FJ2:FM2"/>
    <mergeCell ref="FO2:FR2"/>
    <mergeCell ref="FT2:FW2"/>
    <mergeCell ref="HH2:HK2"/>
    <mergeCell ref="HM2:HP2"/>
    <mergeCell ref="GD2:GG2"/>
    <mergeCell ref="GI2:GL2"/>
    <mergeCell ref="GN2:GQ2"/>
    <mergeCell ref="GS2:GV2"/>
    <mergeCell ref="GX2:HA2"/>
    <mergeCell ref="HC2:HF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993DC-F7B2-41F2-AAA8-56812978EE3A}">
  <sheetPr>
    <tabColor theme="5" tint="0.39997558519241921"/>
  </sheetPr>
  <dimension ref="A1:Q54"/>
  <sheetViews>
    <sheetView view="pageBreakPreview" zoomScale="80" zoomScaleNormal="96" zoomScaleSheetLayoutView="80" workbookViewId="0">
      <selection activeCell="L3" sqref="L3:L17"/>
    </sheetView>
  </sheetViews>
  <sheetFormatPr defaultRowHeight="15" x14ac:dyDescent="0.25"/>
  <cols>
    <col min="1" max="1" width="44.140625" bestFit="1" customWidth="1"/>
    <col min="2" max="2" width="44.85546875" bestFit="1" customWidth="1"/>
    <col min="3" max="3" width="67.7109375" bestFit="1" customWidth="1"/>
    <col min="4" max="4" width="30.85546875" style="1" customWidth="1"/>
    <col min="5" max="5" width="11.85546875" style="8" bestFit="1" customWidth="1"/>
    <col min="6" max="6" width="10.140625" style="8" bestFit="1" customWidth="1"/>
    <col min="7" max="7" width="11.85546875" style="8" bestFit="1" customWidth="1"/>
    <col min="8" max="8" width="10.5703125" style="8" bestFit="1" customWidth="1"/>
    <col min="9" max="9" width="14.140625" style="8" bestFit="1" customWidth="1"/>
    <col min="10" max="10" width="17.7109375" style="1" bestFit="1" customWidth="1"/>
    <col min="11" max="11" width="17.28515625" style="1" customWidth="1"/>
    <col min="12" max="12" width="12.28515625" bestFit="1" customWidth="1"/>
    <col min="13" max="13" width="12.7109375" bestFit="1" customWidth="1"/>
    <col min="14" max="14" width="4.140625" bestFit="1" customWidth="1"/>
    <col min="15" max="15" width="10.140625" bestFit="1" customWidth="1"/>
    <col min="16" max="16" width="11.85546875" bestFit="1" customWidth="1"/>
    <col min="17" max="17" width="10.5703125" bestFit="1" customWidth="1"/>
  </cols>
  <sheetData>
    <row r="1" spans="1:17" x14ac:dyDescent="0.25">
      <c r="A1" s="36" t="s">
        <v>46</v>
      </c>
      <c r="B1" s="37" t="s">
        <v>47</v>
      </c>
      <c r="D1" s="38"/>
    </row>
    <row r="2" spans="1:17" x14ac:dyDescent="0.25">
      <c r="A2" s="36" t="s">
        <v>107</v>
      </c>
      <c r="B2" s="37" t="s">
        <v>49</v>
      </c>
      <c r="C2" s="30" t="str">
        <f>CONCATENATE(E3,"-",H3)</f>
        <v>2022-2025</v>
      </c>
      <c r="E2" s="66" t="s">
        <v>50</v>
      </c>
      <c r="F2" s="66"/>
      <c r="G2" s="66"/>
      <c r="H2" s="66"/>
    </row>
    <row r="3" spans="1:17" s="39" customFormat="1" ht="45" x14ac:dyDescent="0.25">
      <c r="A3" s="39" t="s">
        <v>51</v>
      </c>
      <c r="B3" s="39" t="s">
        <v>52</v>
      </c>
      <c r="C3" s="39" t="s">
        <v>53</v>
      </c>
      <c r="D3" s="39" t="s">
        <v>54</v>
      </c>
      <c r="E3" s="39">
        <v>2022</v>
      </c>
      <c r="F3" s="39">
        <v>2023</v>
      </c>
      <c r="G3" s="39">
        <v>2024</v>
      </c>
      <c r="H3" s="39">
        <v>2025</v>
      </c>
      <c r="I3" s="40" t="s">
        <v>55</v>
      </c>
      <c r="J3" s="39" t="s">
        <v>56</v>
      </c>
      <c r="K3" s="39" t="s">
        <v>57</v>
      </c>
    </row>
    <row r="4" spans="1:17" x14ac:dyDescent="0.25">
      <c r="A4" s="41" t="s">
        <v>58</v>
      </c>
      <c r="B4" s="41" t="s">
        <v>108</v>
      </c>
      <c r="C4" s="41" t="s">
        <v>63</v>
      </c>
      <c r="D4" s="42"/>
      <c r="E4" s="43">
        <v>4212754</v>
      </c>
      <c r="F4" s="43"/>
      <c r="G4" s="43"/>
      <c r="H4" s="43"/>
      <c r="I4" s="44">
        <v>44579</v>
      </c>
      <c r="J4" s="44">
        <v>44624</v>
      </c>
      <c r="K4" s="48" t="s">
        <v>61</v>
      </c>
      <c r="L4" s="8"/>
    </row>
    <row r="5" spans="1:17" x14ac:dyDescent="0.25">
      <c r="A5" s="45" t="s">
        <v>31</v>
      </c>
      <c r="B5" s="45" t="s">
        <v>109</v>
      </c>
      <c r="C5" s="45" t="s">
        <v>66</v>
      </c>
      <c r="D5" s="46" t="s">
        <v>64</v>
      </c>
      <c r="E5" s="47"/>
      <c r="F5" s="47"/>
      <c r="G5" s="47"/>
      <c r="H5" s="47"/>
      <c r="I5" s="48">
        <v>44760</v>
      </c>
      <c r="J5" s="48">
        <v>44791</v>
      </c>
      <c r="K5" s="46" t="s">
        <v>61</v>
      </c>
      <c r="L5" s="8"/>
      <c r="M5" s="1" t="s">
        <v>31</v>
      </c>
      <c r="N5" s="8">
        <f>SUMIF($A$5:$A50,$M5,E$5:E50)</f>
        <v>0</v>
      </c>
      <c r="O5" s="8">
        <f>SUMIF($A$5:$A50,$M5,F$5:F50)</f>
        <v>400157.18054245599</v>
      </c>
      <c r="P5" s="8">
        <f>SUMIF($A$5:$A50,$M5,G$5:G50)</f>
        <v>0</v>
      </c>
      <c r="Q5" s="8">
        <f>SUMIF($A$5:$A50,$M5,H$5:H50)</f>
        <v>0</v>
      </c>
    </row>
    <row r="6" spans="1:17" x14ac:dyDescent="0.25">
      <c r="A6" s="45" t="s">
        <v>31</v>
      </c>
      <c r="B6" s="45" t="s">
        <v>70</v>
      </c>
      <c r="C6" s="45" t="s">
        <v>71</v>
      </c>
      <c r="D6" s="46" t="s">
        <v>67</v>
      </c>
      <c r="E6" s="47"/>
      <c r="F6" s="47">
        <v>379150</v>
      </c>
      <c r="G6" s="47"/>
      <c r="H6" s="47"/>
      <c r="I6" s="48">
        <v>44880</v>
      </c>
      <c r="J6" s="48">
        <v>44927</v>
      </c>
      <c r="K6" s="48" t="s">
        <v>61</v>
      </c>
      <c r="L6" s="8"/>
      <c r="M6" s="1" t="s">
        <v>32</v>
      </c>
      <c r="N6" s="8">
        <f>SUMIF($A$5:$A51,$M6,E$5:E51)</f>
        <v>0</v>
      </c>
      <c r="O6" s="8">
        <f>SUMIF($A$5:$A51,$M6,F$5:F51)</f>
        <v>0</v>
      </c>
      <c r="P6" s="8">
        <f>SUMIF($A$5:$A51,$M6,G$5:G51)</f>
        <v>0</v>
      </c>
      <c r="Q6" s="8">
        <f>SUMIF($A$5:$A51,$M6,H$5:H51)</f>
        <v>0</v>
      </c>
    </row>
    <row r="7" spans="1:17" x14ac:dyDescent="0.25">
      <c r="A7" s="45" t="s">
        <v>31</v>
      </c>
      <c r="B7" s="45" t="s">
        <v>70</v>
      </c>
      <c r="C7" s="45" t="s">
        <v>72</v>
      </c>
      <c r="D7" s="46" t="s">
        <v>64</v>
      </c>
      <c r="E7" s="47"/>
      <c r="F7" s="47"/>
      <c r="G7" s="47"/>
      <c r="H7" s="47"/>
      <c r="I7" s="48">
        <v>44880</v>
      </c>
      <c r="J7" s="48">
        <v>44927</v>
      </c>
      <c r="K7" s="48" t="s">
        <v>61</v>
      </c>
      <c r="L7" s="8"/>
      <c r="M7" s="1" t="s">
        <v>33</v>
      </c>
      <c r="N7" s="8">
        <f>SUMIF($A$5:$A52,$M7,E$5:E52)</f>
        <v>0</v>
      </c>
      <c r="O7" s="8">
        <f>SUMIF($A$5:$A51,$M7,F$5:F51)</f>
        <v>0</v>
      </c>
      <c r="P7" s="8">
        <f>SUMIF($A$5:$A51,$M7,G$5:G51)</f>
        <v>1486951.819457544</v>
      </c>
      <c r="Q7" s="8">
        <f>SUMIF($A$5:$A51,$M7,H$5:H51)</f>
        <v>0</v>
      </c>
    </row>
    <row r="8" spans="1:17" x14ac:dyDescent="0.25">
      <c r="A8" s="45" t="s">
        <v>31</v>
      </c>
      <c r="B8" s="45" t="s">
        <v>73</v>
      </c>
      <c r="C8" s="45" t="s">
        <v>74</v>
      </c>
      <c r="D8" s="46" t="s">
        <v>67</v>
      </c>
      <c r="E8" s="47"/>
      <c r="F8" s="47"/>
      <c r="G8" s="47"/>
      <c r="H8" s="47"/>
      <c r="I8" s="48">
        <v>44917</v>
      </c>
      <c r="J8" s="48">
        <v>44927</v>
      </c>
      <c r="K8" s="46" t="s">
        <v>61</v>
      </c>
      <c r="L8" s="8"/>
      <c r="M8" s="1" t="s">
        <v>27</v>
      </c>
      <c r="N8" s="8">
        <f>SUMIF($A$5:$A53,$M8,E$5:E53)</f>
        <v>0</v>
      </c>
      <c r="O8" s="8">
        <f>SUMIF($A$5:$A55,$M8,F$5:F55)</f>
        <v>0</v>
      </c>
      <c r="P8" s="8">
        <f>SUMIF($A$5:$A55,$M8,G$5:G55)</f>
        <v>0</v>
      </c>
      <c r="Q8" s="8">
        <f>SUMIF($A$5:$A55,$M8,H$5:H55)</f>
        <v>567824</v>
      </c>
    </row>
    <row r="9" spans="1:17" x14ac:dyDescent="0.25">
      <c r="A9" s="45" t="s">
        <v>31</v>
      </c>
      <c r="B9" s="45" t="s">
        <v>75</v>
      </c>
      <c r="C9" s="45" t="s">
        <v>76</v>
      </c>
      <c r="D9" s="46" t="s">
        <v>67</v>
      </c>
      <c r="E9" s="47"/>
      <c r="F9" s="47">
        <v>21007.180542455986</v>
      </c>
      <c r="G9" s="47"/>
      <c r="H9" s="47"/>
      <c r="I9" s="48">
        <v>44974</v>
      </c>
      <c r="J9" s="48">
        <v>45004</v>
      </c>
      <c r="K9" s="46" t="s">
        <v>61</v>
      </c>
      <c r="L9" s="8"/>
    </row>
    <row r="10" spans="1:17" x14ac:dyDescent="0.25">
      <c r="A10" s="45" t="s">
        <v>27</v>
      </c>
      <c r="B10" s="45" t="s">
        <v>79</v>
      </c>
      <c r="C10" s="45" t="s">
        <v>39</v>
      </c>
      <c r="D10" s="46" t="s">
        <v>67</v>
      </c>
      <c r="E10" s="47"/>
      <c r="F10" s="47"/>
      <c r="G10" s="47"/>
      <c r="H10" s="47"/>
      <c r="I10" s="48"/>
      <c r="J10" s="48">
        <v>45138</v>
      </c>
      <c r="K10" s="46" t="s">
        <v>61</v>
      </c>
      <c r="L10" s="8"/>
    </row>
    <row r="11" spans="1:17" x14ac:dyDescent="0.25">
      <c r="A11" s="45" t="s">
        <v>33</v>
      </c>
      <c r="B11" s="45" t="s">
        <v>80</v>
      </c>
      <c r="C11" s="45" t="s">
        <v>81</v>
      </c>
      <c r="D11" s="46" t="s">
        <v>64</v>
      </c>
      <c r="E11" s="47"/>
      <c r="F11" s="47"/>
      <c r="G11" s="47">
        <v>1486951.819457544</v>
      </c>
      <c r="H11" s="47"/>
      <c r="I11" s="48"/>
      <c r="J11" s="48">
        <v>45292</v>
      </c>
      <c r="K11" s="46" t="s">
        <v>61</v>
      </c>
      <c r="L11" s="8"/>
    </row>
    <row r="12" spans="1:17" x14ac:dyDescent="0.25">
      <c r="A12" s="45" t="s">
        <v>27</v>
      </c>
      <c r="B12" s="45" t="s">
        <v>79</v>
      </c>
      <c r="C12" s="45" t="s">
        <v>82</v>
      </c>
      <c r="D12" s="46" t="s">
        <v>64</v>
      </c>
      <c r="E12" s="47"/>
      <c r="F12" s="47"/>
      <c r="G12" s="47"/>
      <c r="H12" s="47"/>
      <c r="I12" s="48"/>
      <c r="J12" s="46"/>
      <c r="K12" s="46" t="s">
        <v>61</v>
      </c>
      <c r="L12" s="8"/>
      <c r="M12" s="1"/>
    </row>
    <row r="13" spans="1:17" x14ac:dyDescent="0.25">
      <c r="A13" s="45" t="s">
        <v>27</v>
      </c>
      <c r="B13" s="45" t="s">
        <v>79</v>
      </c>
      <c r="C13" s="45" t="s">
        <v>83</v>
      </c>
      <c r="D13" s="46" t="s">
        <v>67</v>
      </c>
      <c r="E13" s="47"/>
      <c r="F13" s="47"/>
      <c r="G13" s="47"/>
      <c r="H13" s="47"/>
      <c r="I13" s="48"/>
      <c r="J13" s="48"/>
      <c r="K13" s="46"/>
      <c r="L13" s="8"/>
    </row>
    <row r="14" spans="1:17" x14ac:dyDescent="0.25">
      <c r="A14" s="45" t="s">
        <v>27</v>
      </c>
      <c r="B14" s="45" t="s">
        <v>79</v>
      </c>
      <c r="C14" s="45" t="s">
        <v>85</v>
      </c>
      <c r="D14" s="46" t="s">
        <v>67</v>
      </c>
      <c r="E14" s="47"/>
      <c r="F14" s="47"/>
      <c r="G14" s="47"/>
      <c r="H14" s="47"/>
      <c r="I14" s="48"/>
      <c r="J14" s="46"/>
      <c r="K14" s="46"/>
      <c r="L14" s="8"/>
    </row>
    <row r="15" spans="1:17" x14ac:dyDescent="0.25">
      <c r="A15" s="45" t="s">
        <v>27</v>
      </c>
      <c r="B15" s="45" t="s">
        <v>80</v>
      </c>
      <c r="C15" s="45" t="s">
        <v>86</v>
      </c>
      <c r="D15" s="46" t="s">
        <v>64</v>
      </c>
      <c r="E15" s="47"/>
      <c r="F15" s="47"/>
      <c r="G15" s="47"/>
      <c r="H15" s="47">
        <v>567824</v>
      </c>
      <c r="I15" s="48"/>
      <c r="J15" s="48">
        <v>45658</v>
      </c>
      <c r="K15" s="46"/>
      <c r="L15" s="8"/>
    </row>
    <row r="16" spans="1:17" x14ac:dyDescent="0.25">
      <c r="A16" s="45" t="s">
        <v>27</v>
      </c>
      <c r="B16" s="45" t="s">
        <v>79</v>
      </c>
      <c r="C16" s="45" t="s">
        <v>72</v>
      </c>
      <c r="D16" s="46" t="s">
        <v>64</v>
      </c>
      <c r="E16" s="47"/>
      <c r="F16" s="47"/>
      <c r="G16" s="47"/>
      <c r="H16" s="47"/>
      <c r="I16" s="48"/>
      <c r="J16" s="46"/>
      <c r="K16" s="46"/>
      <c r="L16" s="8"/>
    </row>
    <row r="17" spans="1:12" x14ac:dyDescent="0.25">
      <c r="A17" s="45" t="s">
        <v>27</v>
      </c>
      <c r="B17" s="45" t="s">
        <v>79</v>
      </c>
      <c r="C17" s="45" t="s">
        <v>85</v>
      </c>
      <c r="D17" s="46" t="s">
        <v>67</v>
      </c>
      <c r="E17" s="47"/>
      <c r="F17" s="47"/>
      <c r="G17" s="47"/>
      <c r="H17" s="47"/>
      <c r="I17" s="48"/>
      <c r="J17" s="46"/>
      <c r="K17" s="46"/>
      <c r="L17" s="8"/>
    </row>
    <row r="18" spans="1:12" x14ac:dyDescent="0.25">
      <c r="A18" s="45"/>
      <c r="B18" s="45"/>
      <c r="C18" s="45"/>
      <c r="D18" s="46"/>
      <c r="E18" s="47"/>
      <c r="F18" s="47"/>
      <c r="G18" s="47"/>
      <c r="H18" s="47"/>
      <c r="I18" s="47"/>
      <c r="J18" s="48"/>
      <c r="K18" s="46"/>
      <c r="L18" s="8"/>
    </row>
    <row r="19" spans="1:12" x14ac:dyDescent="0.25">
      <c r="A19" s="45"/>
      <c r="B19" s="45"/>
      <c r="C19" s="45"/>
      <c r="D19" s="46"/>
      <c r="E19" s="47"/>
      <c r="F19" s="47"/>
      <c r="G19" s="47"/>
      <c r="H19" s="47"/>
      <c r="I19" s="47"/>
      <c r="J19" s="46"/>
      <c r="K19" s="46"/>
      <c r="L19" s="8"/>
    </row>
    <row r="20" spans="1:12" x14ac:dyDescent="0.25">
      <c r="A20" s="45"/>
      <c r="B20" s="45"/>
      <c r="C20" s="45"/>
      <c r="D20" s="46"/>
      <c r="E20" s="47"/>
      <c r="F20" s="47"/>
      <c r="G20" s="47"/>
      <c r="H20" s="47"/>
      <c r="I20" s="47"/>
      <c r="J20" s="46"/>
      <c r="K20" s="46"/>
    </row>
    <row r="21" spans="1:12" x14ac:dyDescent="0.25">
      <c r="A21" s="45"/>
      <c r="B21" s="45"/>
      <c r="C21" s="45"/>
      <c r="D21" s="46"/>
      <c r="E21" s="47"/>
      <c r="F21" s="47"/>
      <c r="G21" s="47"/>
      <c r="H21" s="47"/>
      <c r="I21" s="47"/>
      <c r="J21" s="46"/>
      <c r="K21" s="46"/>
    </row>
    <row r="22" spans="1:12" x14ac:dyDescent="0.25">
      <c r="A22" s="45"/>
      <c r="B22" s="45"/>
      <c r="C22" s="45"/>
      <c r="D22" s="46"/>
      <c r="E22" s="47"/>
      <c r="F22" s="47"/>
      <c r="G22" s="47"/>
      <c r="H22" s="47"/>
      <c r="I22" s="47"/>
      <c r="J22" s="46"/>
      <c r="K22" s="46"/>
    </row>
    <row r="23" spans="1:12" x14ac:dyDescent="0.25">
      <c r="A23" s="45"/>
      <c r="B23" s="45"/>
      <c r="C23" s="45"/>
      <c r="D23" s="46"/>
      <c r="E23" s="47"/>
      <c r="F23" s="47"/>
      <c r="G23" s="47"/>
      <c r="H23" s="47"/>
      <c r="I23" s="47"/>
      <c r="J23" s="46"/>
      <c r="K23" s="46"/>
    </row>
    <row r="24" spans="1:12" x14ac:dyDescent="0.25">
      <c r="A24" s="45"/>
      <c r="B24" s="45"/>
      <c r="C24" s="45"/>
      <c r="D24" s="46"/>
      <c r="E24" s="47"/>
      <c r="F24" s="47"/>
      <c r="G24" s="47"/>
      <c r="H24" s="47"/>
      <c r="I24" s="47"/>
      <c r="J24" s="46"/>
      <c r="K24" s="46"/>
    </row>
    <row r="25" spans="1:12" x14ac:dyDescent="0.25">
      <c r="A25" s="45"/>
      <c r="B25" s="45"/>
      <c r="C25" s="45"/>
      <c r="D25" s="46"/>
      <c r="E25" s="47"/>
      <c r="F25" s="47"/>
      <c r="G25" s="47"/>
      <c r="H25" s="47"/>
      <c r="I25" s="47"/>
      <c r="J25" s="46"/>
      <c r="K25" s="46"/>
    </row>
    <row r="26" spans="1:12" x14ac:dyDescent="0.25">
      <c r="A26" s="45"/>
      <c r="B26" s="45"/>
      <c r="C26" s="45"/>
      <c r="D26" s="46"/>
      <c r="E26" s="47"/>
      <c r="F26" s="47"/>
      <c r="G26" s="47"/>
      <c r="H26" s="47"/>
      <c r="I26" s="47"/>
      <c r="J26" s="46"/>
      <c r="K26" s="46"/>
    </row>
    <row r="27" spans="1:12" x14ac:dyDescent="0.25">
      <c r="A27" s="45"/>
      <c r="B27" s="45"/>
      <c r="C27" s="45"/>
      <c r="D27" s="46"/>
      <c r="E27" s="47"/>
      <c r="F27" s="47"/>
      <c r="G27" s="47"/>
      <c r="H27" s="47"/>
      <c r="I27" s="47"/>
      <c r="J27" s="46"/>
      <c r="K27" s="46"/>
    </row>
    <row r="28" spans="1:12" x14ac:dyDescent="0.25">
      <c r="A28" s="45"/>
      <c r="B28" s="45"/>
      <c r="C28" s="45"/>
      <c r="D28" s="46"/>
      <c r="E28" s="47"/>
      <c r="F28" s="47"/>
      <c r="G28" s="47"/>
      <c r="H28" s="47"/>
      <c r="I28" s="47"/>
      <c r="J28" s="46"/>
      <c r="K28" s="46"/>
    </row>
    <row r="29" spans="1:12" x14ac:dyDescent="0.25">
      <c r="A29" s="45"/>
      <c r="B29" s="45"/>
      <c r="C29" s="45"/>
      <c r="D29" s="46"/>
      <c r="E29" s="47"/>
      <c r="F29" s="47"/>
      <c r="G29" s="47"/>
      <c r="H29" s="47"/>
      <c r="I29" s="47"/>
      <c r="J29" s="46"/>
      <c r="K29" s="46"/>
    </row>
    <row r="30" spans="1:12" x14ac:dyDescent="0.25">
      <c r="A30" s="45"/>
      <c r="B30" s="45"/>
      <c r="C30" s="45"/>
      <c r="D30" s="46"/>
      <c r="E30" s="47"/>
      <c r="F30" s="47"/>
      <c r="G30" s="47"/>
      <c r="H30" s="47"/>
      <c r="I30" s="47"/>
      <c r="J30" s="46"/>
      <c r="K30" s="46"/>
    </row>
    <row r="31" spans="1:12" x14ac:dyDescent="0.25">
      <c r="A31" s="45"/>
      <c r="B31" s="45"/>
      <c r="C31" s="45"/>
      <c r="D31" s="46"/>
      <c r="E31" s="47"/>
      <c r="F31" s="47"/>
      <c r="G31" s="47"/>
      <c r="H31" s="47"/>
      <c r="I31" s="47"/>
      <c r="J31" s="46"/>
      <c r="K31" s="46"/>
    </row>
    <row r="32" spans="1:12" x14ac:dyDescent="0.25">
      <c r="A32" s="45"/>
      <c r="B32" s="45"/>
      <c r="C32" s="45"/>
      <c r="D32" s="46"/>
      <c r="E32" s="47"/>
      <c r="F32" s="47"/>
      <c r="G32" s="47"/>
      <c r="H32" s="47"/>
      <c r="I32" s="47"/>
      <c r="J32" s="46"/>
      <c r="K32" s="46"/>
    </row>
    <row r="33" spans="1:11" x14ac:dyDescent="0.25">
      <c r="A33" s="45"/>
      <c r="B33" s="45"/>
      <c r="C33" s="45"/>
      <c r="D33" s="46"/>
      <c r="E33" s="47"/>
      <c r="F33" s="47"/>
      <c r="G33" s="47"/>
      <c r="H33" s="47"/>
      <c r="I33" s="47"/>
      <c r="J33" s="46"/>
      <c r="K33" s="46"/>
    </row>
    <row r="34" spans="1:11" x14ac:dyDescent="0.25">
      <c r="A34" s="45"/>
      <c r="B34" s="45"/>
      <c r="C34" s="45"/>
      <c r="D34" s="46"/>
      <c r="E34" s="47"/>
      <c r="F34" s="47"/>
      <c r="G34" s="47"/>
      <c r="H34" s="47"/>
      <c r="I34" s="47"/>
      <c r="J34" s="46"/>
      <c r="K34" s="46"/>
    </row>
    <row r="35" spans="1:11" x14ac:dyDescent="0.25">
      <c r="A35" s="45"/>
      <c r="B35" s="45"/>
      <c r="C35" s="45"/>
      <c r="D35" s="46"/>
      <c r="E35" s="47"/>
      <c r="F35" s="47"/>
      <c r="G35" s="47"/>
      <c r="H35" s="47"/>
      <c r="I35" s="47"/>
      <c r="J35" s="46"/>
      <c r="K35" s="46"/>
    </row>
    <row r="36" spans="1:11" x14ac:dyDescent="0.25">
      <c r="A36" s="45"/>
      <c r="B36" s="45"/>
      <c r="C36" s="45"/>
      <c r="D36" s="46"/>
      <c r="E36" s="47"/>
      <c r="F36" s="47"/>
      <c r="G36" s="47"/>
      <c r="H36" s="47"/>
      <c r="I36" s="47"/>
      <c r="J36" s="46"/>
      <c r="K36" s="46"/>
    </row>
    <row r="37" spans="1:11" x14ac:dyDescent="0.25">
      <c r="A37" s="45"/>
      <c r="B37" s="45"/>
      <c r="C37" s="45"/>
      <c r="D37" s="46"/>
      <c r="E37" s="47"/>
      <c r="F37" s="47"/>
      <c r="G37" s="47"/>
      <c r="H37" s="47"/>
      <c r="I37" s="47"/>
      <c r="J37" s="46"/>
      <c r="K37" s="46"/>
    </row>
    <row r="38" spans="1:11" x14ac:dyDescent="0.25">
      <c r="A38" s="45"/>
      <c r="B38" s="45"/>
      <c r="C38" s="45"/>
      <c r="D38" s="46"/>
      <c r="E38" s="47"/>
      <c r="F38" s="47"/>
      <c r="G38" s="47"/>
      <c r="H38" s="47"/>
      <c r="I38" s="47"/>
      <c r="J38" s="46"/>
      <c r="K38" s="46"/>
    </row>
    <row r="39" spans="1:11" x14ac:dyDescent="0.25">
      <c r="A39" s="45"/>
      <c r="B39" s="45"/>
      <c r="C39" s="45"/>
      <c r="D39" s="46"/>
      <c r="E39" s="47"/>
      <c r="F39" s="47"/>
      <c r="G39" s="47"/>
      <c r="H39" s="47"/>
      <c r="I39" s="47"/>
      <c r="J39" s="46"/>
      <c r="K39" s="46"/>
    </row>
    <row r="40" spans="1:11" x14ac:dyDescent="0.25">
      <c r="A40" s="45"/>
      <c r="B40" s="45"/>
      <c r="C40" s="45"/>
      <c r="D40" s="46"/>
      <c r="E40" s="47"/>
      <c r="F40" s="47"/>
      <c r="G40" s="47"/>
      <c r="H40" s="47"/>
      <c r="I40" s="47"/>
      <c r="J40" s="46"/>
      <c r="K40" s="46"/>
    </row>
    <row r="41" spans="1:11" x14ac:dyDescent="0.25">
      <c r="A41" s="45"/>
      <c r="B41" s="45"/>
      <c r="C41" s="45"/>
      <c r="D41" s="46"/>
      <c r="E41" s="47"/>
      <c r="F41" s="47"/>
      <c r="G41" s="47"/>
      <c r="H41" s="47"/>
      <c r="I41" s="47"/>
      <c r="J41" s="46"/>
      <c r="K41" s="46"/>
    </row>
    <row r="42" spans="1:11" x14ac:dyDescent="0.25">
      <c r="A42" s="45"/>
      <c r="B42" s="45"/>
      <c r="C42" s="45"/>
      <c r="D42" s="46"/>
      <c r="E42" s="47"/>
      <c r="F42" s="47"/>
      <c r="G42" s="47"/>
      <c r="H42" s="47"/>
      <c r="I42" s="47"/>
      <c r="J42" s="46"/>
      <c r="K42" s="46"/>
    </row>
    <row r="43" spans="1:11" x14ac:dyDescent="0.25">
      <c r="A43" s="45"/>
      <c r="B43" s="45"/>
      <c r="C43" s="45"/>
      <c r="D43" s="46"/>
      <c r="E43" s="47"/>
      <c r="F43" s="47"/>
      <c r="G43" s="47"/>
      <c r="H43" s="47"/>
      <c r="I43" s="47"/>
      <c r="J43" s="46"/>
      <c r="K43" s="46"/>
    </row>
    <row r="44" spans="1:11" x14ac:dyDescent="0.25">
      <c r="A44" s="45"/>
      <c r="B44" s="45"/>
      <c r="C44" s="45"/>
      <c r="D44" s="46"/>
      <c r="E44" s="47"/>
      <c r="F44" s="47"/>
      <c r="G44" s="47"/>
      <c r="H44" s="47"/>
      <c r="I44" s="47"/>
      <c r="J44" s="46"/>
      <c r="K44" s="46"/>
    </row>
    <row r="45" spans="1:11" x14ac:dyDescent="0.25">
      <c r="A45" s="45"/>
      <c r="B45" s="45"/>
      <c r="C45" s="45"/>
      <c r="D45" s="46"/>
      <c r="E45" s="47"/>
      <c r="F45" s="47"/>
      <c r="G45" s="47"/>
      <c r="H45" s="47"/>
      <c r="I45" s="47"/>
      <c r="J45" s="46"/>
      <c r="K45" s="46"/>
    </row>
    <row r="46" spans="1:11" x14ac:dyDescent="0.25">
      <c r="A46" s="45"/>
      <c r="B46" s="45"/>
      <c r="C46" s="45"/>
      <c r="D46" s="46"/>
      <c r="E46" s="47"/>
      <c r="F46" s="47"/>
      <c r="G46" s="47"/>
      <c r="H46" s="47"/>
      <c r="I46" s="47"/>
      <c r="J46" s="46"/>
      <c r="K46" s="46"/>
    </row>
    <row r="47" spans="1:11" x14ac:dyDescent="0.25">
      <c r="A47" s="45"/>
      <c r="B47" s="45"/>
      <c r="C47" s="45"/>
      <c r="D47" s="46"/>
      <c r="E47" s="47"/>
      <c r="F47" s="47"/>
      <c r="G47" s="47"/>
      <c r="H47" s="47"/>
      <c r="I47" s="47"/>
      <c r="J47" s="46"/>
      <c r="K47" s="46"/>
    </row>
    <row r="48" spans="1:11" x14ac:dyDescent="0.25">
      <c r="A48" s="45"/>
      <c r="B48" s="45"/>
      <c r="C48" s="45"/>
      <c r="D48" s="46"/>
      <c r="E48" s="47"/>
      <c r="F48" s="47"/>
      <c r="G48" s="47"/>
      <c r="H48" s="47"/>
      <c r="I48" s="47"/>
      <c r="J48" s="46"/>
      <c r="K48" s="46"/>
    </row>
    <row r="49" spans="1:11" x14ac:dyDescent="0.25">
      <c r="A49" s="45"/>
      <c r="B49" s="45"/>
      <c r="C49" s="45"/>
      <c r="D49" s="46"/>
      <c r="E49" s="47"/>
      <c r="F49" s="47"/>
      <c r="G49" s="47"/>
      <c r="H49" s="47"/>
      <c r="I49" s="47"/>
      <c r="J49" s="46"/>
      <c r="K49" s="46"/>
    </row>
    <row r="50" spans="1:11" x14ac:dyDescent="0.25">
      <c r="A50" s="45"/>
      <c r="B50" s="45"/>
      <c r="C50" s="45"/>
      <c r="D50" s="46"/>
      <c r="E50" s="47"/>
      <c r="F50" s="47"/>
      <c r="G50" s="47"/>
      <c r="H50" s="47"/>
      <c r="I50" s="47"/>
      <c r="J50" s="46"/>
      <c r="K50" s="46"/>
    </row>
    <row r="51" spans="1:11" x14ac:dyDescent="0.25">
      <c r="A51" s="49" t="s">
        <v>87</v>
      </c>
      <c r="B51" s="49" t="s">
        <v>87</v>
      </c>
      <c r="C51" s="49" t="s">
        <v>87</v>
      </c>
      <c r="D51" s="49" t="s">
        <v>87</v>
      </c>
      <c r="E51" s="49"/>
      <c r="F51" s="49"/>
      <c r="G51" s="49"/>
      <c r="H51" s="49"/>
      <c r="I51" s="49"/>
      <c r="J51" s="49" t="s">
        <v>87</v>
      </c>
      <c r="K51" s="49" t="s">
        <v>87</v>
      </c>
    </row>
    <row r="52" spans="1:11" x14ac:dyDescent="0.25">
      <c r="D52" s="50" t="s">
        <v>88</v>
      </c>
      <c r="E52" s="8">
        <f>SUM(E5:E50)</f>
        <v>0</v>
      </c>
      <c r="F52" s="8">
        <f t="shared" ref="F52:H52" si="0">SUM(F5:F50)</f>
        <v>400157.18054245599</v>
      </c>
      <c r="G52" s="8">
        <f t="shared" si="0"/>
        <v>1486951.819457544</v>
      </c>
      <c r="H52" s="8">
        <f t="shared" si="0"/>
        <v>567824</v>
      </c>
    </row>
    <row r="53" spans="1:11" x14ac:dyDescent="0.25">
      <c r="D53" s="50"/>
      <c r="E53" s="33"/>
      <c r="F53" s="51"/>
      <c r="G53" s="52"/>
      <c r="H53" s="52"/>
    </row>
    <row r="54" spans="1:11" x14ac:dyDescent="0.25">
      <c r="C54" t="s">
        <v>89</v>
      </c>
      <c r="D54" s="53"/>
      <c r="E54" s="33"/>
      <c r="F54" s="33"/>
    </row>
  </sheetData>
  <mergeCells count="1">
    <mergeCell ref="E2:H2"/>
  </mergeCells>
  <pageMargins left="0.7" right="0.7" top="0.75" bottom="0.75" header="0.3" footer="0.3"/>
  <pageSetup scale="43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EF7D7-AC8F-4048-B31A-B02EF1721439}">
  <sheetPr>
    <tabColor theme="5" tint="0.39997558519241921"/>
  </sheetPr>
  <dimension ref="A1:Q54"/>
  <sheetViews>
    <sheetView view="pageBreakPreview" zoomScale="90" zoomScaleNormal="96" zoomScaleSheetLayoutView="90" workbookViewId="0">
      <selection activeCell="L4" sqref="L4:L21"/>
    </sheetView>
  </sheetViews>
  <sheetFormatPr defaultRowHeight="15" x14ac:dyDescent="0.25"/>
  <cols>
    <col min="1" max="1" width="44.140625" bestFit="1" customWidth="1"/>
    <col min="2" max="2" width="44.85546875" bestFit="1" customWidth="1"/>
    <col min="3" max="3" width="67.7109375" bestFit="1" customWidth="1"/>
    <col min="4" max="4" width="25.140625" style="1" bestFit="1" customWidth="1"/>
    <col min="5" max="5" width="11.28515625" style="8" bestFit="1" customWidth="1"/>
    <col min="6" max="6" width="9" style="8" bestFit="1" customWidth="1"/>
    <col min="7" max="7" width="10.5703125" style="8" bestFit="1" customWidth="1"/>
    <col min="8" max="8" width="7.7109375" style="8" bestFit="1" customWidth="1"/>
    <col min="9" max="9" width="14.140625" style="8" bestFit="1" customWidth="1"/>
    <col min="10" max="10" width="17.7109375" style="1" bestFit="1" customWidth="1"/>
    <col min="11" max="11" width="12.7109375" style="1" bestFit="1" customWidth="1"/>
    <col min="12" max="12" width="12.28515625" bestFit="1" customWidth="1"/>
    <col min="13" max="13" width="12.7109375" bestFit="1" customWidth="1"/>
    <col min="14" max="14" width="9.140625" bestFit="1" customWidth="1"/>
    <col min="15" max="15" width="8" bestFit="1" customWidth="1"/>
    <col min="16" max="16" width="10.5703125" bestFit="1" customWidth="1"/>
    <col min="17" max="17" width="7.28515625" bestFit="1" customWidth="1"/>
  </cols>
  <sheetData>
    <row r="1" spans="1:17" x14ac:dyDescent="0.25">
      <c r="A1" s="36" t="s">
        <v>46</v>
      </c>
      <c r="B1" s="37" t="s">
        <v>47</v>
      </c>
      <c r="D1" s="38"/>
    </row>
    <row r="2" spans="1:17" x14ac:dyDescent="0.25">
      <c r="A2" s="36" t="s">
        <v>110</v>
      </c>
      <c r="B2" s="37" t="s">
        <v>49</v>
      </c>
      <c r="C2" s="30" t="str">
        <f>CONCATENATE(E3,"-",H3)</f>
        <v>2022-2025</v>
      </c>
      <c r="E2" s="66" t="s">
        <v>50</v>
      </c>
      <c r="F2" s="66"/>
      <c r="G2" s="66"/>
      <c r="H2" s="66"/>
    </row>
    <row r="3" spans="1:17" s="39" customFormat="1" ht="45" x14ac:dyDescent="0.25">
      <c r="A3" s="39" t="s">
        <v>51</v>
      </c>
      <c r="B3" s="39" t="s">
        <v>52</v>
      </c>
      <c r="C3" s="39" t="s">
        <v>53</v>
      </c>
      <c r="D3" s="39" t="s">
        <v>54</v>
      </c>
      <c r="E3" s="39">
        <v>2022</v>
      </c>
      <c r="F3" s="39">
        <v>2023</v>
      </c>
      <c r="G3" s="39">
        <v>2024</v>
      </c>
      <c r="H3" s="39">
        <v>2025</v>
      </c>
      <c r="I3" s="40" t="s">
        <v>55</v>
      </c>
      <c r="J3" s="39" t="s">
        <v>56</v>
      </c>
      <c r="K3" s="39" t="s">
        <v>57</v>
      </c>
    </row>
    <row r="4" spans="1:17" x14ac:dyDescent="0.25">
      <c r="A4" s="41" t="s">
        <v>58</v>
      </c>
      <c r="B4" s="42" t="s">
        <v>111</v>
      </c>
      <c r="C4" s="41" t="s">
        <v>60</v>
      </c>
      <c r="D4" s="42"/>
      <c r="E4" s="43">
        <v>3116279.24</v>
      </c>
      <c r="F4" s="43"/>
      <c r="G4" s="43"/>
      <c r="H4" s="43"/>
      <c r="I4" s="44">
        <v>44188</v>
      </c>
      <c r="J4" s="44">
        <v>44197</v>
      </c>
      <c r="K4" s="42" t="s">
        <v>61</v>
      </c>
      <c r="L4" s="8"/>
    </row>
    <row r="5" spans="1:17" x14ac:dyDescent="0.25">
      <c r="A5" s="45" t="s">
        <v>31</v>
      </c>
      <c r="B5" s="46" t="s">
        <v>98</v>
      </c>
      <c r="C5" s="45" t="s">
        <v>63</v>
      </c>
      <c r="D5" s="46" t="s">
        <v>64</v>
      </c>
      <c r="E5" s="47">
        <v>-16721.161006629467</v>
      </c>
      <c r="F5" s="47"/>
      <c r="G5" s="47"/>
      <c r="H5" s="47"/>
      <c r="I5" s="48">
        <v>44579</v>
      </c>
      <c r="J5" s="48">
        <v>44624</v>
      </c>
      <c r="K5" s="46" t="s">
        <v>61</v>
      </c>
      <c r="L5" s="8"/>
      <c r="M5" s="1" t="s">
        <v>31</v>
      </c>
      <c r="N5" s="8">
        <f>SUMIF($A$5:$A50,$M5,E$5:E50)</f>
        <v>-16721.161006629467</v>
      </c>
      <c r="O5" s="8">
        <f>SUMIF($A$5:$A50,$M5,F$5:F50)</f>
        <v>14359.050129827578</v>
      </c>
      <c r="P5" s="8">
        <f>SUMIF($A$5:$A50,$M5,G$5:G50)</f>
        <v>0</v>
      </c>
      <c r="Q5" s="8">
        <f>SUMIF($A$5:$A50,$M5,H$5:H50)</f>
        <v>0</v>
      </c>
    </row>
    <row r="6" spans="1:17" x14ac:dyDescent="0.25">
      <c r="A6" s="45" t="s">
        <v>31</v>
      </c>
      <c r="B6" s="46" t="s">
        <v>99</v>
      </c>
      <c r="C6" s="45" t="s">
        <v>66</v>
      </c>
      <c r="D6" s="46" t="s">
        <v>67</v>
      </c>
      <c r="E6" s="47"/>
      <c r="F6" s="47"/>
      <c r="G6" s="47"/>
      <c r="H6" s="47"/>
      <c r="I6" s="48">
        <v>44760</v>
      </c>
      <c r="J6" s="48">
        <v>44791</v>
      </c>
      <c r="K6" s="48" t="s">
        <v>61</v>
      </c>
      <c r="L6" s="8"/>
      <c r="M6" s="1" t="s">
        <v>32</v>
      </c>
      <c r="N6" s="8">
        <f>SUMIF($A$5:$A51,$M6,E$5:E51)</f>
        <v>0</v>
      </c>
      <c r="O6" s="8">
        <f>SUMIF($A$5:$A51,$M6,F$5:F51)</f>
        <v>0</v>
      </c>
      <c r="P6" s="8">
        <f>SUMIF($A$5:$A51,$M6,G$5:G51)</f>
        <v>0</v>
      </c>
      <c r="Q6" s="8">
        <f>SUMIF($A$5:$A51,$M6,H$5:H51)</f>
        <v>0</v>
      </c>
    </row>
    <row r="7" spans="1:17" x14ac:dyDescent="0.25">
      <c r="A7" s="45" t="s">
        <v>31</v>
      </c>
      <c r="B7" s="46" t="s">
        <v>100</v>
      </c>
      <c r="C7" s="45" t="s">
        <v>69</v>
      </c>
      <c r="D7" s="46" t="s">
        <v>67</v>
      </c>
      <c r="E7" s="47"/>
      <c r="F7" s="47"/>
      <c r="G7" s="47"/>
      <c r="H7" s="47"/>
      <c r="I7" s="48">
        <v>44805</v>
      </c>
      <c r="J7" s="48">
        <v>44805</v>
      </c>
      <c r="K7" s="48" t="s">
        <v>61</v>
      </c>
      <c r="L7" s="8"/>
      <c r="M7" s="1" t="s">
        <v>33</v>
      </c>
      <c r="N7" s="8">
        <f>SUMIF($A$5:$A51,$M7,E$5:E51)</f>
        <v>0</v>
      </c>
      <c r="O7" s="8">
        <f>SUMIF($A$5:$A51,$M7,F$5:F51)</f>
        <v>0</v>
      </c>
      <c r="P7" s="8">
        <f>SUMIF($A$5:$A51,$M7,G$5:G51)</f>
        <v>640538.46487680171</v>
      </c>
      <c r="Q7" s="8">
        <f>SUMIF($A$5:$A51,$M7,H$5:H51)</f>
        <v>0</v>
      </c>
    </row>
    <row r="8" spans="1:17" x14ac:dyDescent="0.25">
      <c r="A8" s="45" t="s">
        <v>31</v>
      </c>
      <c r="B8" s="46" t="s">
        <v>101</v>
      </c>
      <c r="C8" s="45" t="s">
        <v>71</v>
      </c>
      <c r="D8" s="46" t="s">
        <v>64</v>
      </c>
      <c r="E8" s="47"/>
      <c r="F8" s="47">
        <v>178.28298181481659</v>
      </c>
      <c r="G8" s="47"/>
      <c r="H8" s="47"/>
      <c r="I8" s="48">
        <v>44880</v>
      </c>
      <c r="J8" s="48">
        <v>44927</v>
      </c>
      <c r="K8" s="48" t="s">
        <v>61</v>
      </c>
      <c r="L8" s="8"/>
      <c r="M8" s="1" t="s">
        <v>27</v>
      </c>
      <c r="N8" s="8">
        <f>SUMIF($A$5:$A55,$M8,E$5:E55)</f>
        <v>0</v>
      </c>
      <c r="O8" s="8">
        <f>SUMIF($A$5:$A55,$M8,F$5:F55)</f>
        <v>0</v>
      </c>
      <c r="P8" s="8">
        <f>SUMIF($A$5:$A55,$M8,G$5:G55)</f>
        <v>0</v>
      </c>
      <c r="Q8" s="8">
        <f>SUMIF($A$5:$A55,$M8,H$5:H55)</f>
        <v>-599</v>
      </c>
    </row>
    <row r="9" spans="1:17" x14ac:dyDescent="0.25">
      <c r="A9" s="45" t="s">
        <v>31</v>
      </c>
      <c r="B9" s="46" t="s">
        <v>101</v>
      </c>
      <c r="C9" s="45" t="s">
        <v>72</v>
      </c>
      <c r="D9" s="46" t="s">
        <v>67</v>
      </c>
      <c r="E9" s="47"/>
      <c r="F9" s="47"/>
      <c r="G9" s="47"/>
      <c r="H9" s="47"/>
      <c r="I9" s="48">
        <v>44880</v>
      </c>
      <c r="J9" s="48">
        <v>44927</v>
      </c>
      <c r="K9" s="46" t="s">
        <v>61</v>
      </c>
      <c r="L9" s="8"/>
    </row>
    <row r="10" spans="1:17" x14ac:dyDescent="0.25">
      <c r="A10" s="45" t="s">
        <v>31</v>
      </c>
      <c r="B10" s="46" t="s">
        <v>73</v>
      </c>
      <c r="C10" s="45" t="s">
        <v>74</v>
      </c>
      <c r="D10" s="46" t="s">
        <v>67</v>
      </c>
      <c r="E10" s="47"/>
      <c r="F10" s="47"/>
      <c r="G10" s="47"/>
      <c r="H10" s="47"/>
      <c r="I10" s="48">
        <v>44917</v>
      </c>
      <c r="J10" s="48">
        <v>44927</v>
      </c>
      <c r="K10" s="46" t="s">
        <v>61</v>
      </c>
      <c r="L10" s="8"/>
    </row>
    <row r="11" spans="1:17" x14ac:dyDescent="0.25">
      <c r="A11" s="45" t="s">
        <v>31</v>
      </c>
      <c r="B11" s="46" t="s">
        <v>75</v>
      </c>
      <c r="C11" s="45" t="s">
        <v>76</v>
      </c>
      <c r="D11" s="46" t="s">
        <v>64</v>
      </c>
      <c r="E11" s="47"/>
      <c r="F11" s="47">
        <v>14180.767148012761</v>
      </c>
      <c r="G11" s="47"/>
      <c r="H11" s="47"/>
      <c r="I11" s="48">
        <v>44974</v>
      </c>
      <c r="J11" s="48">
        <v>45004</v>
      </c>
      <c r="K11" s="46" t="s">
        <v>61</v>
      </c>
      <c r="L11" s="8"/>
    </row>
    <row r="12" spans="1:17" x14ac:dyDescent="0.25">
      <c r="A12" s="45" t="s">
        <v>31</v>
      </c>
      <c r="B12" s="46" t="s">
        <v>77</v>
      </c>
      <c r="C12" s="45" t="s">
        <v>78</v>
      </c>
      <c r="D12" s="46" t="s">
        <v>67</v>
      </c>
      <c r="E12" s="47"/>
      <c r="F12" s="47"/>
      <c r="G12" s="47"/>
      <c r="H12" s="47"/>
      <c r="I12" s="48">
        <v>45019</v>
      </c>
      <c r="J12" s="48">
        <v>45019</v>
      </c>
      <c r="K12" s="46" t="s">
        <v>61</v>
      </c>
      <c r="L12" s="8"/>
      <c r="M12" s="1"/>
    </row>
    <row r="13" spans="1:17" x14ac:dyDescent="0.25">
      <c r="A13" s="45" t="s">
        <v>27</v>
      </c>
      <c r="B13" s="46" t="s">
        <v>79</v>
      </c>
      <c r="C13" s="45" t="s">
        <v>39</v>
      </c>
      <c r="D13" s="46" t="s">
        <v>64</v>
      </c>
      <c r="E13" s="47"/>
      <c r="F13" s="47"/>
      <c r="G13" s="47"/>
      <c r="H13" s="47"/>
      <c r="I13" s="48"/>
      <c r="J13" s="48">
        <v>45138</v>
      </c>
      <c r="K13" s="46" t="s">
        <v>61</v>
      </c>
      <c r="L13" s="8"/>
    </row>
    <row r="14" spans="1:17" x14ac:dyDescent="0.25">
      <c r="A14" s="45" t="s">
        <v>33</v>
      </c>
      <c r="B14" s="46" t="s">
        <v>80</v>
      </c>
      <c r="C14" s="45" t="s">
        <v>81</v>
      </c>
      <c r="D14" s="46" t="s">
        <v>64</v>
      </c>
      <c r="E14" s="47"/>
      <c r="F14" s="47"/>
      <c r="G14" s="47">
        <v>640538.46487680171</v>
      </c>
      <c r="H14" s="47"/>
      <c r="I14" s="48"/>
      <c r="J14" s="48">
        <v>45292</v>
      </c>
      <c r="K14" s="46"/>
      <c r="L14" s="8"/>
    </row>
    <row r="15" spans="1:17" x14ac:dyDescent="0.25">
      <c r="A15" s="45" t="s">
        <v>27</v>
      </c>
      <c r="B15" s="46" t="s">
        <v>79</v>
      </c>
      <c r="C15" s="45" t="s">
        <v>82</v>
      </c>
      <c r="D15" s="46" t="s">
        <v>67</v>
      </c>
      <c r="E15" s="47"/>
      <c r="F15" s="47"/>
      <c r="G15" s="47"/>
      <c r="H15" s="47"/>
      <c r="I15" s="48"/>
      <c r="J15" s="46"/>
      <c r="K15" s="46"/>
      <c r="L15" s="8"/>
    </row>
    <row r="16" spans="1:17" x14ac:dyDescent="0.25">
      <c r="A16" s="45" t="s">
        <v>27</v>
      </c>
      <c r="B16" s="46" t="s">
        <v>79</v>
      </c>
      <c r="C16" s="45" t="s">
        <v>83</v>
      </c>
      <c r="D16" s="46" t="s">
        <v>67</v>
      </c>
      <c r="E16" s="47"/>
      <c r="F16" s="47"/>
      <c r="G16" s="47"/>
      <c r="H16" s="47"/>
      <c r="I16" s="48"/>
      <c r="J16" s="46"/>
      <c r="K16" s="46"/>
      <c r="L16" s="8"/>
    </row>
    <row r="17" spans="1:12" x14ac:dyDescent="0.25">
      <c r="A17" s="45" t="s">
        <v>27</v>
      </c>
      <c r="B17" s="46" t="s">
        <v>79</v>
      </c>
      <c r="C17" s="45" t="s">
        <v>84</v>
      </c>
      <c r="D17" s="46" t="s">
        <v>67</v>
      </c>
      <c r="E17" s="47"/>
      <c r="F17" s="47"/>
      <c r="G17" s="47"/>
      <c r="H17" s="47"/>
      <c r="I17" s="48"/>
      <c r="J17" s="46"/>
      <c r="K17" s="46"/>
      <c r="L17" s="8"/>
    </row>
    <row r="18" spans="1:12" x14ac:dyDescent="0.25">
      <c r="A18" s="45" t="s">
        <v>27</v>
      </c>
      <c r="B18" s="46" t="s">
        <v>79</v>
      </c>
      <c r="C18" s="45" t="s">
        <v>85</v>
      </c>
      <c r="D18" s="46" t="s">
        <v>64</v>
      </c>
      <c r="E18" s="47"/>
      <c r="F18" s="47"/>
      <c r="G18" s="47"/>
      <c r="H18" s="47"/>
      <c r="I18" s="48"/>
      <c r="J18" s="46"/>
      <c r="K18" s="46"/>
      <c r="L18" s="8"/>
    </row>
    <row r="19" spans="1:12" x14ac:dyDescent="0.25">
      <c r="A19" s="45" t="s">
        <v>27</v>
      </c>
      <c r="B19" s="46" t="s">
        <v>80</v>
      </c>
      <c r="C19" s="45" t="s">
        <v>86</v>
      </c>
      <c r="D19" s="46" t="s">
        <v>64</v>
      </c>
      <c r="E19" s="47"/>
      <c r="F19" s="47"/>
      <c r="G19" s="47"/>
      <c r="H19" s="47">
        <v>-599</v>
      </c>
      <c r="I19" s="47"/>
      <c r="J19" s="48">
        <v>45658</v>
      </c>
      <c r="K19" s="46"/>
      <c r="L19" s="8"/>
    </row>
    <row r="20" spans="1:12" x14ac:dyDescent="0.25">
      <c r="A20" s="45" t="s">
        <v>27</v>
      </c>
      <c r="B20" s="46" t="s">
        <v>79</v>
      </c>
      <c r="C20" s="45" t="s">
        <v>72</v>
      </c>
      <c r="D20" s="46" t="s">
        <v>67</v>
      </c>
      <c r="E20" s="47"/>
      <c r="F20" s="47"/>
      <c r="G20" s="47"/>
      <c r="H20" s="47"/>
      <c r="I20" s="47"/>
      <c r="J20" s="46"/>
      <c r="K20" s="46"/>
    </row>
    <row r="21" spans="1:12" x14ac:dyDescent="0.25">
      <c r="A21" s="45" t="s">
        <v>27</v>
      </c>
      <c r="B21" s="46" t="s">
        <v>79</v>
      </c>
      <c r="C21" s="45" t="s">
        <v>85</v>
      </c>
      <c r="D21" s="46" t="s">
        <v>64</v>
      </c>
      <c r="E21" s="47"/>
      <c r="F21" s="47"/>
      <c r="G21" s="47"/>
      <c r="H21" s="47"/>
      <c r="I21" s="47"/>
      <c r="J21" s="46"/>
      <c r="K21" s="46"/>
    </row>
    <row r="22" spans="1:12" x14ac:dyDescent="0.25">
      <c r="A22" s="45"/>
      <c r="B22" s="45"/>
      <c r="C22" s="45"/>
      <c r="D22" s="46"/>
      <c r="E22" s="47"/>
      <c r="F22" s="47"/>
      <c r="G22" s="47"/>
      <c r="H22" s="47"/>
      <c r="I22" s="47"/>
      <c r="J22" s="46"/>
      <c r="K22" s="46"/>
    </row>
    <row r="23" spans="1:12" x14ac:dyDescent="0.25">
      <c r="A23" s="45"/>
      <c r="B23" s="45"/>
      <c r="C23" s="45"/>
      <c r="D23" s="46"/>
      <c r="E23" s="47"/>
      <c r="F23" s="47"/>
      <c r="G23" s="47"/>
      <c r="H23" s="47"/>
      <c r="I23" s="47"/>
      <c r="J23" s="46"/>
      <c r="K23" s="46"/>
    </row>
    <row r="24" spans="1:12" x14ac:dyDescent="0.25">
      <c r="A24" s="45"/>
      <c r="B24" s="45"/>
      <c r="C24" s="45"/>
      <c r="D24" s="46"/>
      <c r="E24" s="47"/>
      <c r="F24" s="47"/>
      <c r="G24" s="47"/>
      <c r="H24" s="47"/>
      <c r="I24" s="47"/>
      <c r="J24" s="46"/>
      <c r="K24" s="46"/>
    </row>
    <row r="25" spans="1:12" x14ac:dyDescent="0.25">
      <c r="A25" s="45"/>
      <c r="B25" s="45"/>
      <c r="C25" s="45"/>
      <c r="D25" s="46"/>
      <c r="E25" s="47"/>
      <c r="F25" s="47"/>
      <c r="G25" s="47"/>
      <c r="H25" s="47"/>
      <c r="I25" s="47"/>
      <c r="J25" s="46"/>
      <c r="K25" s="46"/>
    </row>
    <row r="26" spans="1:12" x14ac:dyDescent="0.25">
      <c r="A26" s="45"/>
      <c r="B26" s="45"/>
      <c r="C26" s="45"/>
      <c r="D26" s="46"/>
      <c r="E26" s="47"/>
      <c r="F26" s="47"/>
      <c r="G26" s="47"/>
      <c r="H26" s="47"/>
      <c r="I26" s="47"/>
      <c r="J26" s="46"/>
      <c r="K26" s="46"/>
    </row>
    <row r="27" spans="1:12" x14ac:dyDescent="0.25">
      <c r="A27" s="45"/>
      <c r="B27" s="45"/>
      <c r="C27" s="45"/>
      <c r="D27" s="46"/>
      <c r="E27" s="47"/>
      <c r="F27" s="47"/>
      <c r="G27" s="47"/>
      <c r="H27" s="47"/>
      <c r="I27" s="47"/>
      <c r="J27" s="46"/>
      <c r="K27" s="46"/>
    </row>
    <row r="28" spans="1:12" x14ac:dyDescent="0.25">
      <c r="A28" s="45"/>
      <c r="B28" s="45"/>
      <c r="C28" s="45"/>
      <c r="D28" s="46"/>
      <c r="E28" s="47"/>
      <c r="F28" s="47"/>
      <c r="G28" s="47"/>
      <c r="H28" s="47"/>
      <c r="I28" s="47"/>
      <c r="J28" s="46"/>
      <c r="K28" s="46"/>
    </row>
    <row r="29" spans="1:12" x14ac:dyDescent="0.25">
      <c r="A29" s="45"/>
      <c r="B29" s="45"/>
      <c r="C29" s="45"/>
      <c r="D29" s="46"/>
      <c r="E29" s="47"/>
      <c r="F29" s="47"/>
      <c r="G29" s="47"/>
      <c r="H29" s="47"/>
      <c r="I29" s="47"/>
      <c r="J29" s="46"/>
      <c r="K29" s="46"/>
    </row>
    <row r="30" spans="1:12" x14ac:dyDescent="0.25">
      <c r="A30" s="45"/>
      <c r="B30" s="45"/>
      <c r="C30" s="45"/>
      <c r="D30" s="46"/>
      <c r="E30" s="47"/>
      <c r="F30" s="47"/>
      <c r="G30" s="47"/>
      <c r="H30" s="47"/>
      <c r="I30" s="47"/>
      <c r="J30" s="46"/>
      <c r="K30" s="46"/>
    </row>
    <row r="31" spans="1:12" x14ac:dyDescent="0.25">
      <c r="A31" s="45"/>
      <c r="B31" s="45"/>
      <c r="C31" s="45"/>
      <c r="D31" s="46"/>
      <c r="E31" s="47"/>
      <c r="F31" s="47"/>
      <c r="G31" s="47"/>
      <c r="H31" s="47"/>
      <c r="I31" s="47"/>
      <c r="J31" s="46"/>
      <c r="K31" s="46"/>
    </row>
    <row r="32" spans="1:12" x14ac:dyDescent="0.25">
      <c r="A32" s="45"/>
      <c r="B32" s="45"/>
      <c r="C32" s="45"/>
      <c r="D32" s="46"/>
      <c r="E32" s="47"/>
      <c r="F32" s="47"/>
      <c r="G32" s="47"/>
      <c r="H32" s="47"/>
      <c r="I32" s="47"/>
      <c r="J32" s="46"/>
      <c r="K32" s="46"/>
    </row>
    <row r="33" spans="1:11" x14ac:dyDescent="0.25">
      <c r="A33" s="45"/>
      <c r="B33" s="45"/>
      <c r="C33" s="45"/>
      <c r="D33" s="46"/>
      <c r="E33" s="47"/>
      <c r="F33" s="47"/>
      <c r="G33" s="47"/>
      <c r="H33" s="47"/>
      <c r="I33" s="47"/>
      <c r="J33" s="46"/>
      <c r="K33" s="46"/>
    </row>
    <row r="34" spans="1:11" x14ac:dyDescent="0.25">
      <c r="A34" s="45"/>
      <c r="B34" s="45"/>
      <c r="C34" s="45"/>
      <c r="D34" s="46"/>
      <c r="E34" s="47"/>
      <c r="F34" s="47"/>
      <c r="G34" s="47"/>
      <c r="H34" s="47"/>
      <c r="I34" s="47"/>
      <c r="J34" s="46"/>
      <c r="K34" s="46"/>
    </row>
    <row r="35" spans="1:11" x14ac:dyDescent="0.25">
      <c r="A35" s="45"/>
      <c r="B35" s="45"/>
      <c r="C35" s="45"/>
      <c r="D35" s="46"/>
      <c r="E35" s="47"/>
      <c r="F35" s="47"/>
      <c r="G35" s="47"/>
      <c r="H35" s="47"/>
      <c r="I35" s="47"/>
      <c r="J35" s="46"/>
      <c r="K35" s="46"/>
    </row>
    <row r="36" spans="1:11" x14ac:dyDescent="0.25">
      <c r="A36" s="45"/>
      <c r="B36" s="45"/>
      <c r="C36" s="45"/>
      <c r="D36" s="46"/>
      <c r="E36" s="47"/>
      <c r="F36" s="47"/>
      <c r="G36" s="47"/>
      <c r="H36" s="47"/>
      <c r="I36" s="47"/>
      <c r="J36" s="46"/>
      <c r="K36" s="46"/>
    </row>
    <row r="37" spans="1:11" x14ac:dyDescent="0.25">
      <c r="A37" s="45"/>
      <c r="B37" s="45"/>
      <c r="C37" s="45"/>
      <c r="D37" s="46"/>
      <c r="E37" s="47"/>
      <c r="F37" s="47"/>
      <c r="G37" s="47"/>
      <c r="H37" s="47"/>
      <c r="I37" s="47"/>
      <c r="J37" s="46"/>
      <c r="K37" s="46"/>
    </row>
    <row r="38" spans="1:11" x14ac:dyDescent="0.25">
      <c r="A38" s="45"/>
      <c r="B38" s="45"/>
      <c r="C38" s="45"/>
      <c r="D38" s="46"/>
      <c r="E38" s="47"/>
      <c r="F38" s="47"/>
      <c r="G38" s="47"/>
      <c r="H38" s="47"/>
      <c r="I38" s="47"/>
      <c r="J38" s="46"/>
      <c r="K38" s="46"/>
    </row>
    <row r="39" spans="1:11" x14ac:dyDescent="0.25">
      <c r="A39" s="45"/>
      <c r="B39" s="45"/>
      <c r="C39" s="45"/>
      <c r="D39" s="46"/>
      <c r="E39" s="47"/>
      <c r="F39" s="47"/>
      <c r="G39" s="47"/>
      <c r="H39" s="47"/>
      <c r="I39" s="47"/>
      <c r="J39" s="46"/>
      <c r="K39" s="46"/>
    </row>
    <row r="40" spans="1:11" x14ac:dyDescent="0.25">
      <c r="A40" s="45"/>
      <c r="B40" s="45"/>
      <c r="C40" s="45"/>
      <c r="D40" s="46"/>
      <c r="E40" s="47"/>
      <c r="F40" s="47"/>
      <c r="G40" s="47"/>
      <c r="H40" s="47"/>
      <c r="I40" s="47"/>
      <c r="J40" s="46"/>
      <c r="K40" s="46"/>
    </row>
    <row r="41" spans="1:11" x14ac:dyDescent="0.25">
      <c r="A41" s="45"/>
      <c r="B41" s="45"/>
      <c r="C41" s="45"/>
      <c r="D41" s="46"/>
      <c r="E41" s="47"/>
      <c r="F41" s="47"/>
      <c r="G41" s="47"/>
      <c r="H41" s="47"/>
      <c r="I41" s="47"/>
      <c r="J41" s="46"/>
      <c r="K41" s="46"/>
    </row>
    <row r="42" spans="1:11" x14ac:dyDescent="0.25">
      <c r="A42" s="45"/>
      <c r="B42" s="45"/>
      <c r="C42" s="45"/>
      <c r="D42" s="46"/>
      <c r="E42" s="47"/>
      <c r="F42" s="47"/>
      <c r="G42" s="47"/>
      <c r="H42" s="47"/>
      <c r="I42" s="47"/>
      <c r="J42" s="46"/>
      <c r="K42" s="46"/>
    </row>
    <row r="43" spans="1:11" x14ac:dyDescent="0.25">
      <c r="A43" s="45"/>
      <c r="B43" s="45"/>
      <c r="C43" s="45"/>
      <c r="D43" s="46"/>
      <c r="E43" s="47"/>
      <c r="F43" s="47"/>
      <c r="G43" s="47"/>
      <c r="H43" s="47"/>
      <c r="I43" s="47"/>
      <c r="J43" s="46"/>
      <c r="K43" s="46"/>
    </row>
    <row r="44" spans="1:11" x14ac:dyDescent="0.25">
      <c r="A44" s="45"/>
      <c r="B44" s="45"/>
      <c r="C44" s="45"/>
      <c r="D44" s="46"/>
      <c r="E44" s="47"/>
      <c r="F44" s="47"/>
      <c r="G44" s="47"/>
      <c r="H44" s="47"/>
      <c r="I44" s="47"/>
      <c r="J44" s="46"/>
      <c r="K44" s="46"/>
    </row>
    <row r="45" spans="1:11" x14ac:dyDescent="0.25">
      <c r="A45" s="45"/>
      <c r="B45" s="45"/>
      <c r="C45" s="45"/>
      <c r="D45" s="46"/>
      <c r="E45" s="47"/>
      <c r="F45" s="47"/>
      <c r="G45" s="47"/>
      <c r="H45" s="47"/>
      <c r="I45" s="47"/>
      <c r="J45" s="46"/>
      <c r="K45" s="46"/>
    </row>
    <row r="46" spans="1:11" x14ac:dyDescent="0.25">
      <c r="A46" s="45"/>
      <c r="B46" s="45"/>
      <c r="C46" s="45"/>
      <c r="D46" s="46"/>
      <c r="E46" s="47"/>
      <c r="F46" s="47"/>
      <c r="G46" s="47"/>
      <c r="H46" s="47"/>
      <c r="I46" s="47"/>
      <c r="J46" s="46"/>
      <c r="K46" s="46"/>
    </row>
    <row r="47" spans="1:11" x14ac:dyDescent="0.25">
      <c r="A47" s="45"/>
      <c r="B47" s="45"/>
      <c r="C47" s="45"/>
      <c r="D47" s="46"/>
      <c r="E47" s="47"/>
      <c r="F47" s="47"/>
      <c r="G47" s="47"/>
      <c r="H47" s="47"/>
      <c r="I47" s="47"/>
      <c r="J47" s="46"/>
      <c r="K47" s="46"/>
    </row>
    <row r="48" spans="1:11" x14ac:dyDescent="0.25">
      <c r="A48" s="45"/>
      <c r="B48" s="45"/>
      <c r="C48" s="45"/>
      <c r="D48" s="46"/>
      <c r="E48" s="47"/>
      <c r="F48" s="47"/>
      <c r="G48" s="47"/>
      <c r="H48" s="47"/>
      <c r="I48" s="47"/>
      <c r="J48" s="46"/>
      <c r="K48" s="46"/>
    </row>
    <row r="49" spans="1:11" x14ac:dyDescent="0.25">
      <c r="A49" s="45"/>
      <c r="B49" s="45"/>
      <c r="C49" s="45"/>
      <c r="D49" s="46"/>
      <c r="E49" s="47"/>
      <c r="F49" s="47"/>
      <c r="G49" s="47"/>
      <c r="H49" s="47"/>
      <c r="I49" s="47"/>
      <c r="J49" s="46"/>
      <c r="K49" s="46"/>
    </row>
    <row r="50" spans="1:11" x14ac:dyDescent="0.25">
      <c r="A50" s="45"/>
      <c r="B50" s="45"/>
      <c r="C50" s="45"/>
      <c r="D50" s="46"/>
      <c r="E50" s="47"/>
      <c r="F50" s="47"/>
      <c r="G50" s="47"/>
      <c r="H50" s="47"/>
      <c r="I50" s="47"/>
      <c r="J50" s="46"/>
      <c r="K50" s="46"/>
    </row>
    <row r="51" spans="1:11" x14ac:dyDescent="0.25">
      <c r="A51" s="49" t="s">
        <v>87</v>
      </c>
      <c r="B51" s="49" t="s">
        <v>87</v>
      </c>
      <c r="C51" s="49" t="s">
        <v>87</v>
      </c>
      <c r="D51" s="49" t="s">
        <v>87</v>
      </c>
      <c r="E51" s="49"/>
      <c r="F51" s="49"/>
      <c r="G51" s="49"/>
      <c r="H51" s="49"/>
      <c r="I51" s="49"/>
      <c r="J51" s="49" t="s">
        <v>87</v>
      </c>
      <c r="K51" s="49" t="s">
        <v>87</v>
      </c>
    </row>
    <row r="52" spans="1:11" x14ac:dyDescent="0.25">
      <c r="D52" s="50" t="s">
        <v>88</v>
      </c>
      <c r="E52" s="8">
        <f>SUM(E5:E50)</f>
        <v>-16721.161006629467</v>
      </c>
      <c r="F52" s="8">
        <f t="shared" ref="F52:H52" si="0">SUM(F5:F50)</f>
        <v>14359.050129827578</v>
      </c>
      <c r="G52" s="8">
        <f t="shared" si="0"/>
        <v>640538.46487680171</v>
      </c>
      <c r="H52" s="8">
        <f t="shared" si="0"/>
        <v>-599</v>
      </c>
    </row>
    <row r="53" spans="1:11" x14ac:dyDescent="0.25">
      <c r="D53" s="50"/>
      <c r="E53" s="33"/>
      <c r="F53" s="51"/>
      <c r="G53" s="52"/>
      <c r="H53" s="52"/>
    </row>
    <row r="54" spans="1:11" x14ac:dyDescent="0.25">
      <c r="C54" t="s">
        <v>89</v>
      </c>
      <c r="D54" s="53"/>
      <c r="E54" s="33"/>
      <c r="F54" s="33"/>
    </row>
  </sheetData>
  <mergeCells count="1">
    <mergeCell ref="E2:H2"/>
  </mergeCells>
  <pageMargins left="0.7" right="0.7" top="0.75" bottom="0.75" header="0.3" footer="0.3"/>
  <pageSetup scale="46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6A404-79AA-4D6A-AAC1-BDED68B01007}">
  <sheetPr>
    <tabColor theme="5" tint="0.39997558519241921"/>
  </sheetPr>
  <dimension ref="A1:Q54"/>
  <sheetViews>
    <sheetView view="pageBreakPreview" zoomScale="80" zoomScaleNormal="96" zoomScaleSheetLayoutView="80" workbookViewId="0">
      <selection activeCell="L3" sqref="L3:L21"/>
    </sheetView>
  </sheetViews>
  <sheetFormatPr defaultRowHeight="15" x14ac:dyDescent="0.25"/>
  <cols>
    <col min="1" max="1" width="44.140625" bestFit="1" customWidth="1"/>
    <col min="2" max="2" width="44.85546875" bestFit="1" customWidth="1"/>
    <col min="3" max="3" width="67.7109375" bestFit="1" customWidth="1"/>
    <col min="4" max="4" width="25.140625" style="1" bestFit="1" customWidth="1"/>
    <col min="5" max="5" width="10.85546875" style="8" bestFit="1" customWidth="1"/>
    <col min="6" max="6" width="9.42578125" style="8" bestFit="1" customWidth="1"/>
    <col min="7" max="8" width="10.140625" style="8" bestFit="1" customWidth="1"/>
    <col min="9" max="9" width="14.140625" style="8" bestFit="1" customWidth="1"/>
    <col min="10" max="10" width="17.7109375" style="1" bestFit="1" customWidth="1"/>
    <col min="11" max="11" width="12.7109375" style="1" bestFit="1" customWidth="1"/>
    <col min="12" max="12" width="11.85546875" bestFit="1" customWidth="1"/>
    <col min="13" max="13" width="12.7109375" bestFit="1" customWidth="1"/>
    <col min="14" max="15" width="9.42578125" bestFit="1" customWidth="1"/>
    <col min="16" max="17" width="10.140625" bestFit="1" customWidth="1"/>
  </cols>
  <sheetData>
    <row r="1" spans="1:17" x14ac:dyDescent="0.25">
      <c r="A1" s="36" t="s">
        <v>46</v>
      </c>
      <c r="B1" s="37" t="s">
        <v>47</v>
      </c>
      <c r="D1" s="38"/>
    </row>
    <row r="2" spans="1:17" x14ac:dyDescent="0.25">
      <c r="A2" s="36" t="s">
        <v>112</v>
      </c>
      <c r="B2" s="37" t="s">
        <v>49</v>
      </c>
      <c r="C2" s="30" t="str">
        <f>CONCATENATE(E3,"-",H3)</f>
        <v>2022-2025</v>
      </c>
      <c r="E2" s="66" t="s">
        <v>50</v>
      </c>
      <c r="F2" s="66"/>
      <c r="G2" s="66"/>
      <c r="H2" s="66"/>
    </row>
    <row r="3" spans="1:17" s="39" customFormat="1" ht="45" x14ac:dyDescent="0.25">
      <c r="A3" s="39" t="s">
        <v>51</v>
      </c>
      <c r="B3" s="39" t="s">
        <v>52</v>
      </c>
      <c r="C3" s="39" t="s">
        <v>53</v>
      </c>
      <c r="D3" s="39" t="s">
        <v>54</v>
      </c>
      <c r="E3" s="39">
        <v>2022</v>
      </c>
      <c r="F3" s="39">
        <v>2023</v>
      </c>
      <c r="G3" s="39">
        <v>2024</v>
      </c>
      <c r="H3" s="39">
        <v>2025</v>
      </c>
      <c r="I3" s="40" t="s">
        <v>55</v>
      </c>
      <c r="J3" s="39" t="s">
        <v>56</v>
      </c>
      <c r="K3" s="39" t="s">
        <v>57</v>
      </c>
    </row>
    <row r="4" spans="1:17" x14ac:dyDescent="0.25">
      <c r="A4" s="41" t="s">
        <v>58</v>
      </c>
      <c r="B4" s="55" t="s">
        <v>111</v>
      </c>
      <c r="C4" s="41" t="s">
        <v>60</v>
      </c>
      <c r="D4" s="42"/>
      <c r="E4" s="43">
        <v>1200944.1070433487</v>
      </c>
      <c r="F4" s="43"/>
      <c r="G4" s="43"/>
      <c r="H4" s="43"/>
      <c r="I4" s="44">
        <v>44188</v>
      </c>
      <c r="J4" s="44">
        <v>44197</v>
      </c>
      <c r="K4" s="42" t="s">
        <v>61</v>
      </c>
      <c r="L4" s="8"/>
    </row>
    <row r="5" spans="1:17" x14ac:dyDescent="0.25">
      <c r="A5" s="45" t="s">
        <v>31</v>
      </c>
      <c r="B5" s="56" t="s">
        <v>62</v>
      </c>
      <c r="C5" s="45" t="s">
        <v>63</v>
      </c>
      <c r="D5" s="46" t="s">
        <v>64</v>
      </c>
      <c r="E5" s="47">
        <v>93455.707049044548</v>
      </c>
      <c r="F5" s="47"/>
      <c r="G5" s="47"/>
      <c r="H5" s="47"/>
      <c r="I5" s="48">
        <v>44579</v>
      </c>
      <c r="J5" s="48">
        <v>44624</v>
      </c>
      <c r="K5" s="46" t="s">
        <v>61</v>
      </c>
      <c r="L5" s="8"/>
      <c r="M5" s="1" t="s">
        <v>31</v>
      </c>
      <c r="N5" s="8">
        <f>SUMIF($A$5:$A50,$M5,E$5:E50)</f>
        <v>93455.707049044548</v>
      </c>
      <c r="O5" s="8">
        <f>SUMIF($A$5:$A50,$M5,F$5:F50)</f>
        <v>78511.18602583115</v>
      </c>
      <c r="P5" s="8">
        <f>SUMIF($A$5:$A50,$M5,G$5:G50)</f>
        <v>0</v>
      </c>
      <c r="Q5" s="8">
        <f>SUMIF($A$5:$A50,$M5,H$5:H50)</f>
        <v>0</v>
      </c>
    </row>
    <row r="6" spans="1:17" x14ac:dyDescent="0.25">
      <c r="A6" s="45" t="s">
        <v>31</v>
      </c>
      <c r="B6" s="56" t="s">
        <v>65</v>
      </c>
      <c r="C6" s="45" t="s">
        <v>66</v>
      </c>
      <c r="D6" s="46" t="s">
        <v>67</v>
      </c>
      <c r="E6" s="47"/>
      <c r="F6" s="47"/>
      <c r="G6" s="47"/>
      <c r="H6" s="47"/>
      <c r="I6" s="48">
        <v>44760</v>
      </c>
      <c r="J6" s="48">
        <v>44791</v>
      </c>
      <c r="K6" s="48" t="s">
        <v>61</v>
      </c>
      <c r="L6" s="8"/>
      <c r="M6" s="1" t="s">
        <v>32</v>
      </c>
      <c r="N6" s="8">
        <f>SUMIF($A$5:$A51,$M6,E$5:E51)</f>
        <v>0</v>
      </c>
      <c r="O6" s="8">
        <f>SUMIF($A$5:$A51,$M6,F$5:F51)</f>
        <v>0</v>
      </c>
      <c r="P6" s="8">
        <f>SUMIF($A$5:$A51,$M6,G$5:G51)</f>
        <v>0</v>
      </c>
      <c r="Q6" s="8">
        <f>SUMIF($A$5:$A51,$M6,H$5:H51)</f>
        <v>0</v>
      </c>
    </row>
    <row r="7" spans="1:17" x14ac:dyDescent="0.25">
      <c r="A7" s="45" t="s">
        <v>31</v>
      </c>
      <c r="B7" s="56" t="s">
        <v>68</v>
      </c>
      <c r="C7" s="45" t="s">
        <v>69</v>
      </c>
      <c r="D7" s="46" t="s">
        <v>67</v>
      </c>
      <c r="E7" s="47"/>
      <c r="F7" s="47"/>
      <c r="G7" s="47"/>
      <c r="H7" s="47"/>
      <c r="I7" s="48">
        <v>44805</v>
      </c>
      <c r="J7" s="48">
        <v>44805</v>
      </c>
      <c r="K7" s="48" t="s">
        <v>61</v>
      </c>
      <c r="L7" s="8"/>
      <c r="M7" s="1" t="s">
        <v>33</v>
      </c>
      <c r="N7" s="8">
        <f>SUMIF($A$5:$A51,$M7,E$5:E51)</f>
        <v>0</v>
      </c>
      <c r="O7" s="8">
        <f>SUMIF($A$5:$A51,$M7,F$5:F51)</f>
        <v>0</v>
      </c>
      <c r="P7" s="8">
        <f>SUMIF($A$5:$A51,$M7,G$5:G51)</f>
        <v>142593.99988177558</v>
      </c>
      <c r="Q7" s="8">
        <f>SUMIF($A$5:$A51,$M7,H$5:H51)</f>
        <v>0</v>
      </c>
    </row>
    <row r="8" spans="1:17" x14ac:dyDescent="0.25">
      <c r="A8" s="45" t="s">
        <v>31</v>
      </c>
      <c r="B8" s="56" t="s">
        <v>70</v>
      </c>
      <c r="C8" s="45" t="s">
        <v>71</v>
      </c>
      <c r="D8" s="46" t="s">
        <v>64</v>
      </c>
      <c r="E8" s="47"/>
      <c r="F8" s="47">
        <v>72258.954383075703</v>
      </c>
      <c r="G8" s="47"/>
      <c r="H8" s="47"/>
      <c r="I8" s="48">
        <v>44880</v>
      </c>
      <c r="J8" s="48">
        <v>44927</v>
      </c>
      <c r="K8" s="48" t="s">
        <v>61</v>
      </c>
      <c r="L8" s="8"/>
      <c r="M8" s="1" t="s">
        <v>27</v>
      </c>
      <c r="N8" s="8">
        <f>SUMIF($A$5:$A55,$M8,E$5:E55)</f>
        <v>0</v>
      </c>
      <c r="O8" s="8">
        <f>SUMIF($A$5:$A55,$M8,F$5:F55)</f>
        <v>0</v>
      </c>
      <c r="P8" s="8">
        <f>SUMIF($A$5:$A55,$M8,G$5:G55)</f>
        <v>0</v>
      </c>
      <c r="Q8" s="8">
        <f>SUMIF($A$5:$A55,$M8,H$5:H55)</f>
        <v>159323</v>
      </c>
    </row>
    <row r="9" spans="1:17" x14ac:dyDescent="0.25">
      <c r="A9" s="45" t="s">
        <v>31</v>
      </c>
      <c r="B9" s="56" t="s">
        <v>70</v>
      </c>
      <c r="C9" s="45" t="s">
        <v>72</v>
      </c>
      <c r="D9" s="46" t="s">
        <v>67</v>
      </c>
      <c r="E9" s="47"/>
      <c r="F9" s="47"/>
      <c r="G9" s="47"/>
      <c r="H9" s="47"/>
      <c r="I9" s="48">
        <v>44880</v>
      </c>
      <c r="J9" s="48">
        <v>44927</v>
      </c>
      <c r="K9" s="46" t="s">
        <v>61</v>
      </c>
      <c r="L9" s="8"/>
    </row>
    <row r="10" spans="1:17" x14ac:dyDescent="0.25">
      <c r="A10" s="45" t="s">
        <v>31</v>
      </c>
      <c r="B10" s="56" t="s">
        <v>73</v>
      </c>
      <c r="C10" s="45" t="s">
        <v>74</v>
      </c>
      <c r="D10" s="46" t="s">
        <v>67</v>
      </c>
      <c r="E10" s="47"/>
      <c r="F10" s="47"/>
      <c r="G10" s="47"/>
      <c r="H10" s="47"/>
      <c r="I10" s="48">
        <v>44917</v>
      </c>
      <c r="J10" s="48">
        <v>44927</v>
      </c>
      <c r="K10" s="46" t="s">
        <v>61</v>
      </c>
      <c r="L10" s="8"/>
    </row>
    <row r="11" spans="1:17" x14ac:dyDescent="0.25">
      <c r="A11" s="45" t="s">
        <v>31</v>
      </c>
      <c r="B11" s="56" t="s">
        <v>75</v>
      </c>
      <c r="C11" s="45" t="s">
        <v>76</v>
      </c>
      <c r="D11" s="46" t="s">
        <v>64</v>
      </c>
      <c r="E11" s="47"/>
      <c r="F11" s="47">
        <v>6252.231642755447</v>
      </c>
      <c r="G11" s="47"/>
      <c r="H11" s="47"/>
      <c r="I11" s="48">
        <v>44974</v>
      </c>
      <c r="J11" s="48">
        <v>45004</v>
      </c>
      <c r="K11" s="46" t="s">
        <v>61</v>
      </c>
      <c r="L11" s="8"/>
    </row>
    <row r="12" spans="1:17" x14ac:dyDescent="0.25">
      <c r="A12" s="45" t="s">
        <v>31</v>
      </c>
      <c r="B12" s="56" t="s">
        <v>77</v>
      </c>
      <c r="C12" s="45" t="s">
        <v>78</v>
      </c>
      <c r="D12" s="46" t="s">
        <v>67</v>
      </c>
      <c r="E12" s="47"/>
      <c r="F12" s="47"/>
      <c r="G12" s="47"/>
      <c r="H12" s="47"/>
      <c r="I12" s="48">
        <v>45019</v>
      </c>
      <c r="J12" s="48">
        <v>45019</v>
      </c>
      <c r="K12" s="46" t="s">
        <v>61</v>
      </c>
      <c r="L12" s="8"/>
      <c r="M12" s="1"/>
    </row>
    <row r="13" spans="1:17" x14ac:dyDescent="0.25">
      <c r="A13" s="45" t="s">
        <v>27</v>
      </c>
      <c r="B13" s="56" t="s">
        <v>79</v>
      </c>
      <c r="C13" s="45" t="s">
        <v>39</v>
      </c>
      <c r="D13" s="46" t="s">
        <v>64</v>
      </c>
      <c r="E13" s="47"/>
      <c r="F13" s="47"/>
      <c r="G13" s="47"/>
      <c r="H13" s="47"/>
      <c r="I13" s="48"/>
      <c r="J13" s="48">
        <v>45138</v>
      </c>
      <c r="K13" s="46" t="s">
        <v>61</v>
      </c>
      <c r="L13" s="8"/>
    </row>
    <row r="14" spans="1:17" x14ac:dyDescent="0.25">
      <c r="A14" s="45" t="s">
        <v>33</v>
      </c>
      <c r="B14" s="56" t="s">
        <v>80</v>
      </c>
      <c r="C14" s="45" t="s">
        <v>81</v>
      </c>
      <c r="D14" s="46" t="s">
        <v>64</v>
      </c>
      <c r="E14" s="47"/>
      <c r="F14" s="47"/>
      <c r="G14" s="47">
        <v>142593.99988177558</v>
      </c>
      <c r="H14" s="47"/>
      <c r="I14" s="48"/>
      <c r="J14" s="48">
        <v>45292</v>
      </c>
      <c r="K14" s="46"/>
      <c r="L14" s="8"/>
    </row>
    <row r="15" spans="1:17" x14ac:dyDescent="0.25">
      <c r="A15" s="45" t="s">
        <v>27</v>
      </c>
      <c r="B15" s="56" t="s">
        <v>79</v>
      </c>
      <c r="C15" s="45" t="s">
        <v>82</v>
      </c>
      <c r="D15" s="46" t="s">
        <v>67</v>
      </c>
      <c r="E15" s="47"/>
      <c r="F15" s="47"/>
      <c r="G15" s="47"/>
      <c r="H15" s="47"/>
      <c r="I15" s="48"/>
      <c r="J15" s="46"/>
      <c r="K15" s="46"/>
      <c r="L15" s="8"/>
    </row>
    <row r="16" spans="1:17" x14ac:dyDescent="0.25">
      <c r="A16" s="45" t="s">
        <v>27</v>
      </c>
      <c r="B16" s="56" t="s">
        <v>79</v>
      </c>
      <c r="C16" s="45" t="s">
        <v>83</v>
      </c>
      <c r="D16" s="46" t="s">
        <v>67</v>
      </c>
      <c r="E16" s="47"/>
      <c r="F16" s="47"/>
      <c r="G16" s="47"/>
      <c r="H16" s="47"/>
      <c r="I16" s="48"/>
      <c r="J16" s="46"/>
      <c r="K16" s="46"/>
      <c r="L16" s="8"/>
    </row>
    <row r="17" spans="1:12" x14ac:dyDescent="0.25">
      <c r="A17" s="45" t="s">
        <v>27</v>
      </c>
      <c r="B17" s="56" t="s">
        <v>79</v>
      </c>
      <c r="C17" s="45" t="s">
        <v>84</v>
      </c>
      <c r="D17" s="46" t="s">
        <v>67</v>
      </c>
      <c r="E17" s="47"/>
      <c r="F17" s="47"/>
      <c r="G17" s="47"/>
      <c r="H17" s="47"/>
      <c r="I17" s="48"/>
      <c r="J17" s="46"/>
      <c r="K17" s="46"/>
      <c r="L17" s="8"/>
    </row>
    <row r="18" spans="1:12" x14ac:dyDescent="0.25">
      <c r="A18" s="45" t="s">
        <v>27</v>
      </c>
      <c r="B18" s="56" t="s">
        <v>79</v>
      </c>
      <c r="C18" s="45" t="s">
        <v>85</v>
      </c>
      <c r="D18" s="46" t="s">
        <v>64</v>
      </c>
      <c r="E18" s="47"/>
      <c r="F18" s="47"/>
      <c r="G18" s="47"/>
      <c r="H18" s="47"/>
      <c r="I18" s="48"/>
      <c r="J18" s="46"/>
      <c r="K18" s="46"/>
      <c r="L18" s="8"/>
    </row>
    <row r="19" spans="1:12" x14ac:dyDescent="0.25">
      <c r="A19" s="45" t="s">
        <v>27</v>
      </c>
      <c r="B19" s="56" t="s">
        <v>80</v>
      </c>
      <c r="C19" s="45" t="s">
        <v>86</v>
      </c>
      <c r="D19" s="46" t="s">
        <v>64</v>
      </c>
      <c r="E19" s="47"/>
      <c r="F19" s="47"/>
      <c r="G19" s="47"/>
      <c r="H19" s="47">
        <v>159323</v>
      </c>
      <c r="I19" s="47"/>
      <c r="J19" s="48">
        <v>45658</v>
      </c>
      <c r="K19" s="46"/>
      <c r="L19" s="8"/>
    </row>
    <row r="20" spans="1:12" x14ac:dyDescent="0.25">
      <c r="A20" s="45" t="s">
        <v>27</v>
      </c>
      <c r="B20" s="56" t="s">
        <v>79</v>
      </c>
      <c r="C20" s="45" t="s">
        <v>72</v>
      </c>
      <c r="D20" s="46" t="s">
        <v>67</v>
      </c>
      <c r="E20" s="47"/>
      <c r="F20" s="47"/>
      <c r="G20" s="47"/>
      <c r="H20" s="47"/>
      <c r="I20" s="47"/>
      <c r="J20" s="46"/>
      <c r="K20" s="46"/>
    </row>
    <row r="21" spans="1:12" x14ac:dyDescent="0.25">
      <c r="A21" s="45" t="s">
        <v>27</v>
      </c>
      <c r="B21" s="56" t="s">
        <v>79</v>
      </c>
      <c r="C21" s="45" t="s">
        <v>85</v>
      </c>
      <c r="D21" s="46" t="s">
        <v>64</v>
      </c>
      <c r="E21" s="47"/>
      <c r="F21" s="47"/>
      <c r="G21" s="47"/>
      <c r="H21" s="47"/>
      <c r="I21" s="47"/>
      <c r="J21" s="46"/>
      <c r="K21" s="46"/>
    </row>
    <row r="22" spans="1:12" x14ac:dyDescent="0.25">
      <c r="A22" s="45"/>
      <c r="B22" s="57"/>
      <c r="C22" s="45"/>
      <c r="D22" s="46"/>
      <c r="E22" s="47"/>
      <c r="F22" s="47"/>
      <c r="G22" s="47"/>
      <c r="H22" s="47"/>
      <c r="I22" s="47"/>
      <c r="J22" s="46"/>
      <c r="K22" s="46"/>
    </row>
    <row r="23" spans="1:12" x14ac:dyDescent="0.25">
      <c r="A23" s="45"/>
      <c r="B23" s="45"/>
      <c r="C23" s="45"/>
      <c r="D23" s="46"/>
      <c r="E23" s="47"/>
      <c r="F23" s="47"/>
      <c r="G23" s="47"/>
      <c r="H23" s="47"/>
      <c r="I23" s="47"/>
      <c r="J23" s="46"/>
      <c r="K23" s="46"/>
    </row>
    <row r="24" spans="1:12" x14ac:dyDescent="0.25">
      <c r="A24" s="45"/>
      <c r="B24" s="45"/>
      <c r="C24" s="45"/>
      <c r="D24" s="46"/>
      <c r="E24" s="47"/>
      <c r="F24" s="47"/>
      <c r="G24" s="47"/>
      <c r="H24" s="47"/>
      <c r="I24" s="47"/>
      <c r="J24" s="46"/>
      <c r="K24" s="46"/>
    </row>
    <row r="25" spans="1:12" x14ac:dyDescent="0.25">
      <c r="A25" s="45"/>
      <c r="B25" s="45"/>
      <c r="C25" s="45"/>
      <c r="D25" s="46"/>
      <c r="E25" s="47"/>
      <c r="F25" s="47"/>
      <c r="G25" s="47"/>
      <c r="H25" s="47"/>
      <c r="I25" s="47"/>
      <c r="J25" s="46"/>
      <c r="K25" s="46"/>
    </row>
    <row r="26" spans="1:12" x14ac:dyDescent="0.25">
      <c r="A26" s="45"/>
      <c r="B26" s="45"/>
      <c r="C26" s="45"/>
      <c r="D26" s="46"/>
      <c r="E26" s="47"/>
      <c r="F26" s="47"/>
      <c r="G26" s="47"/>
      <c r="H26" s="47"/>
      <c r="I26" s="47"/>
      <c r="J26" s="46"/>
      <c r="K26" s="46"/>
    </row>
    <row r="27" spans="1:12" x14ac:dyDescent="0.25">
      <c r="A27" s="45"/>
      <c r="B27" s="45"/>
      <c r="C27" s="45"/>
      <c r="D27" s="46"/>
      <c r="E27" s="47"/>
      <c r="F27" s="47"/>
      <c r="G27" s="47"/>
      <c r="H27" s="47"/>
      <c r="I27" s="47"/>
      <c r="J27" s="46"/>
      <c r="K27" s="46"/>
    </row>
    <row r="28" spans="1:12" x14ac:dyDescent="0.25">
      <c r="A28" s="45"/>
      <c r="B28" s="45"/>
      <c r="C28" s="45"/>
      <c r="D28" s="46"/>
      <c r="E28" s="47"/>
      <c r="F28" s="47"/>
      <c r="G28" s="47"/>
      <c r="H28" s="47"/>
      <c r="I28" s="47"/>
      <c r="J28" s="46"/>
      <c r="K28" s="46"/>
    </row>
    <row r="29" spans="1:12" x14ac:dyDescent="0.25">
      <c r="A29" s="45"/>
      <c r="B29" s="45"/>
      <c r="C29" s="45"/>
      <c r="D29" s="46"/>
      <c r="E29" s="47"/>
      <c r="F29" s="47"/>
      <c r="G29" s="47"/>
      <c r="H29" s="47"/>
      <c r="I29" s="47"/>
      <c r="J29" s="46"/>
      <c r="K29" s="46"/>
    </row>
    <row r="30" spans="1:12" x14ac:dyDescent="0.25">
      <c r="A30" s="45"/>
      <c r="B30" s="45"/>
      <c r="C30" s="45"/>
      <c r="D30" s="46"/>
      <c r="E30" s="47"/>
      <c r="F30" s="47"/>
      <c r="G30" s="47"/>
      <c r="H30" s="47"/>
      <c r="I30" s="47"/>
      <c r="J30" s="46"/>
      <c r="K30" s="46"/>
    </row>
    <row r="31" spans="1:12" x14ac:dyDescent="0.25">
      <c r="A31" s="45"/>
      <c r="B31" s="45"/>
      <c r="C31" s="45"/>
      <c r="D31" s="46"/>
      <c r="E31" s="47"/>
      <c r="F31" s="47"/>
      <c r="G31" s="47"/>
      <c r="H31" s="47"/>
      <c r="I31" s="47"/>
      <c r="J31" s="46"/>
      <c r="K31" s="46"/>
    </row>
    <row r="32" spans="1:12" x14ac:dyDescent="0.25">
      <c r="A32" s="45"/>
      <c r="B32" s="45"/>
      <c r="C32" s="45"/>
      <c r="D32" s="46"/>
      <c r="E32" s="47"/>
      <c r="F32" s="47"/>
      <c r="G32" s="47"/>
      <c r="H32" s="47"/>
      <c r="I32" s="47"/>
      <c r="J32" s="46"/>
      <c r="K32" s="46"/>
    </row>
    <row r="33" spans="1:11" x14ac:dyDescent="0.25">
      <c r="A33" s="45"/>
      <c r="B33" s="45"/>
      <c r="C33" s="45"/>
      <c r="D33" s="46"/>
      <c r="E33" s="47"/>
      <c r="F33" s="47"/>
      <c r="G33" s="47"/>
      <c r="H33" s="47"/>
      <c r="I33" s="47"/>
      <c r="J33" s="46"/>
      <c r="K33" s="46"/>
    </row>
    <row r="34" spans="1:11" x14ac:dyDescent="0.25">
      <c r="A34" s="45"/>
      <c r="B34" s="45"/>
      <c r="C34" s="45"/>
      <c r="D34" s="46"/>
      <c r="E34" s="47"/>
      <c r="F34" s="47"/>
      <c r="G34" s="47"/>
      <c r="H34" s="47"/>
      <c r="I34" s="47"/>
      <c r="J34" s="46"/>
      <c r="K34" s="46"/>
    </row>
    <row r="35" spans="1:11" x14ac:dyDescent="0.25">
      <c r="A35" s="45"/>
      <c r="B35" s="45"/>
      <c r="C35" s="45"/>
      <c r="D35" s="46"/>
      <c r="E35" s="47"/>
      <c r="F35" s="47"/>
      <c r="G35" s="47"/>
      <c r="H35" s="47"/>
      <c r="I35" s="47"/>
      <c r="J35" s="46"/>
      <c r="K35" s="46"/>
    </row>
    <row r="36" spans="1:11" x14ac:dyDescent="0.25">
      <c r="A36" s="45"/>
      <c r="B36" s="45"/>
      <c r="C36" s="45"/>
      <c r="D36" s="46"/>
      <c r="E36" s="47"/>
      <c r="F36" s="47"/>
      <c r="G36" s="47"/>
      <c r="H36" s="47"/>
      <c r="I36" s="47"/>
      <c r="J36" s="46"/>
      <c r="K36" s="46"/>
    </row>
    <row r="37" spans="1:11" x14ac:dyDescent="0.25">
      <c r="A37" s="45"/>
      <c r="B37" s="45"/>
      <c r="C37" s="45"/>
      <c r="D37" s="46"/>
      <c r="E37" s="47"/>
      <c r="F37" s="47"/>
      <c r="G37" s="47"/>
      <c r="H37" s="47"/>
      <c r="I37" s="47"/>
      <c r="J37" s="46"/>
      <c r="K37" s="46"/>
    </row>
    <row r="38" spans="1:11" x14ac:dyDescent="0.25">
      <c r="A38" s="45"/>
      <c r="B38" s="45"/>
      <c r="C38" s="45"/>
      <c r="D38" s="46"/>
      <c r="E38" s="47"/>
      <c r="F38" s="47"/>
      <c r="G38" s="47"/>
      <c r="H38" s="47"/>
      <c r="I38" s="47"/>
      <c r="J38" s="46"/>
      <c r="K38" s="46"/>
    </row>
    <row r="39" spans="1:11" x14ac:dyDescent="0.25">
      <c r="A39" s="45"/>
      <c r="B39" s="45"/>
      <c r="C39" s="45"/>
      <c r="D39" s="46"/>
      <c r="E39" s="47"/>
      <c r="F39" s="47"/>
      <c r="G39" s="47"/>
      <c r="H39" s="47"/>
      <c r="I39" s="47"/>
      <c r="J39" s="46"/>
      <c r="K39" s="46"/>
    </row>
    <row r="40" spans="1:11" x14ac:dyDescent="0.25">
      <c r="A40" s="45"/>
      <c r="B40" s="45"/>
      <c r="C40" s="45"/>
      <c r="D40" s="46"/>
      <c r="E40" s="47"/>
      <c r="F40" s="47"/>
      <c r="G40" s="47"/>
      <c r="H40" s="47"/>
      <c r="I40" s="47"/>
      <c r="J40" s="46"/>
      <c r="K40" s="46"/>
    </row>
    <row r="41" spans="1:11" x14ac:dyDescent="0.25">
      <c r="A41" s="45"/>
      <c r="B41" s="45"/>
      <c r="C41" s="45"/>
      <c r="D41" s="46"/>
      <c r="E41" s="47"/>
      <c r="F41" s="47"/>
      <c r="G41" s="47"/>
      <c r="H41" s="47"/>
      <c r="I41" s="47"/>
      <c r="J41" s="46"/>
      <c r="K41" s="46"/>
    </row>
    <row r="42" spans="1:11" x14ac:dyDescent="0.25">
      <c r="A42" s="45"/>
      <c r="B42" s="45"/>
      <c r="C42" s="45"/>
      <c r="D42" s="46"/>
      <c r="E42" s="47"/>
      <c r="F42" s="47"/>
      <c r="G42" s="47"/>
      <c r="H42" s="47"/>
      <c r="I42" s="47"/>
      <c r="J42" s="46"/>
      <c r="K42" s="46"/>
    </row>
    <row r="43" spans="1:11" x14ac:dyDescent="0.25">
      <c r="A43" s="45"/>
      <c r="B43" s="45"/>
      <c r="C43" s="45"/>
      <c r="D43" s="46"/>
      <c r="E43" s="47"/>
      <c r="F43" s="47"/>
      <c r="G43" s="47"/>
      <c r="H43" s="47"/>
      <c r="I43" s="47"/>
      <c r="J43" s="46"/>
      <c r="K43" s="46"/>
    </row>
    <row r="44" spans="1:11" x14ac:dyDescent="0.25">
      <c r="A44" s="45"/>
      <c r="B44" s="45"/>
      <c r="C44" s="45"/>
      <c r="D44" s="46"/>
      <c r="E44" s="47"/>
      <c r="F44" s="47"/>
      <c r="G44" s="47"/>
      <c r="H44" s="47"/>
      <c r="I44" s="47"/>
      <c r="J44" s="46"/>
      <c r="K44" s="46"/>
    </row>
    <row r="45" spans="1:11" x14ac:dyDescent="0.25">
      <c r="A45" s="45"/>
      <c r="B45" s="45"/>
      <c r="C45" s="45"/>
      <c r="D45" s="46"/>
      <c r="E45" s="47"/>
      <c r="F45" s="47"/>
      <c r="G45" s="47"/>
      <c r="H45" s="47"/>
      <c r="I45" s="47"/>
      <c r="J45" s="46"/>
      <c r="K45" s="46"/>
    </row>
    <row r="46" spans="1:11" x14ac:dyDescent="0.25">
      <c r="A46" s="45"/>
      <c r="B46" s="45"/>
      <c r="C46" s="45"/>
      <c r="D46" s="46"/>
      <c r="E46" s="47"/>
      <c r="F46" s="47"/>
      <c r="G46" s="47"/>
      <c r="H46" s="47"/>
      <c r="I46" s="47"/>
      <c r="J46" s="46"/>
      <c r="K46" s="46"/>
    </row>
    <row r="47" spans="1:11" x14ac:dyDescent="0.25">
      <c r="A47" s="45"/>
      <c r="B47" s="45"/>
      <c r="C47" s="45"/>
      <c r="D47" s="46"/>
      <c r="E47" s="47"/>
      <c r="F47" s="47"/>
      <c r="G47" s="47"/>
      <c r="H47" s="47"/>
      <c r="I47" s="47"/>
      <c r="J47" s="46"/>
      <c r="K47" s="46"/>
    </row>
    <row r="48" spans="1:11" x14ac:dyDescent="0.25">
      <c r="A48" s="45"/>
      <c r="B48" s="45"/>
      <c r="C48" s="45"/>
      <c r="D48" s="46"/>
      <c r="E48" s="47"/>
      <c r="F48" s="47"/>
      <c r="G48" s="47"/>
      <c r="H48" s="47"/>
      <c r="I48" s="47"/>
      <c r="J48" s="46"/>
      <c r="K48" s="46"/>
    </row>
    <row r="49" spans="1:11" x14ac:dyDescent="0.25">
      <c r="A49" s="45"/>
      <c r="B49" s="45"/>
      <c r="C49" s="45"/>
      <c r="D49" s="46"/>
      <c r="E49" s="47"/>
      <c r="F49" s="47"/>
      <c r="G49" s="47"/>
      <c r="H49" s="47"/>
      <c r="I49" s="47"/>
      <c r="J49" s="46"/>
      <c r="K49" s="46"/>
    </row>
    <row r="50" spans="1:11" x14ac:dyDescent="0.25">
      <c r="A50" s="45"/>
      <c r="B50" s="45"/>
      <c r="C50" s="45"/>
      <c r="D50" s="46"/>
      <c r="E50" s="47"/>
      <c r="F50" s="47"/>
      <c r="G50" s="47"/>
      <c r="H50" s="47"/>
      <c r="I50" s="47"/>
      <c r="J50" s="46"/>
      <c r="K50" s="46"/>
    </row>
    <row r="51" spans="1:11" x14ac:dyDescent="0.25">
      <c r="A51" s="49" t="s">
        <v>87</v>
      </c>
      <c r="B51" s="49" t="s">
        <v>87</v>
      </c>
      <c r="C51" s="49" t="s">
        <v>87</v>
      </c>
      <c r="D51" s="49" t="s">
        <v>87</v>
      </c>
      <c r="E51" s="49"/>
      <c r="F51" s="49"/>
      <c r="G51" s="49"/>
      <c r="H51" s="49"/>
      <c r="I51" s="49"/>
      <c r="J51" s="49" t="s">
        <v>87</v>
      </c>
      <c r="K51" s="49" t="s">
        <v>87</v>
      </c>
    </row>
    <row r="52" spans="1:11" x14ac:dyDescent="0.25">
      <c r="D52" s="50" t="s">
        <v>88</v>
      </c>
      <c r="E52" s="8">
        <f>SUM(E5:E50)</f>
        <v>93455.707049044548</v>
      </c>
      <c r="F52" s="8">
        <f t="shared" ref="F52:H52" si="0">SUM(F5:F50)</f>
        <v>78511.18602583115</v>
      </c>
      <c r="G52" s="8">
        <f t="shared" si="0"/>
        <v>142593.99988177558</v>
      </c>
      <c r="H52" s="8">
        <f t="shared" si="0"/>
        <v>159323</v>
      </c>
    </row>
    <row r="53" spans="1:11" x14ac:dyDescent="0.25">
      <c r="D53" s="50"/>
      <c r="E53" s="33"/>
      <c r="F53" s="51"/>
      <c r="G53" s="52"/>
      <c r="H53" s="52"/>
    </row>
    <row r="54" spans="1:11" x14ac:dyDescent="0.25">
      <c r="C54" t="s">
        <v>89</v>
      </c>
      <c r="D54" s="53"/>
      <c r="E54" s="33"/>
      <c r="F54" s="33"/>
    </row>
  </sheetData>
  <mergeCells count="1">
    <mergeCell ref="E2:H2"/>
  </mergeCells>
  <pageMargins left="0.7" right="0.7" top="0.75" bottom="0.75" header="0.3" footer="0.3"/>
  <pageSetup scale="45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79E67-FEC4-48DF-9AE1-23C9EFF93243}">
  <sheetPr>
    <tabColor theme="5" tint="0.39997558519241921"/>
    <pageSetUpPr fitToPage="1"/>
  </sheetPr>
  <dimension ref="A1:Q54"/>
  <sheetViews>
    <sheetView view="pageBreakPreview" zoomScaleNormal="80" zoomScaleSheetLayoutView="100" workbookViewId="0">
      <selection activeCell="L3" sqref="L3:L25"/>
    </sheetView>
  </sheetViews>
  <sheetFormatPr defaultRowHeight="15" x14ac:dyDescent="0.25"/>
  <cols>
    <col min="1" max="1" width="44.140625" bestFit="1" customWidth="1"/>
    <col min="2" max="2" width="44.85546875" bestFit="1" customWidth="1"/>
    <col min="3" max="3" width="78" bestFit="1" customWidth="1"/>
    <col min="4" max="4" width="25.140625" style="1" bestFit="1" customWidth="1"/>
    <col min="5" max="5" width="13.42578125" style="8" bestFit="1" customWidth="1"/>
    <col min="6" max="6" width="12.5703125" style="8" bestFit="1" customWidth="1"/>
    <col min="7" max="7" width="13.42578125" style="8" bestFit="1" customWidth="1"/>
    <col min="8" max="8" width="12.28515625" style="8" bestFit="1" customWidth="1"/>
    <col min="9" max="9" width="14.140625" style="8" bestFit="1" customWidth="1"/>
    <col min="10" max="10" width="17.7109375" style="1" bestFit="1" customWidth="1"/>
    <col min="11" max="11" width="12.7109375" style="1" bestFit="1" customWidth="1"/>
    <col min="12" max="13" width="14.140625" bestFit="1" customWidth="1"/>
    <col min="14" max="14" width="15.140625" bestFit="1" customWidth="1"/>
    <col min="15" max="15" width="12.5703125" bestFit="1" customWidth="1"/>
    <col min="16" max="16" width="12" bestFit="1" customWidth="1"/>
    <col min="17" max="17" width="10.85546875" bestFit="1" customWidth="1"/>
  </cols>
  <sheetData>
    <row r="1" spans="1:17" x14ac:dyDescent="0.25">
      <c r="A1" s="36" t="s">
        <v>46</v>
      </c>
      <c r="B1" s="37" t="s">
        <v>47</v>
      </c>
      <c r="D1" s="38"/>
    </row>
    <row r="2" spans="1:17" x14ac:dyDescent="0.25">
      <c r="A2" s="36" t="s">
        <v>113</v>
      </c>
      <c r="B2" s="37" t="s">
        <v>49</v>
      </c>
      <c r="C2" s="30" t="str">
        <f>CONCATENATE(E3,"-",H3)</f>
        <v>2022-2025</v>
      </c>
      <c r="E2" s="66" t="s">
        <v>50</v>
      </c>
      <c r="F2" s="66"/>
      <c r="G2" s="66"/>
      <c r="H2" s="66"/>
    </row>
    <row r="3" spans="1:17" s="39" customFormat="1" ht="45" x14ac:dyDescent="0.25">
      <c r="A3" s="39" t="s">
        <v>51</v>
      </c>
      <c r="B3" s="39" t="s">
        <v>52</v>
      </c>
      <c r="C3" s="39" t="s">
        <v>53</v>
      </c>
      <c r="D3" s="39" t="s">
        <v>54</v>
      </c>
      <c r="E3" s="39">
        <v>2022</v>
      </c>
      <c r="F3" s="39">
        <v>2023</v>
      </c>
      <c r="G3" s="39">
        <v>2024</v>
      </c>
      <c r="H3" s="39">
        <v>2025</v>
      </c>
      <c r="I3" s="40" t="s">
        <v>55</v>
      </c>
      <c r="J3" s="39" t="s">
        <v>56</v>
      </c>
      <c r="K3" s="39" t="s">
        <v>57</v>
      </c>
    </row>
    <row r="4" spans="1:17" x14ac:dyDescent="0.25">
      <c r="A4" s="41" t="s">
        <v>58</v>
      </c>
      <c r="B4" s="42" t="s">
        <v>114</v>
      </c>
      <c r="C4" s="41" t="s">
        <v>60</v>
      </c>
      <c r="D4" s="42" t="s">
        <v>64</v>
      </c>
      <c r="E4" s="43">
        <v>79226429.39799802</v>
      </c>
      <c r="F4" s="43"/>
      <c r="G4" s="43"/>
      <c r="H4" s="43"/>
      <c r="I4" s="44">
        <v>44188</v>
      </c>
      <c r="J4" s="44">
        <v>44197</v>
      </c>
      <c r="K4" s="42" t="s">
        <v>61</v>
      </c>
      <c r="L4" s="8"/>
    </row>
    <row r="5" spans="1:17" x14ac:dyDescent="0.25">
      <c r="A5" s="45" t="s">
        <v>31</v>
      </c>
      <c r="B5" s="46" t="s">
        <v>98</v>
      </c>
      <c r="C5" s="45" t="s">
        <v>63</v>
      </c>
      <c r="D5" s="46" t="s">
        <v>64</v>
      </c>
      <c r="E5" s="47">
        <v>6079649.37631464</v>
      </c>
      <c r="F5" s="47"/>
      <c r="G5" s="47"/>
      <c r="H5" s="47"/>
      <c r="I5" s="48">
        <v>44579</v>
      </c>
      <c r="J5" s="48">
        <v>44866</v>
      </c>
      <c r="K5" s="46" t="s">
        <v>61</v>
      </c>
      <c r="L5" s="8"/>
      <c r="M5" s="1" t="s">
        <v>31</v>
      </c>
      <c r="N5" s="8">
        <f>SUMIF($A$5:$A50,$M5,E$5:E50)</f>
        <v>7053607.749314636</v>
      </c>
      <c r="O5" s="8">
        <f>SUMIF($A$5:$A50,$M5,F$5:F50)</f>
        <v>3975989.2653173208</v>
      </c>
      <c r="P5" s="8">
        <f>SUMIF($A$5:$A50,$M5,G$5:G50)</f>
        <v>0</v>
      </c>
      <c r="Q5" s="8">
        <f>SUMIF($A$5:$A50,$M5,H$5:H50)</f>
        <v>0</v>
      </c>
    </row>
    <row r="6" spans="1:17" x14ac:dyDescent="0.25">
      <c r="A6" s="45" t="s">
        <v>31</v>
      </c>
      <c r="B6" s="56" t="s">
        <v>115</v>
      </c>
      <c r="C6" s="45" t="s">
        <v>116</v>
      </c>
      <c r="D6" s="46" t="s">
        <v>67</v>
      </c>
      <c r="E6" s="47">
        <v>973958.37299999595</v>
      </c>
      <c r="F6" s="47"/>
      <c r="G6" s="47"/>
      <c r="H6" s="47"/>
      <c r="I6" s="48">
        <v>44732</v>
      </c>
      <c r="J6" s="48">
        <v>44743</v>
      </c>
      <c r="K6" s="48" t="s">
        <v>61</v>
      </c>
      <c r="L6" s="8"/>
      <c r="M6" s="1" t="s">
        <v>32</v>
      </c>
      <c r="N6" s="8">
        <f>SUMIF($A$5:$A51,$M6,E$5:E51)</f>
        <v>0</v>
      </c>
      <c r="O6" s="8">
        <f>SUMIF($A$5:$A51,$M6,F$5:F51)</f>
        <v>0</v>
      </c>
      <c r="P6" s="8">
        <f>SUMIF($A$5:$A51,$M6,G$5:G51)</f>
        <v>0</v>
      </c>
      <c r="Q6" s="8">
        <f>SUMIF($A$5:$A51,$M6,H$5:H51)</f>
        <v>0</v>
      </c>
    </row>
    <row r="7" spans="1:17" x14ac:dyDescent="0.25">
      <c r="A7" s="45" t="s">
        <v>31</v>
      </c>
      <c r="B7" s="46" t="s">
        <v>117</v>
      </c>
      <c r="C7" s="45" t="s">
        <v>118</v>
      </c>
      <c r="D7" s="46" t="s">
        <v>67</v>
      </c>
      <c r="E7" s="47"/>
      <c r="F7" s="47"/>
      <c r="G7" s="47"/>
      <c r="H7" s="47"/>
      <c r="I7" s="48">
        <v>44662</v>
      </c>
      <c r="J7" s="48">
        <v>44692</v>
      </c>
      <c r="K7" s="48"/>
      <c r="L7" s="8"/>
      <c r="M7" s="1" t="s">
        <v>33</v>
      </c>
      <c r="N7" s="8">
        <f>SUMIF($A$5:$A51,$M7,E$5:E51)</f>
        <v>0</v>
      </c>
      <c r="O7" s="8">
        <f>SUMIF($A$5:$A51,$M7,F$5:F51)</f>
        <v>0</v>
      </c>
      <c r="P7" s="8">
        <f>SUMIF($A$5:$A51,$M7,G$5:G51)</f>
        <v>6929032.4772101492</v>
      </c>
      <c r="Q7" s="8">
        <f>SUMIF($A$5:$A51,$M7,H$5:H51)</f>
        <v>0</v>
      </c>
    </row>
    <row r="8" spans="1:17" x14ac:dyDescent="0.25">
      <c r="A8" s="45" t="s">
        <v>31</v>
      </c>
      <c r="B8" s="46" t="s">
        <v>119</v>
      </c>
      <c r="C8" s="45" t="s">
        <v>120</v>
      </c>
      <c r="D8" s="46" t="s">
        <v>67</v>
      </c>
      <c r="E8" s="47"/>
      <c r="F8" s="47"/>
      <c r="G8" s="47"/>
      <c r="H8" s="47"/>
      <c r="I8" s="48">
        <v>44760</v>
      </c>
      <c r="J8" s="48">
        <v>44791</v>
      </c>
      <c r="K8" s="48" t="s">
        <v>61</v>
      </c>
      <c r="L8" s="8"/>
      <c r="M8" s="1" t="s">
        <v>27</v>
      </c>
      <c r="N8" s="8">
        <f>SUMIF($A$5:$A55,$M8,E$5:E55)</f>
        <v>0</v>
      </c>
      <c r="O8" s="8">
        <f>SUMIF($A$5:$A55,$M8,F$5:F55)</f>
        <v>0</v>
      </c>
      <c r="P8" s="8">
        <f>SUMIF($A$5:$A55,$M8,G$5:G55)</f>
        <v>0</v>
      </c>
      <c r="Q8" s="8">
        <f>SUMIF($A$5:$A55,$M8,H$5:H55)</f>
        <v>2295909.1727572381</v>
      </c>
    </row>
    <row r="9" spans="1:17" x14ac:dyDescent="0.25">
      <c r="A9" s="45" t="s">
        <v>31</v>
      </c>
      <c r="B9" s="46" t="s">
        <v>100</v>
      </c>
      <c r="C9" s="45" t="s">
        <v>121</v>
      </c>
      <c r="D9" s="46" t="s">
        <v>67</v>
      </c>
      <c r="E9" s="47"/>
      <c r="F9" s="47"/>
      <c r="G9" s="47"/>
      <c r="H9" s="47"/>
      <c r="I9" s="48">
        <v>44847</v>
      </c>
      <c r="J9" s="48">
        <v>44927</v>
      </c>
      <c r="K9" s="46" t="s">
        <v>61</v>
      </c>
      <c r="L9" s="8"/>
    </row>
    <row r="10" spans="1:17" x14ac:dyDescent="0.25">
      <c r="A10" s="45" t="s">
        <v>31</v>
      </c>
      <c r="B10" s="46" t="s">
        <v>101</v>
      </c>
      <c r="C10" s="45" t="s">
        <v>71</v>
      </c>
      <c r="D10" s="46" t="s">
        <v>64</v>
      </c>
      <c r="E10" s="47"/>
      <c r="F10" s="47">
        <v>2707337.7619153261</v>
      </c>
      <c r="G10" s="47"/>
      <c r="H10" s="47"/>
      <c r="I10" s="48">
        <v>44880</v>
      </c>
      <c r="J10" s="48">
        <v>44927</v>
      </c>
      <c r="K10" s="46" t="s">
        <v>61</v>
      </c>
      <c r="L10" s="8"/>
    </row>
    <row r="11" spans="1:17" x14ac:dyDescent="0.25">
      <c r="A11" s="45" t="s">
        <v>31</v>
      </c>
      <c r="B11" s="46" t="s">
        <v>122</v>
      </c>
      <c r="C11" s="45" t="s">
        <v>72</v>
      </c>
      <c r="D11" s="46" t="s">
        <v>67</v>
      </c>
      <c r="E11" s="47"/>
      <c r="F11" s="47"/>
      <c r="G11" s="47"/>
      <c r="H11" s="47"/>
      <c r="I11" s="48">
        <v>44880</v>
      </c>
      <c r="J11" s="48">
        <v>45004</v>
      </c>
      <c r="K11" s="46" t="s">
        <v>61</v>
      </c>
      <c r="L11" s="8"/>
    </row>
    <row r="12" spans="1:17" x14ac:dyDescent="0.25">
      <c r="A12" s="45" t="s">
        <v>31</v>
      </c>
      <c r="B12" s="46" t="s">
        <v>73</v>
      </c>
      <c r="C12" s="45" t="s">
        <v>123</v>
      </c>
      <c r="D12" s="46" t="s">
        <v>67</v>
      </c>
      <c r="E12" s="47"/>
      <c r="F12" s="47"/>
      <c r="G12" s="47"/>
      <c r="H12" s="47"/>
      <c r="I12" s="48">
        <v>44917</v>
      </c>
      <c r="J12" s="48">
        <v>45019</v>
      </c>
      <c r="K12" s="46" t="s">
        <v>61</v>
      </c>
      <c r="L12" s="8"/>
      <c r="M12" s="1"/>
    </row>
    <row r="13" spans="1:17" x14ac:dyDescent="0.25">
      <c r="A13" s="45" t="s">
        <v>31</v>
      </c>
      <c r="B13" s="46" t="s">
        <v>75</v>
      </c>
      <c r="C13" s="45" t="s">
        <v>124</v>
      </c>
      <c r="D13" s="46" t="s">
        <v>64</v>
      </c>
      <c r="E13" s="47"/>
      <c r="F13" s="47">
        <v>211436.98367644846</v>
      </c>
      <c r="G13" s="47"/>
      <c r="H13" s="47"/>
      <c r="I13" s="48">
        <v>44974</v>
      </c>
      <c r="J13" s="48">
        <v>45004</v>
      </c>
      <c r="K13" s="46"/>
      <c r="L13" s="8"/>
    </row>
    <row r="14" spans="1:17" x14ac:dyDescent="0.25">
      <c r="A14" s="45" t="s">
        <v>31</v>
      </c>
      <c r="B14" s="46" t="s">
        <v>125</v>
      </c>
      <c r="C14" s="45" t="s">
        <v>126</v>
      </c>
      <c r="D14" s="46" t="s">
        <v>64</v>
      </c>
      <c r="E14" s="47"/>
      <c r="F14" s="47">
        <v>1057214.5197255462</v>
      </c>
      <c r="G14" s="47"/>
      <c r="H14" s="47"/>
      <c r="I14" s="48">
        <v>45019</v>
      </c>
      <c r="J14" s="48">
        <v>45065</v>
      </c>
      <c r="K14" s="46"/>
      <c r="L14" s="8"/>
      <c r="M14" s="58"/>
    </row>
    <row r="15" spans="1:17" x14ac:dyDescent="0.25">
      <c r="A15" s="45" t="s">
        <v>31</v>
      </c>
      <c r="B15" s="46" t="s">
        <v>127</v>
      </c>
      <c r="C15" s="45" t="s">
        <v>78</v>
      </c>
      <c r="D15" s="46" t="s">
        <v>67</v>
      </c>
      <c r="E15" s="47"/>
      <c r="F15" s="47"/>
      <c r="G15" s="47"/>
      <c r="H15" s="47"/>
      <c r="I15" s="48">
        <v>45019</v>
      </c>
      <c r="J15" s="48">
        <v>45017</v>
      </c>
      <c r="K15" s="46"/>
      <c r="L15" s="8"/>
    </row>
    <row r="16" spans="1:17" x14ac:dyDescent="0.25">
      <c r="A16" s="45" t="s">
        <v>27</v>
      </c>
      <c r="B16" s="46" t="s">
        <v>79</v>
      </c>
      <c r="C16" s="45" t="s">
        <v>128</v>
      </c>
      <c r="D16" s="46" t="s">
        <v>64</v>
      </c>
      <c r="E16" s="47"/>
      <c r="F16" s="47"/>
      <c r="G16" s="47"/>
      <c r="H16" s="47"/>
      <c r="I16" s="48"/>
      <c r="J16" s="48"/>
      <c r="K16" s="46"/>
      <c r="L16" s="8"/>
      <c r="M16" s="58"/>
    </row>
    <row r="17" spans="1:14" x14ac:dyDescent="0.25">
      <c r="A17" s="45" t="s">
        <v>27</v>
      </c>
      <c r="B17" s="46" t="s">
        <v>79</v>
      </c>
      <c r="C17" s="45" t="s">
        <v>39</v>
      </c>
      <c r="D17" s="46" t="s">
        <v>64</v>
      </c>
      <c r="E17" s="47"/>
      <c r="F17" s="47"/>
      <c r="G17" s="47"/>
      <c r="H17" s="47"/>
      <c r="I17" s="48"/>
      <c r="J17" s="48">
        <v>45138</v>
      </c>
      <c r="K17" s="46" t="s">
        <v>61</v>
      </c>
      <c r="L17" s="8"/>
    </row>
    <row r="18" spans="1:14" x14ac:dyDescent="0.25">
      <c r="A18" s="45" t="s">
        <v>33</v>
      </c>
      <c r="B18" s="46" t="s">
        <v>80</v>
      </c>
      <c r="C18" s="45" t="s">
        <v>81</v>
      </c>
      <c r="D18" s="46" t="s">
        <v>64</v>
      </c>
      <c r="E18" s="47"/>
      <c r="F18" s="47"/>
      <c r="G18" s="47">
        <v>6929032.4772101492</v>
      </c>
      <c r="H18" s="47"/>
      <c r="I18" s="48"/>
      <c r="J18" s="48">
        <v>45292</v>
      </c>
      <c r="K18" s="46"/>
      <c r="L18" s="8"/>
      <c r="N18" s="59"/>
    </row>
    <row r="19" spans="1:14" x14ac:dyDescent="0.25">
      <c r="A19" s="45" t="s">
        <v>27</v>
      </c>
      <c r="B19" s="46" t="s">
        <v>79</v>
      </c>
      <c r="C19" s="45" t="s">
        <v>82</v>
      </c>
      <c r="D19" s="46" t="s">
        <v>67</v>
      </c>
      <c r="E19" s="47"/>
      <c r="F19" s="47"/>
      <c r="G19" s="47"/>
      <c r="H19" s="47"/>
      <c r="I19" s="47"/>
      <c r="J19" s="48"/>
      <c r="K19" s="46"/>
      <c r="L19" s="8"/>
    </row>
    <row r="20" spans="1:14" x14ac:dyDescent="0.25">
      <c r="A20" s="45" t="s">
        <v>27</v>
      </c>
      <c r="B20" s="46" t="s">
        <v>79</v>
      </c>
      <c r="C20" s="45" t="s">
        <v>83</v>
      </c>
      <c r="D20" s="46" t="s">
        <v>67</v>
      </c>
      <c r="E20" s="47"/>
      <c r="F20" s="47"/>
      <c r="G20" s="47"/>
      <c r="H20" s="47"/>
      <c r="I20" s="47"/>
      <c r="J20" s="46"/>
      <c r="K20" s="46"/>
    </row>
    <row r="21" spans="1:14" x14ac:dyDescent="0.25">
      <c r="A21" s="45" t="s">
        <v>27</v>
      </c>
      <c r="B21" s="46" t="s">
        <v>79</v>
      </c>
      <c r="C21" s="45" t="s">
        <v>84</v>
      </c>
      <c r="D21" s="46" t="s">
        <v>67</v>
      </c>
      <c r="E21" s="47"/>
      <c r="F21" s="47"/>
      <c r="G21" s="47"/>
      <c r="H21" s="47"/>
      <c r="I21" s="47"/>
      <c r="J21" s="46"/>
      <c r="K21" s="46"/>
    </row>
    <row r="22" spans="1:14" x14ac:dyDescent="0.25">
      <c r="A22" s="45" t="s">
        <v>27</v>
      </c>
      <c r="B22" s="46" t="s">
        <v>80</v>
      </c>
      <c r="C22" s="45" t="s">
        <v>86</v>
      </c>
      <c r="D22" s="46" t="s">
        <v>64</v>
      </c>
      <c r="E22" s="47"/>
      <c r="F22" s="47"/>
      <c r="G22" s="47"/>
      <c r="H22" s="47">
        <v>2295909.1727572381</v>
      </c>
      <c r="I22" s="47"/>
      <c r="J22" s="48">
        <v>45658</v>
      </c>
      <c r="K22" s="46"/>
      <c r="L22" s="8"/>
    </row>
    <row r="23" spans="1:14" x14ac:dyDescent="0.25">
      <c r="A23" s="45" t="s">
        <v>27</v>
      </c>
      <c r="B23" s="46" t="s">
        <v>79</v>
      </c>
      <c r="C23" s="45" t="s">
        <v>72</v>
      </c>
      <c r="D23" s="46" t="s">
        <v>67</v>
      </c>
      <c r="E23" s="47"/>
      <c r="F23" s="47"/>
      <c r="G23" s="47"/>
      <c r="H23" s="47"/>
      <c r="I23" s="47"/>
      <c r="J23" s="46"/>
      <c r="K23" s="46"/>
    </row>
    <row r="24" spans="1:14" x14ac:dyDescent="0.25">
      <c r="A24" s="45" t="s">
        <v>27</v>
      </c>
      <c r="B24" s="46" t="s">
        <v>79</v>
      </c>
      <c r="C24" s="45" t="s">
        <v>129</v>
      </c>
      <c r="D24" s="46" t="s">
        <v>64</v>
      </c>
      <c r="E24" s="47"/>
      <c r="F24" s="47"/>
      <c r="G24" s="47"/>
      <c r="H24" s="47"/>
      <c r="I24" s="47"/>
      <c r="J24" s="46"/>
      <c r="K24" s="46"/>
    </row>
    <row r="25" spans="1:14" x14ac:dyDescent="0.25">
      <c r="A25" s="45" t="s">
        <v>27</v>
      </c>
      <c r="B25" s="46" t="s">
        <v>79</v>
      </c>
      <c r="C25" s="45" t="s">
        <v>130</v>
      </c>
      <c r="D25" s="46" t="s">
        <v>64</v>
      </c>
      <c r="E25" s="47"/>
      <c r="F25" s="47"/>
      <c r="G25" s="47"/>
      <c r="H25" s="47"/>
      <c r="I25" s="47"/>
      <c r="J25" s="46"/>
      <c r="K25" s="46"/>
      <c r="M25" s="60"/>
    </row>
    <row r="26" spans="1:14" x14ac:dyDescent="0.25">
      <c r="A26" s="45"/>
      <c r="B26" s="46"/>
      <c r="C26" s="45"/>
      <c r="D26" s="46"/>
      <c r="E26" s="47"/>
      <c r="F26" s="47"/>
      <c r="G26" s="47"/>
      <c r="H26" s="47"/>
      <c r="I26" s="47"/>
      <c r="J26" s="46"/>
      <c r="K26" s="46"/>
      <c r="M26" s="60"/>
    </row>
    <row r="27" spans="1:14" x14ac:dyDescent="0.25">
      <c r="A27" s="45"/>
      <c r="B27" s="46"/>
      <c r="C27" s="45"/>
      <c r="D27" s="46"/>
      <c r="E27" s="47"/>
      <c r="F27" s="47"/>
      <c r="G27" s="47"/>
      <c r="H27" s="47"/>
      <c r="I27" s="47"/>
      <c r="J27" s="46"/>
      <c r="K27" s="46"/>
      <c r="L27" s="8"/>
      <c r="M27" s="8"/>
      <c r="N27" s="8"/>
    </row>
    <row r="28" spans="1:14" x14ac:dyDescent="0.25">
      <c r="A28" s="45"/>
      <c r="B28" s="45"/>
      <c r="C28" s="45"/>
      <c r="D28" s="46"/>
      <c r="E28" s="47"/>
      <c r="F28" s="47"/>
      <c r="G28" s="47"/>
      <c r="H28" s="47"/>
      <c r="I28" s="47"/>
      <c r="J28" s="46"/>
      <c r="K28" s="46"/>
      <c r="L28" s="8"/>
    </row>
    <row r="29" spans="1:14" x14ac:dyDescent="0.25">
      <c r="A29" s="45"/>
      <c r="B29" s="45"/>
      <c r="C29" s="45"/>
      <c r="D29" s="46"/>
      <c r="E29" s="47"/>
      <c r="F29" s="47"/>
      <c r="G29" s="47"/>
      <c r="H29" s="47"/>
      <c r="I29" s="47"/>
      <c r="J29" s="46"/>
      <c r="K29" s="46"/>
      <c r="L29" s="8"/>
      <c r="M29" s="8"/>
      <c r="N29" s="8"/>
    </row>
    <row r="30" spans="1:14" x14ac:dyDescent="0.25">
      <c r="A30" s="45"/>
      <c r="B30" s="45"/>
      <c r="C30" s="45"/>
      <c r="D30" s="46"/>
      <c r="E30" s="47"/>
      <c r="F30" s="47"/>
      <c r="G30" s="47"/>
      <c r="H30" s="47"/>
      <c r="I30" s="47"/>
      <c r="J30" s="46"/>
      <c r="K30" s="46"/>
    </row>
    <row r="31" spans="1:14" x14ac:dyDescent="0.25">
      <c r="A31" s="45"/>
      <c r="B31" s="45"/>
      <c r="C31" s="45"/>
      <c r="D31" s="46"/>
      <c r="E31" s="47"/>
      <c r="F31" s="47"/>
      <c r="G31" s="47"/>
      <c r="H31" s="47"/>
      <c r="I31" s="47"/>
      <c r="J31" s="46"/>
      <c r="K31" s="46"/>
      <c r="L31" s="8"/>
    </row>
    <row r="32" spans="1:14" x14ac:dyDescent="0.25">
      <c r="A32" s="45"/>
      <c r="B32" s="45"/>
      <c r="C32" s="45"/>
      <c r="D32" s="46"/>
      <c r="E32" s="47"/>
      <c r="F32" s="47"/>
      <c r="G32" s="47"/>
      <c r="H32" s="47"/>
      <c r="I32" s="47"/>
      <c r="J32" s="46"/>
      <c r="K32" s="46"/>
    </row>
    <row r="33" spans="1:11" x14ac:dyDescent="0.25">
      <c r="A33" s="45"/>
      <c r="B33" s="45"/>
      <c r="C33" s="45"/>
      <c r="D33" s="46"/>
      <c r="E33" s="47"/>
      <c r="F33" s="47"/>
      <c r="G33" s="47"/>
      <c r="H33" s="47"/>
      <c r="I33" s="47"/>
      <c r="J33" s="46"/>
      <c r="K33" s="46"/>
    </row>
    <row r="34" spans="1:11" x14ac:dyDescent="0.25">
      <c r="A34" s="45"/>
      <c r="B34" s="45"/>
      <c r="C34" s="45"/>
      <c r="D34" s="46"/>
      <c r="E34" s="47"/>
      <c r="F34" s="47"/>
      <c r="G34" s="47"/>
      <c r="H34" s="47"/>
      <c r="I34" s="47"/>
      <c r="J34" s="46"/>
      <c r="K34" s="46"/>
    </row>
    <row r="35" spans="1:11" x14ac:dyDescent="0.25">
      <c r="A35" s="45"/>
      <c r="B35" s="45"/>
      <c r="C35" s="45"/>
      <c r="D35" s="46"/>
      <c r="E35" s="47"/>
      <c r="F35" s="47"/>
      <c r="G35" s="47"/>
      <c r="H35" s="47"/>
      <c r="I35" s="47"/>
      <c r="J35" s="46"/>
      <c r="K35" s="46"/>
    </row>
    <row r="36" spans="1:11" x14ac:dyDescent="0.25">
      <c r="A36" s="45"/>
      <c r="B36" s="45"/>
      <c r="C36" s="45"/>
      <c r="D36" s="46"/>
      <c r="E36" s="47"/>
      <c r="F36" s="47"/>
      <c r="G36" s="47"/>
      <c r="H36" s="47"/>
      <c r="I36" s="47"/>
      <c r="J36" s="46"/>
      <c r="K36" s="46"/>
    </row>
    <row r="37" spans="1:11" x14ac:dyDescent="0.25">
      <c r="A37" s="45"/>
      <c r="B37" s="45"/>
      <c r="C37" s="45"/>
      <c r="D37" s="46"/>
      <c r="E37" s="47"/>
      <c r="F37" s="47"/>
      <c r="G37" s="47"/>
      <c r="H37" s="47"/>
      <c r="I37" s="47"/>
      <c r="J37" s="46"/>
      <c r="K37" s="46"/>
    </row>
    <row r="38" spans="1:11" x14ac:dyDescent="0.25">
      <c r="A38" s="45"/>
      <c r="B38" s="45"/>
      <c r="C38" s="45"/>
      <c r="D38" s="46"/>
      <c r="E38" s="47"/>
      <c r="F38" s="47"/>
      <c r="G38" s="47"/>
      <c r="H38" s="47"/>
      <c r="I38" s="47"/>
      <c r="J38" s="46"/>
      <c r="K38" s="46"/>
    </row>
    <row r="39" spans="1:11" x14ac:dyDescent="0.25">
      <c r="A39" s="45"/>
      <c r="B39" s="45"/>
      <c r="C39" s="45"/>
      <c r="D39" s="46"/>
      <c r="E39" s="47"/>
      <c r="F39" s="47"/>
      <c r="G39" s="47"/>
      <c r="H39" s="47"/>
      <c r="I39" s="47"/>
      <c r="J39" s="46"/>
      <c r="K39" s="46"/>
    </row>
    <row r="40" spans="1:11" x14ac:dyDescent="0.25">
      <c r="A40" s="45"/>
      <c r="B40" s="45"/>
      <c r="C40" s="45"/>
      <c r="D40" s="46"/>
      <c r="E40" s="47"/>
      <c r="F40" s="47"/>
      <c r="G40" s="47"/>
      <c r="H40" s="47"/>
      <c r="I40" s="47"/>
      <c r="J40" s="46"/>
      <c r="K40" s="46"/>
    </row>
    <row r="41" spans="1:11" x14ac:dyDescent="0.25">
      <c r="A41" s="45"/>
      <c r="B41" s="45"/>
      <c r="C41" s="45"/>
      <c r="D41" s="46"/>
      <c r="E41" s="47"/>
      <c r="F41" s="47"/>
      <c r="G41" s="47"/>
      <c r="H41" s="47"/>
      <c r="I41" s="47"/>
      <c r="J41" s="46"/>
      <c r="K41" s="46"/>
    </row>
    <row r="42" spans="1:11" x14ac:dyDescent="0.25">
      <c r="A42" s="45"/>
      <c r="B42" s="45"/>
      <c r="C42" s="45"/>
      <c r="D42" s="46"/>
      <c r="E42" s="47"/>
      <c r="F42" s="47"/>
      <c r="G42" s="47"/>
      <c r="H42" s="47"/>
      <c r="I42" s="47"/>
      <c r="J42" s="46"/>
      <c r="K42" s="46"/>
    </row>
    <row r="43" spans="1:11" x14ac:dyDescent="0.25">
      <c r="A43" s="45"/>
      <c r="B43" s="45"/>
      <c r="C43" s="45"/>
      <c r="D43" s="46"/>
      <c r="E43" s="47"/>
      <c r="F43" s="47"/>
      <c r="G43" s="47"/>
      <c r="H43" s="47"/>
      <c r="I43" s="47"/>
      <c r="J43" s="46"/>
      <c r="K43" s="46"/>
    </row>
    <row r="44" spans="1:11" x14ac:dyDescent="0.25">
      <c r="A44" s="45"/>
      <c r="B44" s="45"/>
      <c r="C44" s="45"/>
      <c r="D44" s="46"/>
      <c r="E44" s="47"/>
      <c r="F44" s="47"/>
      <c r="G44" s="47"/>
      <c r="H44" s="47"/>
      <c r="I44" s="47"/>
      <c r="J44" s="46"/>
      <c r="K44" s="46"/>
    </row>
    <row r="45" spans="1:11" x14ac:dyDescent="0.25">
      <c r="A45" s="45"/>
      <c r="B45" s="45"/>
      <c r="C45" s="45"/>
      <c r="D45" s="46"/>
      <c r="E45" s="47"/>
      <c r="F45" s="47"/>
      <c r="G45" s="47"/>
      <c r="H45" s="47"/>
      <c r="I45" s="47"/>
      <c r="J45" s="46"/>
      <c r="K45" s="46"/>
    </row>
    <row r="46" spans="1:11" x14ac:dyDescent="0.25">
      <c r="A46" s="45"/>
      <c r="B46" s="45"/>
      <c r="C46" s="45"/>
      <c r="D46" s="46"/>
      <c r="E46" s="47"/>
      <c r="F46" s="47"/>
      <c r="G46" s="47"/>
      <c r="H46" s="47"/>
      <c r="I46" s="47"/>
      <c r="J46" s="46"/>
      <c r="K46" s="46"/>
    </row>
    <row r="47" spans="1:11" x14ac:dyDescent="0.25">
      <c r="A47" s="45"/>
      <c r="B47" s="45"/>
      <c r="C47" s="45"/>
      <c r="D47" s="46"/>
      <c r="E47" s="47"/>
      <c r="F47" s="47"/>
      <c r="G47" s="47"/>
      <c r="H47" s="47"/>
      <c r="I47" s="47"/>
      <c r="J47" s="46"/>
      <c r="K47" s="46"/>
    </row>
    <row r="48" spans="1:11" x14ac:dyDescent="0.25">
      <c r="A48" s="45"/>
      <c r="B48" s="45"/>
      <c r="C48" s="45"/>
      <c r="D48" s="46"/>
      <c r="E48" s="47"/>
      <c r="F48" s="47"/>
      <c r="G48" s="47"/>
      <c r="H48" s="47"/>
      <c r="I48" s="47"/>
      <c r="J48" s="46"/>
      <c r="K48" s="46"/>
    </row>
    <row r="49" spans="1:11" x14ac:dyDescent="0.25">
      <c r="A49" s="45"/>
      <c r="B49" s="45"/>
      <c r="C49" s="45"/>
      <c r="D49" s="46"/>
      <c r="E49" s="47"/>
      <c r="F49" s="47"/>
      <c r="G49" s="47"/>
      <c r="H49" s="47"/>
      <c r="I49" s="47"/>
      <c r="J49" s="46"/>
      <c r="K49" s="46"/>
    </row>
    <row r="50" spans="1:11" x14ac:dyDescent="0.25">
      <c r="A50" s="45"/>
      <c r="B50" s="45"/>
      <c r="C50" s="45"/>
      <c r="D50" s="46"/>
      <c r="E50" s="47"/>
      <c r="F50" s="47"/>
      <c r="G50" s="47"/>
      <c r="H50" s="47"/>
      <c r="I50" s="47"/>
      <c r="J50" s="46"/>
      <c r="K50" s="46"/>
    </row>
    <row r="51" spans="1:11" x14ac:dyDescent="0.25">
      <c r="A51" s="49" t="s">
        <v>87</v>
      </c>
      <c r="B51" s="49" t="s">
        <v>87</v>
      </c>
      <c r="C51" s="49" t="s">
        <v>87</v>
      </c>
      <c r="D51" s="49" t="s">
        <v>87</v>
      </c>
      <c r="E51" s="49"/>
      <c r="F51" s="49"/>
      <c r="G51" s="49"/>
      <c r="H51" s="49"/>
      <c r="I51" s="49"/>
      <c r="J51" s="49" t="s">
        <v>87</v>
      </c>
      <c r="K51" s="49" t="s">
        <v>87</v>
      </c>
    </row>
    <row r="52" spans="1:11" x14ac:dyDescent="0.25">
      <c r="D52" s="50" t="s">
        <v>88</v>
      </c>
      <c r="E52" s="8">
        <f>SUM(E5:E50)</f>
        <v>7053607.749314636</v>
      </c>
      <c r="F52" s="8">
        <f t="shared" ref="F52:H52" si="0">SUM(F5:F50)</f>
        <v>3975989.2653173208</v>
      </c>
      <c r="G52" s="8">
        <f t="shared" si="0"/>
        <v>6929032.4772101492</v>
      </c>
      <c r="H52" s="8">
        <f t="shared" si="0"/>
        <v>2295909.1727572381</v>
      </c>
    </row>
    <row r="53" spans="1:11" x14ac:dyDescent="0.25">
      <c r="D53" s="50"/>
      <c r="E53" s="33"/>
      <c r="F53" s="51"/>
      <c r="G53" s="52"/>
      <c r="H53" s="52"/>
    </row>
    <row r="54" spans="1:11" x14ac:dyDescent="0.25">
      <c r="C54" t="s">
        <v>89</v>
      </c>
      <c r="D54" s="53"/>
      <c r="E54" s="33"/>
      <c r="F54" s="33"/>
    </row>
  </sheetData>
  <mergeCells count="1">
    <mergeCell ref="E2:H2"/>
  </mergeCells>
  <pageMargins left="0.7" right="0.7" top="0.75" bottom="0.75" header="0.3" footer="0.3"/>
  <pageSetup scale="42" fitToHeight="0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F63C8-BB06-4102-BDDE-0F1F1E0D165E}">
  <sheetPr>
    <tabColor theme="5" tint="0.39997558519241921"/>
  </sheetPr>
  <dimension ref="A1:Q54"/>
  <sheetViews>
    <sheetView view="pageBreakPreview" zoomScale="60" zoomScaleNormal="96" workbookViewId="0">
      <selection activeCell="L3" sqref="L3:L13"/>
    </sheetView>
  </sheetViews>
  <sheetFormatPr defaultRowHeight="15" x14ac:dyDescent="0.25"/>
  <cols>
    <col min="1" max="1" width="44.140625" bestFit="1" customWidth="1"/>
    <col min="2" max="2" width="44.85546875" bestFit="1" customWidth="1"/>
    <col min="3" max="3" width="67.7109375" bestFit="1" customWidth="1"/>
    <col min="4" max="4" width="25.140625" style="1" bestFit="1" customWidth="1"/>
    <col min="5" max="5" width="7.7109375" style="8" bestFit="1" customWidth="1"/>
    <col min="6" max="7" width="10.140625" style="8" bestFit="1" customWidth="1"/>
    <col min="8" max="8" width="9.42578125" style="8" bestFit="1" customWidth="1"/>
    <col min="9" max="9" width="14.140625" style="8" bestFit="1" customWidth="1"/>
    <col min="10" max="10" width="17.7109375" style="1" bestFit="1" customWidth="1"/>
    <col min="11" max="11" width="12.7109375" style="1" bestFit="1" customWidth="1"/>
    <col min="12" max="12" width="10.5703125" bestFit="1" customWidth="1"/>
    <col min="13" max="13" width="12.7109375" bestFit="1" customWidth="1"/>
    <col min="14" max="15" width="4.140625" bestFit="1" customWidth="1"/>
    <col min="16" max="16" width="10.140625" bestFit="1" customWidth="1"/>
    <col min="17" max="17" width="9.42578125" bestFit="1" customWidth="1"/>
  </cols>
  <sheetData>
    <row r="1" spans="1:17" x14ac:dyDescent="0.25">
      <c r="A1" s="36" t="s">
        <v>46</v>
      </c>
      <c r="B1" s="37" t="s">
        <v>47</v>
      </c>
      <c r="D1" s="38"/>
    </row>
    <row r="2" spans="1:17" x14ac:dyDescent="0.25">
      <c r="A2" s="36" t="s">
        <v>131</v>
      </c>
      <c r="B2" s="37" t="s">
        <v>49</v>
      </c>
      <c r="C2" s="30" t="str">
        <f>CONCATENATE(E3,"-",H3)</f>
        <v>2022-2025</v>
      </c>
      <c r="E2" s="66" t="s">
        <v>50</v>
      </c>
      <c r="F2" s="66"/>
      <c r="G2" s="66"/>
      <c r="H2" s="66"/>
    </row>
    <row r="3" spans="1:17" s="39" customFormat="1" ht="45" x14ac:dyDescent="0.25">
      <c r="A3" s="39" t="s">
        <v>51</v>
      </c>
      <c r="B3" s="39" t="s">
        <v>52</v>
      </c>
      <c r="C3" s="39" t="s">
        <v>53</v>
      </c>
      <c r="D3" s="39" t="s">
        <v>54</v>
      </c>
      <c r="E3" s="39">
        <v>2022</v>
      </c>
      <c r="F3" s="39">
        <v>2023</v>
      </c>
      <c r="G3" s="39">
        <v>2024</v>
      </c>
      <c r="H3" s="39">
        <v>2025</v>
      </c>
      <c r="I3" s="40" t="s">
        <v>55</v>
      </c>
      <c r="J3" s="39" t="s">
        <v>56</v>
      </c>
      <c r="K3" s="39" t="s">
        <v>57</v>
      </c>
    </row>
    <row r="4" spans="1:17" x14ac:dyDescent="0.25">
      <c r="A4" s="41" t="s">
        <v>58</v>
      </c>
      <c r="B4" s="42" t="s">
        <v>132</v>
      </c>
      <c r="C4" s="41" t="s">
        <v>133</v>
      </c>
      <c r="D4" s="42" t="s">
        <v>64</v>
      </c>
      <c r="E4" s="43"/>
      <c r="F4" s="43">
        <v>731039</v>
      </c>
      <c r="G4" s="43"/>
      <c r="H4" s="43"/>
      <c r="I4" s="43"/>
      <c r="J4" s="44">
        <v>44958</v>
      </c>
      <c r="K4" s="42" t="s">
        <v>61</v>
      </c>
      <c r="L4" s="8"/>
    </row>
    <row r="5" spans="1:17" x14ac:dyDescent="0.25">
      <c r="A5" s="45" t="s">
        <v>33</v>
      </c>
      <c r="B5" s="46" t="s">
        <v>80</v>
      </c>
      <c r="C5" s="45" t="s">
        <v>81</v>
      </c>
      <c r="D5" s="46" t="s">
        <v>64</v>
      </c>
      <c r="E5" s="47"/>
      <c r="F5" s="47"/>
      <c r="G5" s="47">
        <v>128637</v>
      </c>
      <c r="H5" s="47"/>
      <c r="I5" s="48"/>
      <c r="J5" s="48">
        <v>45292</v>
      </c>
      <c r="K5" s="46"/>
      <c r="L5" s="8"/>
      <c r="M5" s="1" t="s">
        <v>31</v>
      </c>
      <c r="N5" s="8">
        <f>SUMIF($A$5:$A50,$M5,E$5:E50)</f>
        <v>0</v>
      </c>
      <c r="O5" s="8">
        <f>SUMIF($A$5:$A50,$M5,F$5:F50)</f>
        <v>0</v>
      </c>
      <c r="P5" s="8">
        <f>SUMIF($A$5:$A50,$M5,G$5:G50)</f>
        <v>0</v>
      </c>
      <c r="Q5" s="8">
        <f>SUMIF($A$5:$A50,$M5,H$5:H50)</f>
        <v>0</v>
      </c>
    </row>
    <row r="6" spans="1:17" x14ac:dyDescent="0.25">
      <c r="A6" s="45" t="s">
        <v>27</v>
      </c>
      <c r="B6" s="46" t="s">
        <v>79</v>
      </c>
      <c r="C6" s="45" t="s">
        <v>82</v>
      </c>
      <c r="D6" s="46" t="s">
        <v>67</v>
      </c>
      <c r="E6" s="47"/>
      <c r="F6" s="47"/>
      <c r="G6" s="47"/>
      <c r="H6" s="47"/>
      <c r="I6" s="48"/>
      <c r="J6" s="48"/>
      <c r="K6" s="48"/>
      <c r="L6" s="8"/>
      <c r="M6" s="1" t="s">
        <v>32</v>
      </c>
      <c r="N6" s="8">
        <f>SUMIF($A$5:$A51,$M6,E$5:E51)</f>
        <v>0</v>
      </c>
      <c r="O6" s="8">
        <f>SUMIF($A$5:$A51,$M6,F$5:F51)</f>
        <v>0</v>
      </c>
      <c r="P6" s="8">
        <f>SUMIF($A$5:$A51,$M6,G$5:G51)</f>
        <v>0</v>
      </c>
      <c r="Q6" s="8">
        <f>SUMIF($A$5:$A51,$M6,H$5:H51)</f>
        <v>0</v>
      </c>
    </row>
    <row r="7" spans="1:17" x14ac:dyDescent="0.25">
      <c r="A7" s="45" t="s">
        <v>27</v>
      </c>
      <c r="B7" s="46" t="s">
        <v>79</v>
      </c>
      <c r="C7" s="45" t="s">
        <v>83</v>
      </c>
      <c r="D7" s="46" t="s">
        <v>67</v>
      </c>
      <c r="E7" s="47"/>
      <c r="F7" s="47"/>
      <c r="G7" s="47"/>
      <c r="H7" s="47"/>
      <c r="I7" s="48"/>
      <c r="J7" s="48"/>
      <c r="K7" s="48"/>
      <c r="L7" s="8"/>
      <c r="M7" s="1" t="s">
        <v>33</v>
      </c>
      <c r="N7" s="8">
        <f>SUMIF($A$5:$A51,$M7,E$5:E51)</f>
        <v>0</v>
      </c>
      <c r="O7" s="8">
        <f>SUMIF($A$5:$A51,$M7,F$5:F51)</f>
        <v>0</v>
      </c>
      <c r="P7" s="8">
        <f>SUMIF($A$5:$A51,$M7,G$5:G51)</f>
        <v>128637</v>
      </c>
      <c r="Q7" s="8">
        <f>SUMIF($A$5:$A51,$M7,H$5:H51)</f>
        <v>0</v>
      </c>
    </row>
    <row r="8" spans="1:17" x14ac:dyDescent="0.25">
      <c r="A8" s="45" t="s">
        <v>27</v>
      </c>
      <c r="B8" s="46" t="s">
        <v>79</v>
      </c>
      <c r="C8" s="45" t="s">
        <v>84</v>
      </c>
      <c r="D8" s="46" t="s">
        <v>67</v>
      </c>
      <c r="E8" s="47"/>
      <c r="F8" s="47"/>
      <c r="G8" s="47"/>
      <c r="H8" s="47"/>
      <c r="I8" s="48"/>
      <c r="J8" s="48"/>
      <c r="K8" s="46"/>
      <c r="L8" s="8"/>
      <c r="M8" s="1" t="s">
        <v>27</v>
      </c>
      <c r="N8" s="8">
        <f>SUMIF($A$5:$A55,$M8,E$5:E55)</f>
        <v>0</v>
      </c>
      <c r="O8" s="8">
        <f>SUMIF($A$5:$A55,$M8,F$5:F55)</f>
        <v>0</v>
      </c>
      <c r="P8" s="8">
        <f>SUMIF($A$5:$A55,$M8,G$5:G55)</f>
        <v>0</v>
      </c>
      <c r="Q8" s="8">
        <f>SUMIF($A$5:$A55,$M8,H$5:H55)</f>
        <v>55333</v>
      </c>
    </row>
    <row r="9" spans="1:17" x14ac:dyDescent="0.25">
      <c r="A9" s="45" t="s">
        <v>27</v>
      </c>
      <c r="B9" s="46" t="s">
        <v>79</v>
      </c>
      <c r="C9" s="45" t="s">
        <v>85</v>
      </c>
      <c r="D9" s="46" t="s">
        <v>64</v>
      </c>
      <c r="E9" s="47"/>
      <c r="F9" s="47"/>
      <c r="G9" s="47"/>
      <c r="H9" s="47"/>
      <c r="I9" s="48"/>
      <c r="J9" s="48"/>
      <c r="K9" s="46"/>
      <c r="L9" s="8"/>
    </row>
    <row r="10" spans="1:17" x14ac:dyDescent="0.25">
      <c r="A10" s="45" t="s">
        <v>27</v>
      </c>
      <c r="B10" s="46" t="s">
        <v>80</v>
      </c>
      <c r="C10" s="45" t="s">
        <v>86</v>
      </c>
      <c r="D10" s="46" t="s">
        <v>64</v>
      </c>
      <c r="E10" s="47"/>
      <c r="F10" s="47"/>
      <c r="G10" s="47"/>
      <c r="H10" s="47">
        <v>55333</v>
      </c>
      <c r="I10" s="48"/>
      <c r="J10" s="48">
        <v>45658</v>
      </c>
      <c r="K10" s="46"/>
      <c r="L10" s="8"/>
    </row>
    <row r="11" spans="1:17" x14ac:dyDescent="0.25">
      <c r="A11" s="45" t="s">
        <v>27</v>
      </c>
      <c r="B11" s="46" t="s">
        <v>79</v>
      </c>
      <c r="C11" s="45" t="s">
        <v>72</v>
      </c>
      <c r="D11" s="46" t="s">
        <v>67</v>
      </c>
      <c r="E11" s="47"/>
      <c r="F11" s="47"/>
      <c r="G11" s="47"/>
      <c r="H11" s="47"/>
      <c r="I11" s="48"/>
      <c r="J11" s="48"/>
      <c r="K11" s="46"/>
      <c r="L11" s="8"/>
    </row>
    <row r="12" spans="1:17" x14ac:dyDescent="0.25">
      <c r="A12" s="45" t="s">
        <v>27</v>
      </c>
      <c r="B12" s="46" t="s">
        <v>79</v>
      </c>
      <c r="C12" s="45" t="s">
        <v>85</v>
      </c>
      <c r="D12" s="46" t="s">
        <v>64</v>
      </c>
      <c r="E12" s="47"/>
      <c r="F12" s="47"/>
      <c r="G12" s="47"/>
      <c r="H12" s="47"/>
      <c r="I12" s="48"/>
      <c r="J12" s="48"/>
      <c r="K12" s="46"/>
      <c r="L12" s="8"/>
      <c r="M12" s="1"/>
    </row>
    <row r="13" spans="1:17" x14ac:dyDescent="0.25">
      <c r="A13" s="45"/>
      <c r="B13" s="45"/>
      <c r="C13" s="45"/>
      <c r="D13" s="46"/>
      <c r="E13" s="47"/>
      <c r="F13" s="47"/>
      <c r="G13" s="47"/>
      <c r="H13" s="47"/>
      <c r="I13" s="48"/>
      <c r="J13" s="46"/>
      <c r="K13" s="46"/>
    </row>
    <row r="14" spans="1:17" x14ac:dyDescent="0.25">
      <c r="A14" s="45"/>
      <c r="B14" s="45"/>
      <c r="C14" s="45"/>
      <c r="D14" s="46"/>
      <c r="E14" s="47"/>
      <c r="F14" s="47"/>
      <c r="G14" s="47"/>
      <c r="H14" s="47"/>
      <c r="I14" s="48"/>
      <c r="J14" s="48"/>
      <c r="K14" s="46"/>
    </row>
    <row r="15" spans="1:17" x14ac:dyDescent="0.25">
      <c r="A15" s="45"/>
      <c r="B15" s="45"/>
      <c r="C15" s="45"/>
      <c r="D15" s="46"/>
      <c r="E15" s="47"/>
      <c r="F15" s="47"/>
      <c r="G15" s="47"/>
      <c r="H15" s="47"/>
      <c r="I15" s="48"/>
      <c r="J15" s="46"/>
      <c r="K15" s="46"/>
    </row>
    <row r="16" spans="1:17" x14ac:dyDescent="0.25">
      <c r="A16" s="45"/>
      <c r="B16" s="45"/>
      <c r="C16" s="45"/>
      <c r="D16" s="46"/>
      <c r="E16" s="47"/>
      <c r="F16" s="47"/>
      <c r="G16" s="47"/>
      <c r="H16" s="47"/>
      <c r="I16" s="48"/>
      <c r="J16" s="46"/>
      <c r="K16" s="46"/>
    </row>
    <row r="17" spans="1:11" x14ac:dyDescent="0.25">
      <c r="A17" s="45"/>
      <c r="B17" s="45"/>
      <c r="C17" s="45"/>
      <c r="D17" s="46"/>
      <c r="E17" s="47"/>
      <c r="F17" s="47"/>
      <c r="G17" s="47"/>
      <c r="H17" s="47"/>
      <c r="I17" s="48"/>
      <c r="J17" s="46"/>
      <c r="K17" s="46"/>
    </row>
    <row r="18" spans="1:11" x14ac:dyDescent="0.25">
      <c r="A18" s="45"/>
      <c r="B18" s="45"/>
      <c r="C18" s="45"/>
      <c r="D18" s="46"/>
      <c r="E18" s="47"/>
      <c r="F18" s="47"/>
      <c r="G18" s="47"/>
      <c r="H18" s="47"/>
      <c r="I18" s="48"/>
      <c r="J18" s="46"/>
      <c r="K18" s="46"/>
    </row>
    <row r="19" spans="1:11" x14ac:dyDescent="0.25">
      <c r="A19" s="45"/>
      <c r="B19" s="45"/>
      <c r="C19" s="45"/>
      <c r="D19" s="46"/>
      <c r="E19" s="47"/>
      <c r="F19" s="47"/>
      <c r="G19" s="47"/>
      <c r="H19" s="47"/>
      <c r="I19" s="47"/>
      <c r="J19" s="48"/>
      <c r="K19" s="46"/>
    </row>
    <row r="20" spans="1:11" x14ac:dyDescent="0.25">
      <c r="A20" s="45"/>
      <c r="B20" s="45"/>
      <c r="C20" s="45"/>
      <c r="D20" s="46"/>
      <c r="E20" s="47"/>
      <c r="F20" s="47"/>
      <c r="G20" s="47"/>
      <c r="H20" s="47"/>
      <c r="I20" s="47"/>
      <c r="J20" s="46"/>
      <c r="K20" s="46"/>
    </row>
    <row r="21" spans="1:11" x14ac:dyDescent="0.25">
      <c r="A21" s="45"/>
      <c r="B21" s="45"/>
      <c r="C21" s="45"/>
      <c r="D21" s="46"/>
      <c r="E21" s="47"/>
      <c r="F21" s="47"/>
      <c r="G21" s="47"/>
      <c r="H21" s="47"/>
      <c r="I21" s="47"/>
      <c r="J21" s="46"/>
      <c r="K21" s="46"/>
    </row>
    <row r="22" spans="1:11" x14ac:dyDescent="0.25">
      <c r="A22" s="45"/>
      <c r="B22" s="45"/>
      <c r="C22" s="45"/>
      <c r="D22" s="46"/>
      <c r="E22" s="47"/>
      <c r="F22" s="47"/>
      <c r="G22" s="47"/>
      <c r="H22" s="47"/>
      <c r="I22" s="47"/>
      <c r="J22" s="46"/>
      <c r="K22" s="46"/>
    </row>
    <row r="23" spans="1:11" x14ac:dyDescent="0.25">
      <c r="A23" s="45"/>
      <c r="B23" s="45"/>
      <c r="C23" s="45"/>
      <c r="D23" s="46"/>
      <c r="E23" s="47"/>
      <c r="F23" s="47"/>
      <c r="G23" s="47"/>
      <c r="H23" s="47"/>
      <c r="I23" s="47"/>
      <c r="J23" s="46"/>
      <c r="K23" s="46"/>
    </row>
    <row r="24" spans="1:11" x14ac:dyDescent="0.25">
      <c r="A24" s="45"/>
      <c r="B24" s="45"/>
      <c r="C24" s="45"/>
      <c r="D24" s="46"/>
      <c r="E24" s="47"/>
      <c r="F24" s="47"/>
      <c r="G24" s="47"/>
      <c r="H24" s="47"/>
      <c r="I24" s="47"/>
      <c r="J24" s="46"/>
      <c r="K24" s="46"/>
    </row>
    <row r="25" spans="1:11" x14ac:dyDescent="0.25">
      <c r="A25" s="45"/>
      <c r="B25" s="45"/>
      <c r="C25" s="45"/>
      <c r="D25" s="46"/>
      <c r="E25" s="47"/>
      <c r="F25" s="47"/>
      <c r="G25" s="47"/>
      <c r="H25" s="47"/>
      <c r="I25" s="47"/>
      <c r="J25" s="46"/>
      <c r="K25" s="46"/>
    </row>
    <row r="26" spans="1:11" x14ac:dyDescent="0.25">
      <c r="A26" s="45"/>
      <c r="B26" s="45"/>
      <c r="C26" s="45"/>
      <c r="D26" s="46"/>
      <c r="E26" s="47"/>
      <c r="F26" s="47"/>
      <c r="G26" s="47"/>
      <c r="H26" s="47"/>
      <c r="I26" s="47"/>
      <c r="J26" s="46"/>
      <c r="K26" s="46"/>
    </row>
    <row r="27" spans="1:11" x14ac:dyDescent="0.25">
      <c r="A27" s="45"/>
      <c r="B27" s="45"/>
      <c r="C27" s="45"/>
      <c r="D27" s="46"/>
      <c r="E27" s="47"/>
      <c r="F27" s="47"/>
      <c r="G27" s="47"/>
      <c r="H27" s="47"/>
      <c r="I27" s="47"/>
      <c r="J27" s="46"/>
      <c r="K27" s="46"/>
    </row>
    <row r="28" spans="1:11" x14ac:dyDescent="0.25">
      <c r="A28" s="45"/>
      <c r="B28" s="45"/>
      <c r="C28" s="45"/>
      <c r="D28" s="46"/>
      <c r="E28" s="47"/>
      <c r="F28" s="47"/>
      <c r="G28" s="47"/>
      <c r="H28" s="47"/>
      <c r="I28" s="47"/>
      <c r="J28" s="46"/>
      <c r="K28" s="46"/>
    </row>
    <row r="29" spans="1:11" x14ac:dyDescent="0.25">
      <c r="A29" s="45"/>
      <c r="B29" s="45"/>
      <c r="C29" s="45"/>
      <c r="D29" s="46"/>
      <c r="E29" s="47"/>
      <c r="F29" s="47"/>
      <c r="G29" s="47"/>
      <c r="H29" s="47"/>
      <c r="I29" s="47"/>
      <c r="J29" s="46"/>
      <c r="K29" s="46"/>
    </row>
    <row r="30" spans="1:11" x14ac:dyDescent="0.25">
      <c r="A30" s="45"/>
      <c r="B30" s="45"/>
      <c r="C30" s="45"/>
      <c r="D30" s="46"/>
      <c r="E30" s="47"/>
      <c r="F30" s="47"/>
      <c r="G30" s="47"/>
      <c r="H30" s="47"/>
      <c r="I30" s="47"/>
      <c r="J30" s="46"/>
      <c r="K30" s="46"/>
    </row>
    <row r="31" spans="1:11" x14ac:dyDescent="0.25">
      <c r="A31" s="45"/>
      <c r="B31" s="45"/>
      <c r="C31" s="45"/>
      <c r="D31" s="46"/>
      <c r="E31" s="47"/>
      <c r="F31" s="47"/>
      <c r="G31" s="47"/>
      <c r="H31" s="47"/>
      <c r="I31" s="47"/>
      <c r="J31" s="46"/>
      <c r="K31" s="46"/>
    </row>
    <row r="32" spans="1:11" x14ac:dyDescent="0.25">
      <c r="A32" s="45"/>
      <c r="B32" s="45"/>
      <c r="C32" s="45"/>
      <c r="D32" s="46"/>
      <c r="E32" s="47"/>
      <c r="F32" s="47"/>
      <c r="G32" s="47"/>
      <c r="H32" s="47"/>
      <c r="I32" s="47"/>
      <c r="J32" s="46"/>
      <c r="K32" s="46"/>
    </row>
    <row r="33" spans="1:11" x14ac:dyDescent="0.25">
      <c r="A33" s="45"/>
      <c r="B33" s="45"/>
      <c r="C33" s="45"/>
      <c r="D33" s="46"/>
      <c r="E33" s="47"/>
      <c r="F33" s="47"/>
      <c r="G33" s="47"/>
      <c r="H33" s="47"/>
      <c r="I33" s="47"/>
      <c r="J33" s="46"/>
      <c r="K33" s="46"/>
    </row>
    <row r="34" spans="1:11" x14ac:dyDescent="0.25">
      <c r="A34" s="45"/>
      <c r="B34" s="45"/>
      <c r="C34" s="45"/>
      <c r="D34" s="46"/>
      <c r="E34" s="47"/>
      <c r="F34" s="47"/>
      <c r="G34" s="47"/>
      <c r="H34" s="47"/>
      <c r="I34" s="47"/>
      <c r="J34" s="46"/>
      <c r="K34" s="46"/>
    </row>
    <row r="35" spans="1:11" x14ac:dyDescent="0.25">
      <c r="A35" s="45"/>
      <c r="B35" s="45"/>
      <c r="C35" s="45"/>
      <c r="D35" s="46"/>
      <c r="E35" s="47"/>
      <c r="F35" s="47"/>
      <c r="G35" s="47"/>
      <c r="H35" s="47"/>
      <c r="I35" s="47"/>
      <c r="J35" s="46"/>
      <c r="K35" s="46"/>
    </row>
    <row r="36" spans="1:11" x14ac:dyDescent="0.25">
      <c r="A36" s="45"/>
      <c r="B36" s="45"/>
      <c r="C36" s="45"/>
      <c r="D36" s="46"/>
      <c r="E36" s="47"/>
      <c r="F36" s="47"/>
      <c r="G36" s="47"/>
      <c r="H36" s="47"/>
      <c r="I36" s="47"/>
      <c r="J36" s="46"/>
      <c r="K36" s="46"/>
    </row>
    <row r="37" spans="1:11" x14ac:dyDescent="0.25">
      <c r="A37" s="45"/>
      <c r="B37" s="45"/>
      <c r="C37" s="45"/>
      <c r="D37" s="46"/>
      <c r="E37" s="47"/>
      <c r="F37" s="47"/>
      <c r="G37" s="47"/>
      <c r="H37" s="47"/>
      <c r="I37" s="47"/>
      <c r="J37" s="46"/>
      <c r="K37" s="46"/>
    </row>
    <row r="38" spans="1:11" x14ac:dyDescent="0.25">
      <c r="A38" s="45"/>
      <c r="B38" s="45"/>
      <c r="C38" s="45"/>
      <c r="D38" s="46"/>
      <c r="E38" s="47"/>
      <c r="F38" s="47"/>
      <c r="G38" s="47"/>
      <c r="H38" s="47"/>
      <c r="I38" s="47"/>
      <c r="J38" s="46"/>
      <c r="K38" s="46"/>
    </row>
    <row r="39" spans="1:11" x14ac:dyDescent="0.25">
      <c r="A39" s="45"/>
      <c r="B39" s="45"/>
      <c r="C39" s="45"/>
      <c r="D39" s="46"/>
      <c r="E39" s="47"/>
      <c r="F39" s="47"/>
      <c r="G39" s="47"/>
      <c r="H39" s="47"/>
      <c r="I39" s="47"/>
      <c r="J39" s="46"/>
      <c r="K39" s="46"/>
    </row>
    <row r="40" spans="1:11" x14ac:dyDescent="0.25">
      <c r="A40" s="45"/>
      <c r="B40" s="45"/>
      <c r="C40" s="45"/>
      <c r="D40" s="46"/>
      <c r="E40" s="47"/>
      <c r="F40" s="47"/>
      <c r="G40" s="47"/>
      <c r="H40" s="47"/>
      <c r="I40" s="47"/>
      <c r="J40" s="46"/>
      <c r="K40" s="46"/>
    </row>
    <row r="41" spans="1:11" x14ac:dyDescent="0.25">
      <c r="A41" s="45"/>
      <c r="B41" s="45"/>
      <c r="C41" s="45"/>
      <c r="D41" s="46"/>
      <c r="E41" s="47"/>
      <c r="F41" s="47"/>
      <c r="G41" s="47"/>
      <c r="H41" s="47"/>
      <c r="I41" s="47"/>
      <c r="J41" s="46"/>
      <c r="K41" s="46"/>
    </row>
    <row r="42" spans="1:11" x14ac:dyDescent="0.25">
      <c r="A42" s="45"/>
      <c r="B42" s="45"/>
      <c r="C42" s="45"/>
      <c r="D42" s="46"/>
      <c r="E42" s="47"/>
      <c r="F42" s="47"/>
      <c r="G42" s="47"/>
      <c r="H42" s="47"/>
      <c r="I42" s="47"/>
      <c r="J42" s="46"/>
      <c r="K42" s="46"/>
    </row>
    <row r="43" spans="1:11" x14ac:dyDescent="0.25">
      <c r="A43" s="45"/>
      <c r="B43" s="45"/>
      <c r="C43" s="45"/>
      <c r="D43" s="46"/>
      <c r="E43" s="47"/>
      <c r="F43" s="47"/>
      <c r="G43" s="47"/>
      <c r="H43" s="47"/>
      <c r="I43" s="47"/>
      <c r="J43" s="46"/>
      <c r="K43" s="46"/>
    </row>
    <row r="44" spans="1:11" x14ac:dyDescent="0.25">
      <c r="A44" s="45"/>
      <c r="B44" s="45"/>
      <c r="C44" s="45"/>
      <c r="D44" s="46"/>
      <c r="E44" s="47"/>
      <c r="F44" s="47"/>
      <c r="G44" s="47"/>
      <c r="H44" s="47"/>
      <c r="I44" s="47"/>
      <c r="J44" s="46"/>
      <c r="K44" s="46"/>
    </row>
    <row r="45" spans="1:11" x14ac:dyDescent="0.25">
      <c r="A45" s="45"/>
      <c r="B45" s="45"/>
      <c r="C45" s="45"/>
      <c r="D45" s="46"/>
      <c r="E45" s="47"/>
      <c r="F45" s="47"/>
      <c r="G45" s="47"/>
      <c r="H45" s="47"/>
      <c r="I45" s="47"/>
      <c r="J45" s="46"/>
      <c r="K45" s="46"/>
    </row>
    <row r="46" spans="1:11" x14ac:dyDescent="0.25">
      <c r="A46" s="45"/>
      <c r="B46" s="45"/>
      <c r="C46" s="45"/>
      <c r="D46" s="46"/>
      <c r="E46" s="47"/>
      <c r="F46" s="47"/>
      <c r="G46" s="47"/>
      <c r="H46" s="47"/>
      <c r="I46" s="47"/>
      <c r="J46" s="46"/>
      <c r="K46" s="46"/>
    </row>
    <row r="47" spans="1:11" x14ac:dyDescent="0.25">
      <c r="A47" s="45"/>
      <c r="B47" s="45"/>
      <c r="C47" s="45"/>
      <c r="D47" s="46"/>
      <c r="E47" s="47"/>
      <c r="F47" s="47"/>
      <c r="G47" s="47"/>
      <c r="H47" s="47"/>
      <c r="I47" s="47"/>
      <c r="J47" s="46"/>
      <c r="K47" s="46"/>
    </row>
    <row r="48" spans="1:11" x14ac:dyDescent="0.25">
      <c r="A48" s="45"/>
      <c r="B48" s="45"/>
      <c r="C48" s="45"/>
      <c r="D48" s="46"/>
      <c r="E48" s="47"/>
      <c r="F48" s="47"/>
      <c r="G48" s="47"/>
      <c r="H48" s="47"/>
      <c r="I48" s="47"/>
      <c r="J48" s="46"/>
      <c r="K48" s="46"/>
    </row>
    <row r="49" spans="1:11" x14ac:dyDescent="0.25">
      <c r="A49" s="45"/>
      <c r="B49" s="45"/>
      <c r="C49" s="45"/>
      <c r="D49" s="46"/>
      <c r="E49" s="47"/>
      <c r="F49" s="47"/>
      <c r="G49" s="47"/>
      <c r="H49" s="47"/>
      <c r="I49" s="47"/>
      <c r="J49" s="46"/>
      <c r="K49" s="46"/>
    </row>
    <row r="50" spans="1:11" x14ac:dyDescent="0.25">
      <c r="A50" s="45"/>
      <c r="B50" s="45"/>
      <c r="C50" s="45"/>
      <c r="D50" s="46"/>
      <c r="E50" s="47"/>
      <c r="F50" s="47"/>
      <c r="G50" s="47"/>
      <c r="H50" s="47"/>
      <c r="I50" s="47"/>
      <c r="J50" s="46"/>
      <c r="K50" s="46"/>
    </row>
    <row r="51" spans="1:11" x14ac:dyDescent="0.25">
      <c r="A51" s="49" t="s">
        <v>87</v>
      </c>
      <c r="B51" s="49" t="s">
        <v>87</v>
      </c>
      <c r="C51" s="49" t="s">
        <v>87</v>
      </c>
      <c r="D51" s="49" t="s">
        <v>87</v>
      </c>
      <c r="E51" s="49"/>
      <c r="F51" s="49"/>
      <c r="G51" s="49"/>
      <c r="H51" s="49"/>
      <c r="I51" s="49"/>
      <c r="J51" s="49" t="s">
        <v>87</v>
      </c>
      <c r="K51" s="49" t="s">
        <v>87</v>
      </c>
    </row>
    <row r="52" spans="1:11" x14ac:dyDescent="0.25">
      <c r="D52" s="50" t="s">
        <v>88</v>
      </c>
      <c r="E52" s="8">
        <f>SUM(E5:E50)</f>
        <v>0</v>
      </c>
      <c r="F52" s="8">
        <f t="shared" ref="F52:H52" si="0">SUM(F5:F50)</f>
        <v>0</v>
      </c>
      <c r="G52" s="8">
        <f t="shared" si="0"/>
        <v>128637</v>
      </c>
      <c r="H52" s="8">
        <f t="shared" si="0"/>
        <v>55333</v>
      </c>
    </row>
    <row r="53" spans="1:11" x14ac:dyDescent="0.25">
      <c r="D53" s="50"/>
      <c r="E53" s="33"/>
      <c r="F53" s="51"/>
      <c r="G53" s="52"/>
      <c r="H53" s="52"/>
    </row>
    <row r="54" spans="1:11" x14ac:dyDescent="0.25">
      <c r="C54" t="s">
        <v>89</v>
      </c>
      <c r="D54" s="53"/>
      <c r="E54" s="33"/>
      <c r="F54" s="33"/>
    </row>
  </sheetData>
  <mergeCells count="1">
    <mergeCell ref="E2:H2"/>
  </mergeCells>
  <pageMargins left="0.7" right="0.7" top="0.75" bottom="0.75" header="0.3" footer="0.3"/>
  <pageSetup scale="46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49EA1-FAFF-4486-A388-83CF0D6FD13E}">
  <sheetPr>
    <tabColor theme="5" tint="0.39997558519241921"/>
  </sheetPr>
  <dimension ref="A1:Q54"/>
  <sheetViews>
    <sheetView view="pageBreakPreview" topLeftCell="C1" zoomScale="115" zoomScaleNormal="96" zoomScaleSheetLayoutView="115" workbookViewId="0">
      <selection activeCell="M17" sqref="M17"/>
    </sheetView>
  </sheetViews>
  <sheetFormatPr defaultRowHeight="15" x14ac:dyDescent="0.25"/>
  <cols>
    <col min="1" max="1" width="41.5703125" bestFit="1" customWidth="1"/>
    <col min="2" max="2" width="32.140625" bestFit="1" customWidth="1"/>
    <col min="3" max="3" width="64.85546875" bestFit="1" customWidth="1"/>
    <col min="4" max="4" width="17.85546875" style="1" bestFit="1" customWidth="1"/>
    <col min="5" max="9" width="18.42578125" style="8" customWidth="1"/>
    <col min="10" max="10" width="16.85546875" style="1" customWidth="1"/>
    <col min="11" max="11" width="14" style="1" bestFit="1" customWidth="1"/>
    <col min="12" max="12" width="12" bestFit="1" customWidth="1"/>
    <col min="13" max="13" width="11.28515625" bestFit="1" customWidth="1"/>
    <col min="14" max="14" width="13.140625" bestFit="1" customWidth="1"/>
    <col min="15" max="15" width="11.140625" bestFit="1" customWidth="1"/>
    <col min="16" max="16" width="12" bestFit="1" customWidth="1"/>
    <col min="17" max="17" width="11.140625" bestFit="1" customWidth="1"/>
  </cols>
  <sheetData>
    <row r="1" spans="1:17" x14ac:dyDescent="0.25">
      <c r="A1" s="36" t="s">
        <v>46</v>
      </c>
      <c r="B1" s="37" t="s">
        <v>47</v>
      </c>
      <c r="D1" s="38"/>
    </row>
    <row r="2" spans="1:17" x14ac:dyDescent="0.25">
      <c r="A2" s="36" t="s">
        <v>134</v>
      </c>
      <c r="B2" s="37" t="s">
        <v>49</v>
      </c>
      <c r="C2" s="30" t="str">
        <f>CONCATENATE(E3,"-",H3)</f>
        <v>2022-2025</v>
      </c>
      <c r="E2" s="66" t="s">
        <v>50</v>
      </c>
      <c r="F2" s="66"/>
      <c r="G2" s="66"/>
      <c r="H2" s="66"/>
    </row>
    <row r="3" spans="1:17" s="39" customFormat="1" ht="60" x14ac:dyDescent="0.25">
      <c r="A3" s="39" t="s">
        <v>51</v>
      </c>
      <c r="B3" s="39" t="s">
        <v>52</v>
      </c>
      <c r="C3" s="39" t="s">
        <v>53</v>
      </c>
      <c r="D3" s="39" t="s">
        <v>54</v>
      </c>
      <c r="E3" s="39">
        <v>2022</v>
      </c>
      <c r="F3" s="39">
        <v>2023</v>
      </c>
      <c r="G3" s="39">
        <v>2024</v>
      </c>
      <c r="H3" s="39">
        <v>2025</v>
      </c>
      <c r="I3" s="40" t="s">
        <v>55</v>
      </c>
      <c r="J3" s="39" t="s">
        <v>56</v>
      </c>
      <c r="K3" s="39" t="s">
        <v>57</v>
      </c>
    </row>
    <row r="4" spans="1:17" x14ac:dyDescent="0.25">
      <c r="A4" s="41" t="s">
        <v>58</v>
      </c>
      <c r="B4" s="42" t="s">
        <v>111</v>
      </c>
      <c r="C4" s="41" t="s">
        <v>60</v>
      </c>
      <c r="D4" s="42"/>
      <c r="E4" s="43">
        <v>57271528.439999998</v>
      </c>
      <c r="F4" s="43"/>
      <c r="G4" s="43"/>
      <c r="H4" s="43"/>
      <c r="I4" s="44">
        <v>44188</v>
      </c>
      <c r="J4" s="44">
        <v>44197</v>
      </c>
      <c r="K4" s="42" t="s">
        <v>61</v>
      </c>
      <c r="L4" s="8"/>
    </row>
    <row r="5" spans="1:17" x14ac:dyDescent="0.25">
      <c r="A5" s="45" t="s">
        <v>31</v>
      </c>
      <c r="B5" s="46" t="s">
        <v>62</v>
      </c>
      <c r="C5" s="45" t="s">
        <v>63</v>
      </c>
      <c r="D5" s="46" t="s">
        <v>64</v>
      </c>
      <c r="E5" s="47">
        <v>10984815.00710398</v>
      </c>
      <c r="F5" s="47"/>
      <c r="G5" s="47"/>
      <c r="H5" s="47"/>
      <c r="I5" s="48">
        <v>44579</v>
      </c>
      <c r="J5" s="48">
        <v>44624</v>
      </c>
      <c r="K5" s="46" t="s">
        <v>61</v>
      </c>
      <c r="L5" s="8"/>
      <c r="M5" s="1" t="s">
        <v>31</v>
      </c>
      <c r="N5" s="8">
        <f>SUMIF($A$5:$A50,$M5,E$5:E50)</f>
        <v>10984815.00710398</v>
      </c>
      <c r="O5" s="8">
        <f>SUMIF($A$5:$A50,$M5,F$5:F50)</f>
        <v>3613291.428572908</v>
      </c>
      <c r="P5" s="8">
        <f>SUMIF($A$5:$A50,$M5,G$5:G50)</f>
        <v>0</v>
      </c>
      <c r="Q5" s="8">
        <f>SUMIF($A$5:$A50,$M5,H$5:H50)</f>
        <v>0</v>
      </c>
    </row>
    <row r="6" spans="1:17" x14ac:dyDescent="0.25">
      <c r="A6" s="45" t="s">
        <v>31</v>
      </c>
      <c r="B6" s="46" t="s">
        <v>65</v>
      </c>
      <c r="C6" s="45" t="s">
        <v>66</v>
      </c>
      <c r="D6" s="46" t="s">
        <v>67</v>
      </c>
      <c r="E6" s="47"/>
      <c r="F6" s="47"/>
      <c r="G6" s="47"/>
      <c r="H6" s="47"/>
      <c r="I6" s="48">
        <v>44760</v>
      </c>
      <c r="J6" s="48">
        <v>44791</v>
      </c>
      <c r="K6" s="48" t="s">
        <v>61</v>
      </c>
      <c r="L6" s="8"/>
      <c r="M6" s="1" t="s">
        <v>32</v>
      </c>
      <c r="N6" s="8">
        <f>SUMIF($A$5:$A51,$M6,E$5:E51)</f>
        <v>0</v>
      </c>
      <c r="O6" s="8">
        <f>SUMIF($A$5:$A51,$M6,F$5:F51)</f>
        <v>0</v>
      </c>
      <c r="P6" s="8">
        <f>SUMIF($A$5:$A51,$M6,G$5:G51)</f>
        <v>0</v>
      </c>
      <c r="Q6" s="8">
        <f>SUMIF($A$5:$A51,$M6,H$5:H51)</f>
        <v>0</v>
      </c>
    </row>
    <row r="7" spans="1:17" x14ac:dyDescent="0.25">
      <c r="A7" s="45" t="s">
        <v>31</v>
      </c>
      <c r="B7" s="46" t="s">
        <v>68</v>
      </c>
      <c r="C7" s="45" t="s">
        <v>69</v>
      </c>
      <c r="D7" s="46" t="s">
        <v>67</v>
      </c>
      <c r="E7" s="47"/>
      <c r="F7" s="47"/>
      <c r="G7" s="47"/>
      <c r="H7" s="47"/>
      <c r="I7" s="48">
        <v>44805</v>
      </c>
      <c r="J7" s="48">
        <v>44805</v>
      </c>
      <c r="K7" s="48" t="s">
        <v>61</v>
      </c>
      <c r="L7" s="8"/>
      <c r="M7" s="1" t="s">
        <v>33</v>
      </c>
      <c r="N7" s="8">
        <f>SUMIF($A$5:$A51,$M7,E$5:E51)</f>
        <v>0</v>
      </c>
      <c r="O7" s="8">
        <f>SUMIF($A$5:$A51,$M7,F$5:F51)</f>
        <v>0</v>
      </c>
      <c r="P7" s="8">
        <f>SUMIF($A$5:$A51,$M7,G$5:G51)</f>
        <v>15135948.568980068</v>
      </c>
      <c r="Q7" s="8">
        <f>SUMIF($A$5:$A51,$M7,H$5:H51)</f>
        <v>0</v>
      </c>
    </row>
    <row r="8" spans="1:17" x14ac:dyDescent="0.25">
      <c r="A8" s="45" t="s">
        <v>31</v>
      </c>
      <c r="B8" s="46" t="s">
        <v>135</v>
      </c>
      <c r="C8" s="45" t="s">
        <v>71</v>
      </c>
      <c r="D8" s="46" t="s">
        <v>64</v>
      </c>
      <c r="E8" s="47"/>
      <c r="F8" s="47">
        <v>3285997.375801608</v>
      </c>
      <c r="G8" s="47"/>
      <c r="H8" s="47"/>
      <c r="I8" s="48">
        <v>44880</v>
      </c>
      <c r="J8" s="48">
        <v>44927</v>
      </c>
      <c r="K8" s="46" t="s">
        <v>61</v>
      </c>
      <c r="L8" s="8"/>
      <c r="M8" s="1" t="s">
        <v>27</v>
      </c>
      <c r="N8" s="8">
        <f>SUMIF($A$5:$A55,$M8,E$5:E55)</f>
        <v>0</v>
      </c>
      <c r="O8" s="8">
        <f>SUMIF($A$5:$A55,$M8,F$5:F55)</f>
        <v>0</v>
      </c>
      <c r="P8" s="8">
        <f>SUMIF($A$5:$A55,$M8,G$5:G55)</f>
        <v>0</v>
      </c>
      <c r="Q8" s="8">
        <f>SUMIF($A$5:$A55,$M8,H$5:H55)</f>
        <v>9615358.0272343159</v>
      </c>
    </row>
    <row r="9" spans="1:17" x14ac:dyDescent="0.25">
      <c r="A9" s="45" t="s">
        <v>31</v>
      </c>
      <c r="B9" s="46" t="s">
        <v>135</v>
      </c>
      <c r="C9" s="45" t="s">
        <v>72</v>
      </c>
      <c r="D9" s="46" t="s">
        <v>67</v>
      </c>
      <c r="E9" s="47"/>
      <c r="F9" s="47"/>
      <c r="G9" s="47"/>
      <c r="H9" s="47"/>
      <c r="I9" s="48">
        <v>44880</v>
      </c>
      <c r="J9" s="48">
        <v>44927</v>
      </c>
      <c r="K9" s="46" t="s">
        <v>61</v>
      </c>
      <c r="L9" s="8"/>
    </row>
    <row r="10" spans="1:17" x14ac:dyDescent="0.25">
      <c r="A10" s="45" t="s">
        <v>31</v>
      </c>
      <c r="B10" s="46" t="s">
        <v>73</v>
      </c>
      <c r="C10" s="45" t="s">
        <v>74</v>
      </c>
      <c r="D10" s="46" t="s">
        <v>67</v>
      </c>
      <c r="E10" s="47"/>
      <c r="F10" s="47"/>
      <c r="G10" s="47"/>
      <c r="H10" s="47"/>
      <c r="I10" s="48">
        <v>44917</v>
      </c>
      <c r="J10" s="48">
        <v>44927</v>
      </c>
      <c r="K10" s="46" t="s">
        <v>61</v>
      </c>
      <c r="L10" s="8"/>
    </row>
    <row r="11" spans="1:17" x14ac:dyDescent="0.25">
      <c r="A11" s="45" t="s">
        <v>31</v>
      </c>
      <c r="B11" s="46" t="s">
        <v>75</v>
      </c>
      <c r="C11" s="45" t="s">
        <v>76</v>
      </c>
      <c r="D11" s="46" t="s">
        <v>64</v>
      </c>
      <c r="E11" s="47"/>
      <c r="F11" s="47">
        <v>327294.05277130008</v>
      </c>
      <c r="G11" s="47"/>
      <c r="H11" s="47"/>
      <c r="I11" s="48">
        <v>44974</v>
      </c>
      <c r="J11" s="48">
        <v>45004</v>
      </c>
      <c r="K11" s="46" t="s">
        <v>61</v>
      </c>
      <c r="L11" s="8"/>
    </row>
    <row r="12" spans="1:17" x14ac:dyDescent="0.25">
      <c r="A12" s="45" t="s">
        <v>31</v>
      </c>
      <c r="B12" s="46" t="s">
        <v>77</v>
      </c>
      <c r="C12" s="45" t="s">
        <v>78</v>
      </c>
      <c r="D12" s="46" t="s">
        <v>67</v>
      </c>
      <c r="E12" s="47"/>
      <c r="F12" s="47"/>
      <c r="G12" s="47"/>
      <c r="H12" s="47"/>
      <c r="I12" s="48">
        <v>45019</v>
      </c>
      <c r="J12" s="48">
        <v>45019</v>
      </c>
      <c r="K12" s="46" t="s">
        <v>61</v>
      </c>
      <c r="L12" s="8"/>
      <c r="M12" s="1"/>
    </row>
    <row r="13" spans="1:17" x14ac:dyDescent="0.25">
      <c r="A13" s="45" t="s">
        <v>27</v>
      </c>
      <c r="B13" s="46" t="s">
        <v>79</v>
      </c>
      <c r="C13" s="45" t="s">
        <v>39</v>
      </c>
      <c r="D13" s="46" t="s">
        <v>64</v>
      </c>
      <c r="E13" s="47"/>
      <c r="F13" s="47"/>
      <c r="G13" s="47"/>
      <c r="H13" s="47"/>
      <c r="I13" s="48"/>
      <c r="J13" s="48">
        <v>45138</v>
      </c>
      <c r="K13" s="46"/>
      <c r="L13" s="8"/>
    </row>
    <row r="14" spans="1:17" x14ac:dyDescent="0.25">
      <c r="A14" s="45" t="s">
        <v>33</v>
      </c>
      <c r="B14" s="46" t="s">
        <v>80</v>
      </c>
      <c r="C14" s="45" t="s">
        <v>81</v>
      </c>
      <c r="D14" s="46" t="s">
        <v>64</v>
      </c>
      <c r="E14" s="47"/>
      <c r="F14" s="47"/>
      <c r="G14" s="47">
        <v>15135948.568980068</v>
      </c>
      <c r="H14" s="47"/>
      <c r="I14" s="48"/>
      <c r="J14" s="48">
        <v>45292</v>
      </c>
      <c r="K14" s="46"/>
      <c r="L14" s="8"/>
    </row>
    <row r="15" spans="1:17" x14ac:dyDescent="0.25">
      <c r="A15" s="45" t="s">
        <v>27</v>
      </c>
      <c r="B15" s="46" t="s">
        <v>79</v>
      </c>
      <c r="C15" s="45" t="s">
        <v>82</v>
      </c>
      <c r="D15" s="46" t="s">
        <v>67</v>
      </c>
      <c r="E15" s="47"/>
      <c r="F15" s="47"/>
      <c r="G15" s="47"/>
      <c r="H15" s="47"/>
      <c r="I15" s="48"/>
      <c r="J15" s="46"/>
      <c r="K15" s="46"/>
      <c r="L15" s="8"/>
    </row>
    <row r="16" spans="1:17" x14ac:dyDescent="0.25">
      <c r="A16" s="45" t="s">
        <v>27</v>
      </c>
      <c r="B16" s="46" t="s">
        <v>79</v>
      </c>
      <c r="C16" s="45" t="s">
        <v>83</v>
      </c>
      <c r="D16" s="46" t="s">
        <v>67</v>
      </c>
      <c r="E16" s="47"/>
      <c r="F16" s="47"/>
      <c r="G16" s="47"/>
      <c r="H16" s="47"/>
      <c r="I16" s="48"/>
      <c r="J16" s="46"/>
      <c r="K16" s="46"/>
      <c r="L16" s="8"/>
    </row>
    <row r="17" spans="1:12" x14ac:dyDescent="0.25">
      <c r="A17" s="45" t="s">
        <v>27</v>
      </c>
      <c r="B17" s="46" t="s">
        <v>79</v>
      </c>
      <c r="C17" s="45" t="s">
        <v>84</v>
      </c>
      <c r="D17" s="46" t="s">
        <v>67</v>
      </c>
      <c r="E17" s="47"/>
      <c r="F17" s="47"/>
      <c r="G17" s="47"/>
      <c r="H17" s="47"/>
      <c r="I17" s="48"/>
      <c r="J17" s="46"/>
      <c r="K17" s="46"/>
      <c r="L17" s="8"/>
    </row>
    <row r="18" spans="1:12" x14ac:dyDescent="0.25">
      <c r="A18" s="45" t="s">
        <v>27</v>
      </c>
      <c r="B18" s="46" t="s">
        <v>79</v>
      </c>
      <c r="C18" s="45" t="s">
        <v>85</v>
      </c>
      <c r="D18" s="46" t="s">
        <v>64</v>
      </c>
      <c r="E18" s="47"/>
      <c r="F18" s="47"/>
      <c r="G18" s="47"/>
      <c r="H18" s="47"/>
      <c r="I18" s="48"/>
      <c r="J18" s="46"/>
      <c r="K18" s="46"/>
      <c r="L18" s="8"/>
    </row>
    <row r="19" spans="1:12" x14ac:dyDescent="0.25">
      <c r="A19" s="45" t="s">
        <v>27</v>
      </c>
      <c r="B19" s="46" t="s">
        <v>80</v>
      </c>
      <c r="C19" s="45" t="s">
        <v>86</v>
      </c>
      <c r="D19" s="46" t="s">
        <v>64</v>
      </c>
      <c r="E19" s="47"/>
      <c r="F19" s="47"/>
      <c r="G19" s="47"/>
      <c r="H19" s="47">
        <v>9615358.0272343159</v>
      </c>
      <c r="I19" s="47"/>
      <c r="J19" s="48">
        <v>45658</v>
      </c>
      <c r="K19" s="46"/>
      <c r="L19" s="8"/>
    </row>
    <row r="20" spans="1:12" x14ac:dyDescent="0.25">
      <c r="A20" s="45" t="s">
        <v>27</v>
      </c>
      <c r="B20" s="46" t="s">
        <v>79</v>
      </c>
      <c r="C20" s="45" t="s">
        <v>72</v>
      </c>
      <c r="D20" s="46" t="s">
        <v>67</v>
      </c>
      <c r="E20" s="47"/>
      <c r="F20" s="47"/>
      <c r="G20" s="47"/>
      <c r="H20" s="47"/>
      <c r="I20" s="47"/>
      <c r="J20" s="46"/>
      <c r="K20" s="46"/>
      <c r="L20" s="8"/>
    </row>
    <row r="21" spans="1:12" x14ac:dyDescent="0.25">
      <c r="A21" s="45" t="s">
        <v>27</v>
      </c>
      <c r="B21" s="46" t="s">
        <v>79</v>
      </c>
      <c r="C21" s="45" t="s">
        <v>85</v>
      </c>
      <c r="D21" s="46" t="s">
        <v>64</v>
      </c>
      <c r="E21" s="47"/>
      <c r="F21" s="47"/>
      <c r="G21" s="47"/>
      <c r="H21" s="47"/>
      <c r="I21" s="47"/>
      <c r="J21" s="46"/>
      <c r="K21" s="46"/>
      <c r="L21" s="8"/>
    </row>
    <row r="22" spans="1:12" x14ac:dyDescent="0.25">
      <c r="A22" s="45"/>
      <c r="B22" s="45"/>
      <c r="C22" s="45"/>
      <c r="D22" s="46"/>
      <c r="E22" s="47"/>
      <c r="F22" s="47"/>
      <c r="G22" s="47"/>
      <c r="H22" s="47"/>
      <c r="I22" s="47"/>
      <c r="J22" s="46"/>
      <c r="K22" s="46"/>
    </row>
    <row r="23" spans="1:12" x14ac:dyDescent="0.25">
      <c r="A23" s="45"/>
      <c r="B23" s="45"/>
      <c r="C23" s="45"/>
      <c r="D23" s="46"/>
      <c r="E23" s="47"/>
      <c r="F23" s="47"/>
      <c r="G23" s="47"/>
      <c r="H23" s="47"/>
      <c r="I23" s="47"/>
      <c r="J23" s="46"/>
      <c r="K23" s="46"/>
    </row>
    <row r="24" spans="1:12" x14ac:dyDescent="0.25">
      <c r="A24" s="45"/>
      <c r="B24" s="45"/>
      <c r="C24" s="45"/>
      <c r="D24" s="46"/>
      <c r="E24" s="47"/>
      <c r="F24" s="47"/>
      <c r="G24" s="47"/>
      <c r="H24" s="47"/>
      <c r="I24" s="47"/>
      <c r="J24" s="46"/>
      <c r="K24" s="46"/>
    </row>
    <row r="25" spans="1:12" x14ac:dyDescent="0.25">
      <c r="A25" s="45"/>
      <c r="B25" s="45"/>
      <c r="C25" s="45"/>
      <c r="D25" s="46"/>
      <c r="E25" s="47"/>
      <c r="F25" s="47"/>
      <c r="G25" s="47"/>
      <c r="H25" s="47"/>
      <c r="I25" s="47"/>
      <c r="J25" s="46"/>
      <c r="K25" s="46"/>
    </row>
    <row r="26" spans="1:12" x14ac:dyDescent="0.25">
      <c r="A26" s="45"/>
      <c r="B26" s="45"/>
      <c r="C26" s="45"/>
      <c r="D26" s="46"/>
      <c r="E26" s="47"/>
      <c r="F26" s="47"/>
      <c r="G26" s="47"/>
      <c r="H26" s="47"/>
      <c r="I26" s="47"/>
      <c r="J26" s="46"/>
      <c r="K26" s="46"/>
    </row>
    <row r="27" spans="1:12" x14ac:dyDescent="0.25">
      <c r="A27" s="45"/>
      <c r="B27" s="45"/>
      <c r="C27" s="45"/>
      <c r="D27" s="46"/>
      <c r="E27" s="47"/>
      <c r="F27" s="47"/>
      <c r="G27" s="47"/>
      <c r="H27" s="47"/>
      <c r="I27" s="47"/>
      <c r="J27" s="46"/>
      <c r="K27" s="46"/>
    </row>
    <row r="28" spans="1:12" x14ac:dyDescent="0.25">
      <c r="A28" s="45"/>
      <c r="B28" s="45"/>
      <c r="C28" s="45"/>
      <c r="D28" s="46"/>
      <c r="E28" s="47"/>
      <c r="F28" s="47"/>
      <c r="G28" s="47"/>
      <c r="H28" s="47"/>
      <c r="I28" s="47"/>
      <c r="J28" s="46"/>
      <c r="K28" s="46"/>
    </row>
    <row r="29" spans="1:12" x14ac:dyDescent="0.25">
      <c r="A29" s="45"/>
      <c r="B29" s="45"/>
      <c r="C29" s="45"/>
      <c r="D29" s="46"/>
      <c r="E29" s="47"/>
      <c r="F29" s="47"/>
      <c r="G29" s="47"/>
      <c r="H29" s="47"/>
      <c r="I29" s="47"/>
      <c r="J29" s="46"/>
      <c r="K29" s="46"/>
    </row>
    <row r="30" spans="1:12" x14ac:dyDescent="0.25">
      <c r="A30" s="45"/>
      <c r="B30" s="45"/>
      <c r="C30" s="45"/>
      <c r="D30" s="46"/>
      <c r="E30" s="47"/>
      <c r="F30" s="47"/>
      <c r="G30" s="47"/>
      <c r="H30" s="47"/>
      <c r="I30" s="47"/>
      <c r="J30" s="46"/>
      <c r="K30" s="46"/>
    </row>
    <row r="31" spans="1:12" x14ac:dyDescent="0.25">
      <c r="A31" s="45"/>
      <c r="B31" s="45"/>
      <c r="C31" s="45"/>
      <c r="D31" s="46"/>
      <c r="E31" s="47"/>
      <c r="F31" s="47"/>
      <c r="G31" s="47"/>
      <c r="H31" s="47"/>
      <c r="I31" s="47"/>
      <c r="J31" s="46"/>
      <c r="K31" s="46"/>
    </row>
    <row r="32" spans="1:12" x14ac:dyDescent="0.25">
      <c r="A32" s="45"/>
      <c r="B32" s="45"/>
      <c r="C32" s="45"/>
      <c r="D32" s="46"/>
      <c r="E32" s="47"/>
      <c r="F32" s="47"/>
      <c r="G32" s="47"/>
      <c r="H32" s="47"/>
      <c r="I32" s="47"/>
      <c r="J32" s="46"/>
      <c r="K32" s="46"/>
    </row>
    <row r="33" spans="1:11" x14ac:dyDescent="0.25">
      <c r="A33" s="45"/>
      <c r="B33" s="45"/>
      <c r="C33" s="45"/>
      <c r="D33" s="46"/>
      <c r="E33" s="47"/>
      <c r="F33" s="47"/>
      <c r="G33" s="47"/>
      <c r="H33" s="47"/>
      <c r="I33" s="47"/>
      <c r="J33" s="46"/>
      <c r="K33" s="46"/>
    </row>
    <row r="34" spans="1:11" x14ac:dyDescent="0.25">
      <c r="A34" s="45"/>
      <c r="B34" s="45"/>
      <c r="C34" s="45"/>
      <c r="D34" s="46"/>
      <c r="E34" s="47"/>
      <c r="F34" s="47"/>
      <c r="G34" s="47"/>
      <c r="H34" s="47"/>
      <c r="I34" s="47"/>
      <c r="J34" s="46"/>
      <c r="K34" s="46"/>
    </row>
    <row r="35" spans="1:11" x14ac:dyDescent="0.25">
      <c r="A35" s="45"/>
      <c r="B35" s="45"/>
      <c r="C35" s="45"/>
      <c r="D35" s="46"/>
      <c r="E35" s="47"/>
      <c r="F35" s="47"/>
      <c r="G35" s="47"/>
      <c r="H35" s="47"/>
      <c r="I35" s="47"/>
      <c r="J35" s="46"/>
      <c r="K35" s="46"/>
    </row>
    <row r="36" spans="1:11" x14ac:dyDescent="0.25">
      <c r="A36" s="45"/>
      <c r="B36" s="45"/>
      <c r="C36" s="45"/>
      <c r="D36" s="46"/>
      <c r="E36" s="47"/>
      <c r="F36" s="47"/>
      <c r="G36" s="47"/>
      <c r="H36" s="47"/>
      <c r="I36" s="47"/>
      <c r="J36" s="46"/>
      <c r="K36" s="46"/>
    </row>
    <row r="37" spans="1:11" x14ac:dyDescent="0.25">
      <c r="A37" s="45"/>
      <c r="B37" s="45"/>
      <c r="C37" s="45"/>
      <c r="D37" s="46"/>
      <c r="E37" s="47"/>
      <c r="F37" s="47"/>
      <c r="G37" s="47"/>
      <c r="H37" s="47"/>
      <c r="I37" s="47"/>
      <c r="J37" s="46"/>
      <c r="K37" s="46"/>
    </row>
    <row r="38" spans="1:11" x14ac:dyDescent="0.25">
      <c r="A38" s="45"/>
      <c r="B38" s="45"/>
      <c r="C38" s="45"/>
      <c r="D38" s="46"/>
      <c r="E38" s="47"/>
      <c r="F38" s="47"/>
      <c r="G38" s="47"/>
      <c r="H38" s="47"/>
      <c r="I38" s="47"/>
      <c r="J38" s="46"/>
      <c r="K38" s="46"/>
    </row>
    <row r="39" spans="1:11" x14ac:dyDescent="0.25">
      <c r="A39" s="45"/>
      <c r="B39" s="45"/>
      <c r="C39" s="45"/>
      <c r="D39" s="46"/>
      <c r="E39" s="47"/>
      <c r="F39" s="47"/>
      <c r="G39" s="47"/>
      <c r="H39" s="47"/>
      <c r="I39" s="47"/>
      <c r="J39" s="46"/>
      <c r="K39" s="46"/>
    </row>
    <row r="40" spans="1:11" x14ac:dyDescent="0.25">
      <c r="A40" s="45"/>
      <c r="B40" s="45"/>
      <c r="C40" s="45"/>
      <c r="D40" s="46"/>
      <c r="E40" s="47"/>
      <c r="F40" s="47"/>
      <c r="G40" s="47"/>
      <c r="H40" s="47"/>
      <c r="I40" s="47"/>
      <c r="J40" s="46"/>
      <c r="K40" s="46"/>
    </row>
    <row r="41" spans="1:11" x14ac:dyDescent="0.25">
      <c r="A41" s="45"/>
      <c r="B41" s="45"/>
      <c r="C41" s="45"/>
      <c r="D41" s="46"/>
      <c r="E41" s="47"/>
      <c r="F41" s="47"/>
      <c r="G41" s="47"/>
      <c r="H41" s="47"/>
      <c r="I41" s="47"/>
      <c r="J41" s="46"/>
      <c r="K41" s="46"/>
    </row>
    <row r="42" spans="1:11" x14ac:dyDescent="0.25">
      <c r="A42" s="45"/>
      <c r="B42" s="45"/>
      <c r="C42" s="45"/>
      <c r="D42" s="46"/>
      <c r="E42" s="47"/>
      <c r="F42" s="47"/>
      <c r="G42" s="47"/>
      <c r="H42" s="47"/>
      <c r="I42" s="47"/>
      <c r="J42" s="46"/>
      <c r="K42" s="46"/>
    </row>
    <row r="43" spans="1:11" x14ac:dyDescent="0.25">
      <c r="A43" s="45"/>
      <c r="B43" s="45"/>
      <c r="C43" s="45"/>
      <c r="D43" s="46"/>
      <c r="E43" s="47"/>
      <c r="F43" s="47"/>
      <c r="G43" s="47"/>
      <c r="H43" s="47"/>
      <c r="I43" s="47"/>
      <c r="J43" s="46"/>
      <c r="K43" s="46"/>
    </row>
    <row r="44" spans="1:11" x14ac:dyDescent="0.25">
      <c r="A44" s="45"/>
      <c r="B44" s="45"/>
      <c r="C44" s="45"/>
      <c r="D44" s="46"/>
      <c r="E44" s="47"/>
      <c r="F44" s="47"/>
      <c r="G44" s="47"/>
      <c r="H44" s="47"/>
      <c r="I44" s="47"/>
      <c r="J44" s="46"/>
      <c r="K44" s="46"/>
    </row>
    <row r="45" spans="1:11" x14ac:dyDescent="0.25">
      <c r="A45" s="45"/>
      <c r="B45" s="45"/>
      <c r="C45" s="45"/>
      <c r="D45" s="46"/>
      <c r="E45" s="47"/>
      <c r="F45" s="47"/>
      <c r="G45" s="47"/>
      <c r="H45" s="47"/>
      <c r="I45" s="47"/>
      <c r="J45" s="46"/>
      <c r="K45" s="46"/>
    </row>
    <row r="46" spans="1:11" x14ac:dyDescent="0.25">
      <c r="A46" s="45"/>
      <c r="B46" s="45"/>
      <c r="C46" s="45"/>
      <c r="D46" s="46"/>
      <c r="E46" s="47"/>
      <c r="F46" s="47"/>
      <c r="G46" s="47"/>
      <c r="H46" s="47"/>
      <c r="I46" s="47"/>
      <c r="J46" s="46"/>
      <c r="K46" s="46"/>
    </row>
    <row r="47" spans="1:11" x14ac:dyDescent="0.25">
      <c r="A47" s="45"/>
      <c r="B47" s="45"/>
      <c r="C47" s="45"/>
      <c r="D47" s="46"/>
      <c r="E47" s="47"/>
      <c r="F47" s="47"/>
      <c r="G47" s="47"/>
      <c r="H47" s="47"/>
      <c r="I47" s="47"/>
      <c r="J47" s="46"/>
      <c r="K47" s="46"/>
    </row>
    <row r="48" spans="1:11" x14ac:dyDescent="0.25">
      <c r="A48" s="45"/>
      <c r="B48" s="45"/>
      <c r="C48" s="45"/>
      <c r="D48" s="46"/>
      <c r="E48" s="47"/>
      <c r="F48" s="47"/>
      <c r="G48" s="47"/>
      <c r="H48" s="47"/>
      <c r="I48" s="47"/>
      <c r="J48" s="46"/>
      <c r="K48" s="46"/>
    </row>
    <row r="49" spans="1:11" x14ac:dyDescent="0.25">
      <c r="A49" s="45"/>
      <c r="B49" s="45"/>
      <c r="C49" s="45"/>
      <c r="D49" s="46"/>
      <c r="E49" s="47"/>
      <c r="F49" s="47"/>
      <c r="G49" s="47"/>
      <c r="H49" s="47"/>
      <c r="I49" s="47"/>
      <c r="J49" s="46"/>
      <c r="K49" s="46"/>
    </row>
    <row r="50" spans="1:11" x14ac:dyDescent="0.25">
      <c r="A50" s="45"/>
      <c r="B50" s="45"/>
      <c r="C50" s="45"/>
      <c r="D50" s="46"/>
      <c r="E50" s="47"/>
      <c r="F50" s="47"/>
      <c r="G50" s="47"/>
      <c r="H50" s="47"/>
      <c r="I50" s="47"/>
      <c r="J50" s="46"/>
      <c r="K50" s="46"/>
    </row>
    <row r="51" spans="1:11" x14ac:dyDescent="0.25">
      <c r="A51" s="49" t="s">
        <v>87</v>
      </c>
      <c r="B51" s="49" t="s">
        <v>87</v>
      </c>
      <c r="C51" s="49" t="s">
        <v>87</v>
      </c>
      <c r="D51" s="49" t="s">
        <v>87</v>
      </c>
      <c r="E51" s="49"/>
      <c r="F51" s="49"/>
      <c r="G51" s="49"/>
      <c r="H51" s="49"/>
      <c r="I51" s="49"/>
      <c r="J51" s="49" t="s">
        <v>87</v>
      </c>
      <c r="K51" s="49" t="s">
        <v>87</v>
      </c>
    </row>
    <row r="52" spans="1:11" x14ac:dyDescent="0.25">
      <c r="D52" s="50" t="s">
        <v>88</v>
      </c>
      <c r="E52" s="8">
        <f>SUM(E5:E50)</f>
        <v>10984815.00710398</v>
      </c>
      <c r="F52" s="8">
        <f t="shared" ref="F52:H52" si="0">SUM(F5:F50)</f>
        <v>3613291.428572908</v>
      </c>
      <c r="G52" s="8">
        <f t="shared" si="0"/>
        <v>15135948.568980068</v>
      </c>
      <c r="H52" s="8">
        <f t="shared" si="0"/>
        <v>9615358.0272343159</v>
      </c>
    </row>
    <row r="53" spans="1:11" x14ac:dyDescent="0.25">
      <c r="D53" s="50"/>
      <c r="E53" s="33"/>
      <c r="F53" s="51"/>
      <c r="G53" s="52"/>
      <c r="H53" s="52"/>
    </row>
    <row r="54" spans="1:11" x14ac:dyDescent="0.25">
      <c r="C54" t="s">
        <v>89</v>
      </c>
      <c r="D54" s="53"/>
      <c r="E54" s="33"/>
      <c r="F54" s="33"/>
    </row>
  </sheetData>
  <mergeCells count="1">
    <mergeCell ref="E2:H2"/>
  </mergeCells>
  <pageMargins left="0.7" right="0.7" top="0.75" bottom="0.75" header="0.3" footer="0.3"/>
  <pageSetup scale="43" fitToHeight="0" orientation="landscape" r:id="rId1"/>
  <colBreaks count="1" manualBreakCount="1">
    <brk id="11" max="1048575" man="1"/>
  </colBreaks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D647-2CA7-470C-94A6-60CF8413A44D}">
  <sheetPr>
    <tabColor theme="5" tint="0.39997558519241921"/>
  </sheetPr>
  <dimension ref="A1:Q54"/>
  <sheetViews>
    <sheetView view="pageBreakPreview" zoomScaleNormal="96" zoomScaleSheetLayoutView="100" workbookViewId="0">
      <selection activeCell="L3" sqref="L3:L24"/>
    </sheetView>
  </sheetViews>
  <sheetFormatPr defaultRowHeight="15" x14ac:dyDescent="0.25"/>
  <cols>
    <col min="1" max="1" width="44.140625" bestFit="1" customWidth="1"/>
    <col min="2" max="2" width="44.85546875" bestFit="1" customWidth="1"/>
    <col min="3" max="3" width="67.7109375" bestFit="1" customWidth="1"/>
    <col min="4" max="4" width="25.140625" style="1" bestFit="1" customWidth="1"/>
    <col min="5" max="5" width="13.42578125" style="8" bestFit="1" customWidth="1"/>
    <col min="6" max="6" width="12.28515625" style="8" bestFit="1" customWidth="1"/>
    <col min="7" max="7" width="12" style="8" bestFit="1" customWidth="1"/>
    <col min="8" max="8" width="12.28515625" style="8" bestFit="1" customWidth="1"/>
    <col min="9" max="9" width="14.140625" style="8" bestFit="1" customWidth="1"/>
    <col min="10" max="10" width="17.7109375" style="1" bestFit="1" customWidth="1"/>
    <col min="11" max="11" width="16.5703125" style="1" customWidth="1"/>
    <col min="12" max="12" width="13.42578125" bestFit="1" customWidth="1"/>
    <col min="13" max="13" width="12.7109375" bestFit="1" customWidth="1"/>
    <col min="14" max="15" width="12.28515625" bestFit="1" customWidth="1"/>
    <col min="16" max="16" width="12" bestFit="1" customWidth="1"/>
    <col min="17" max="17" width="12.28515625" bestFit="1" customWidth="1"/>
  </cols>
  <sheetData>
    <row r="1" spans="1:17" x14ac:dyDescent="0.25">
      <c r="A1" s="36" t="s">
        <v>46</v>
      </c>
      <c r="B1" s="37" t="s">
        <v>47</v>
      </c>
      <c r="D1" s="38"/>
    </row>
    <row r="2" spans="1:17" x14ac:dyDescent="0.25">
      <c r="A2" s="36" t="s">
        <v>136</v>
      </c>
      <c r="B2" s="37" t="s">
        <v>49</v>
      </c>
      <c r="C2" s="30" t="str">
        <f>CONCATENATE(E3,"-",H3)</f>
        <v>2022-2025</v>
      </c>
      <c r="E2" s="66" t="s">
        <v>50</v>
      </c>
      <c r="F2" s="66"/>
      <c r="G2" s="66"/>
      <c r="H2" s="66"/>
    </row>
    <row r="3" spans="1:17" s="39" customFormat="1" ht="45" x14ac:dyDescent="0.25">
      <c r="A3" s="39" t="s">
        <v>51</v>
      </c>
      <c r="B3" s="39" t="s">
        <v>52</v>
      </c>
      <c r="C3" s="39" t="s">
        <v>53</v>
      </c>
      <c r="D3" s="39" t="s">
        <v>54</v>
      </c>
      <c r="E3" s="39">
        <v>2022</v>
      </c>
      <c r="F3" s="39">
        <v>2023</v>
      </c>
      <c r="G3" s="39">
        <v>2024</v>
      </c>
      <c r="H3" s="39">
        <v>2025</v>
      </c>
      <c r="I3" s="40" t="s">
        <v>55</v>
      </c>
      <c r="J3" s="39" t="s">
        <v>56</v>
      </c>
      <c r="K3" s="39" t="s">
        <v>57</v>
      </c>
    </row>
    <row r="4" spans="1:17" x14ac:dyDescent="0.25">
      <c r="A4" s="41" t="s">
        <v>58</v>
      </c>
      <c r="B4" s="41" t="s">
        <v>137</v>
      </c>
      <c r="C4" s="41" t="s">
        <v>60</v>
      </c>
      <c r="D4" s="42"/>
      <c r="E4" s="43">
        <v>32257877.72219716</v>
      </c>
      <c r="F4" s="43"/>
      <c r="G4" s="43"/>
      <c r="H4" s="43"/>
      <c r="I4" s="44">
        <v>44188</v>
      </c>
      <c r="J4" s="44">
        <v>44197</v>
      </c>
      <c r="K4" s="42" t="s">
        <v>61</v>
      </c>
      <c r="L4" s="8"/>
    </row>
    <row r="5" spans="1:17" x14ac:dyDescent="0.25">
      <c r="A5" s="45" t="s">
        <v>31</v>
      </c>
      <c r="B5" s="45" t="s">
        <v>62</v>
      </c>
      <c r="C5" s="45" t="s">
        <v>63</v>
      </c>
      <c r="D5" s="46" t="s">
        <v>64</v>
      </c>
      <c r="E5" s="47">
        <v>5823940.3342562467</v>
      </c>
      <c r="F5" s="47"/>
      <c r="G5" s="47"/>
      <c r="H5" s="47"/>
      <c r="I5" s="48">
        <v>44579</v>
      </c>
      <c r="J5" s="48">
        <v>44624</v>
      </c>
      <c r="K5" s="46" t="s">
        <v>61</v>
      </c>
      <c r="L5" s="8"/>
      <c r="M5" s="1" t="s">
        <v>31</v>
      </c>
      <c r="N5" s="8">
        <f>SUMIF($A$5:$A50,$M5,E$5:E50)</f>
        <v>5823940.3342562467</v>
      </c>
      <c r="O5" s="8">
        <f>SUMIF($A$5:$A50,$M5,F$5:F50)</f>
        <v>3807662.4154556841</v>
      </c>
      <c r="P5" s="8">
        <f>SUMIF($A$5:$A50,$M5,G$5:G50)</f>
        <v>0</v>
      </c>
      <c r="Q5" s="8">
        <f>SUMIF($A$5:$A50,$M5,H$5:H50)</f>
        <v>0</v>
      </c>
    </row>
    <row r="6" spans="1:17" x14ac:dyDescent="0.25">
      <c r="A6" s="45" t="s">
        <v>31</v>
      </c>
      <c r="B6" s="45" t="s">
        <v>65</v>
      </c>
      <c r="C6" s="45" t="s">
        <v>66</v>
      </c>
      <c r="D6" s="46" t="s">
        <v>67</v>
      </c>
      <c r="E6" s="47"/>
      <c r="F6" s="47"/>
      <c r="G6" s="47"/>
      <c r="H6" s="47"/>
      <c r="I6" s="48">
        <v>44760</v>
      </c>
      <c r="J6" s="48">
        <v>44791</v>
      </c>
      <c r="K6" s="48" t="s">
        <v>61</v>
      </c>
      <c r="L6" s="8"/>
      <c r="M6" s="1" t="s">
        <v>32</v>
      </c>
      <c r="N6" s="8">
        <f>SUMIF($A$5:$A51,$M6,E$5:E51)</f>
        <v>0</v>
      </c>
      <c r="O6" s="8">
        <f>SUMIF($A$5:$A51,$M6,F$5:F51)</f>
        <v>0</v>
      </c>
      <c r="P6" s="8">
        <f>SUMIF($A$5:$A51,$M6,G$5:G51)</f>
        <v>0</v>
      </c>
      <c r="Q6" s="8">
        <f>SUMIF($A$5:$A51,$M6,H$5:H51)</f>
        <v>0</v>
      </c>
    </row>
    <row r="7" spans="1:17" x14ac:dyDescent="0.25">
      <c r="A7" s="45" t="s">
        <v>31</v>
      </c>
      <c r="B7" s="45" t="s">
        <v>68</v>
      </c>
      <c r="C7" s="45" t="s">
        <v>69</v>
      </c>
      <c r="D7" s="46" t="s">
        <v>67</v>
      </c>
      <c r="E7" s="47"/>
      <c r="F7" s="47"/>
      <c r="G7" s="47"/>
      <c r="H7" s="47"/>
      <c r="I7" s="48">
        <v>44805</v>
      </c>
      <c r="J7" s="48">
        <v>44805</v>
      </c>
      <c r="K7" s="48" t="s">
        <v>61</v>
      </c>
      <c r="L7" s="8"/>
      <c r="M7" s="1" t="s">
        <v>33</v>
      </c>
      <c r="N7" s="8">
        <f>SUMIF($A$5:$A51,$M7,E$5:E51)</f>
        <v>0</v>
      </c>
      <c r="O7" s="8">
        <f>SUMIF($A$5:$A51,$M7,F$5:F51)</f>
        <v>0</v>
      </c>
      <c r="P7" s="8">
        <f>SUMIF($A$5:$A51,$M7,G$5:G51)</f>
        <v>-1871068.424438484</v>
      </c>
      <c r="Q7" s="8">
        <f>SUMIF($A$5:$A51,$M7,H$5:H51)</f>
        <v>0</v>
      </c>
    </row>
    <row r="8" spans="1:17" x14ac:dyDescent="0.25">
      <c r="A8" s="45" t="s">
        <v>31</v>
      </c>
      <c r="B8" s="45" t="s">
        <v>70</v>
      </c>
      <c r="C8" s="45" t="s">
        <v>71</v>
      </c>
      <c r="D8" s="46" t="s">
        <v>64</v>
      </c>
      <c r="E8" s="47"/>
      <c r="F8" s="47">
        <v>3639447.5671482086</v>
      </c>
      <c r="G8" s="47"/>
      <c r="H8" s="47"/>
      <c r="I8" s="48">
        <v>44880</v>
      </c>
      <c r="J8" s="48">
        <v>44927</v>
      </c>
      <c r="K8" s="46" t="s">
        <v>61</v>
      </c>
      <c r="L8" s="8"/>
      <c r="M8" s="1" t="s">
        <v>27</v>
      </c>
      <c r="N8" s="8">
        <f>SUMIF($A$5:$A55,$M8,E$5:E55)</f>
        <v>0</v>
      </c>
      <c r="O8" s="8">
        <f>SUMIF($A$5:$A55,$M8,F$5:F55)</f>
        <v>0</v>
      </c>
      <c r="P8" s="8">
        <f>SUMIF($A$5:$A55,$M8,G$5:G55)</f>
        <v>0</v>
      </c>
      <c r="Q8" s="8">
        <f>SUMIF($A$5:$A55,$M8,H$5:H55)</f>
        <v>2035552.3505382538</v>
      </c>
    </row>
    <row r="9" spans="1:17" x14ac:dyDescent="0.25">
      <c r="A9" s="45" t="s">
        <v>31</v>
      </c>
      <c r="B9" s="45" t="s">
        <v>70</v>
      </c>
      <c r="C9" s="45" t="s">
        <v>72</v>
      </c>
      <c r="D9" s="46" t="s">
        <v>67</v>
      </c>
      <c r="E9" s="47"/>
      <c r="F9" s="47"/>
      <c r="G9" s="47"/>
      <c r="H9" s="47"/>
      <c r="I9" s="48">
        <v>44880</v>
      </c>
      <c r="J9" s="48">
        <v>44927</v>
      </c>
      <c r="K9" s="46" t="s">
        <v>61</v>
      </c>
      <c r="L9" s="8"/>
    </row>
    <row r="10" spans="1:17" x14ac:dyDescent="0.25">
      <c r="A10" s="45" t="s">
        <v>31</v>
      </c>
      <c r="B10" s="45" t="s">
        <v>73</v>
      </c>
      <c r="C10" s="45" t="s">
        <v>74</v>
      </c>
      <c r="D10" s="46" t="s">
        <v>67</v>
      </c>
      <c r="E10" s="47"/>
      <c r="F10" s="47"/>
      <c r="G10" s="47"/>
      <c r="H10" s="47"/>
      <c r="I10" s="48">
        <v>44917</v>
      </c>
      <c r="J10" s="48">
        <v>44927</v>
      </c>
      <c r="K10" s="46" t="s">
        <v>61</v>
      </c>
      <c r="L10" s="8"/>
    </row>
    <row r="11" spans="1:17" x14ac:dyDescent="0.25">
      <c r="A11" s="45" t="s">
        <v>31</v>
      </c>
      <c r="B11" s="45" t="s">
        <v>75</v>
      </c>
      <c r="C11" s="45" t="s">
        <v>76</v>
      </c>
      <c r="D11" s="46" t="s">
        <v>64</v>
      </c>
      <c r="E11" s="47"/>
      <c r="F11" s="47">
        <v>168214.84830747545</v>
      </c>
      <c r="G11" s="47"/>
      <c r="H11" s="47"/>
      <c r="I11" s="48">
        <v>44974</v>
      </c>
      <c r="J11" s="48">
        <v>45004</v>
      </c>
      <c r="K11" s="46" t="s">
        <v>61</v>
      </c>
      <c r="L11" s="8"/>
    </row>
    <row r="12" spans="1:17" x14ac:dyDescent="0.25">
      <c r="A12" s="45" t="s">
        <v>31</v>
      </c>
      <c r="B12" s="45" t="s">
        <v>77</v>
      </c>
      <c r="C12" s="45" t="s">
        <v>78</v>
      </c>
      <c r="D12" s="46" t="s">
        <v>67</v>
      </c>
      <c r="E12" s="47"/>
      <c r="F12" s="47"/>
      <c r="G12" s="47"/>
      <c r="H12" s="47"/>
      <c r="I12" s="48">
        <v>45019</v>
      </c>
      <c r="J12" s="48">
        <v>45019</v>
      </c>
      <c r="K12" s="46" t="s">
        <v>61</v>
      </c>
      <c r="L12" s="8"/>
      <c r="M12" s="1"/>
    </row>
    <row r="13" spans="1:17" x14ac:dyDescent="0.25">
      <c r="A13" s="45" t="s">
        <v>27</v>
      </c>
      <c r="B13" s="45" t="s">
        <v>79</v>
      </c>
      <c r="C13" s="45" t="s">
        <v>39</v>
      </c>
      <c r="D13" s="46" t="s">
        <v>64</v>
      </c>
      <c r="E13" s="47"/>
      <c r="F13" s="47"/>
      <c r="G13" s="47"/>
      <c r="H13" s="47"/>
      <c r="I13" s="48"/>
      <c r="J13" s="48">
        <v>45138</v>
      </c>
      <c r="K13" s="46" t="s">
        <v>61</v>
      </c>
      <c r="L13" s="8"/>
    </row>
    <row r="14" spans="1:17" x14ac:dyDescent="0.25">
      <c r="A14" s="45" t="s">
        <v>33</v>
      </c>
      <c r="B14" s="45" t="s">
        <v>80</v>
      </c>
      <c r="C14" s="45" t="s">
        <v>81</v>
      </c>
      <c r="D14" s="46" t="s">
        <v>64</v>
      </c>
      <c r="E14" s="47"/>
      <c r="F14" s="47"/>
      <c r="G14" s="47">
        <v>-1871068.424438484</v>
      </c>
      <c r="H14" s="47"/>
      <c r="I14" s="48"/>
      <c r="J14" s="48">
        <v>45292</v>
      </c>
      <c r="K14" s="46"/>
      <c r="L14" s="8"/>
    </row>
    <row r="15" spans="1:17" x14ac:dyDescent="0.25">
      <c r="A15" s="45" t="s">
        <v>27</v>
      </c>
      <c r="B15" s="45" t="s">
        <v>79</v>
      </c>
      <c r="C15" s="45" t="s">
        <v>82</v>
      </c>
      <c r="D15" s="46" t="s">
        <v>67</v>
      </c>
      <c r="E15" s="47"/>
      <c r="F15" s="47"/>
      <c r="G15" s="47"/>
      <c r="H15" s="47"/>
      <c r="I15" s="48"/>
      <c r="J15" s="46"/>
      <c r="K15" s="46"/>
      <c r="L15" s="8"/>
    </row>
    <row r="16" spans="1:17" x14ac:dyDescent="0.25">
      <c r="A16" s="45" t="s">
        <v>27</v>
      </c>
      <c r="B16" s="45" t="s">
        <v>79</v>
      </c>
      <c r="C16" s="45" t="s">
        <v>83</v>
      </c>
      <c r="D16" s="46" t="s">
        <v>67</v>
      </c>
      <c r="E16" s="47"/>
      <c r="F16" s="47"/>
      <c r="G16" s="47"/>
      <c r="H16" s="47"/>
      <c r="I16" s="48"/>
      <c r="J16" s="46"/>
      <c r="K16" s="46"/>
      <c r="L16" s="8"/>
    </row>
    <row r="17" spans="1:12" x14ac:dyDescent="0.25">
      <c r="A17" s="45" t="s">
        <v>27</v>
      </c>
      <c r="B17" s="45" t="s">
        <v>79</v>
      </c>
      <c r="C17" s="45" t="s">
        <v>84</v>
      </c>
      <c r="D17" s="46" t="s">
        <v>67</v>
      </c>
      <c r="E17" s="47"/>
      <c r="F17" s="47"/>
      <c r="G17" s="47"/>
      <c r="H17" s="47"/>
      <c r="I17" s="48"/>
      <c r="J17" s="46"/>
      <c r="K17" s="46"/>
      <c r="L17" s="8"/>
    </row>
    <row r="18" spans="1:12" x14ac:dyDescent="0.25">
      <c r="A18" s="45" t="s">
        <v>27</v>
      </c>
      <c r="B18" s="45" t="s">
        <v>79</v>
      </c>
      <c r="C18" s="45" t="s">
        <v>85</v>
      </c>
      <c r="D18" s="46" t="s">
        <v>64</v>
      </c>
      <c r="E18" s="47"/>
      <c r="F18" s="47"/>
      <c r="G18" s="47"/>
      <c r="H18" s="47"/>
      <c r="I18" s="48"/>
      <c r="J18" s="46"/>
      <c r="K18" s="46"/>
      <c r="L18" s="8"/>
    </row>
    <row r="19" spans="1:12" x14ac:dyDescent="0.25">
      <c r="A19" s="45" t="s">
        <v>27</v>
      </c>
      <c r="B19" s="45" t="s">
        <v>80</v>
      </c>
      <c r="C19" s="45" t="s">
        <v>86</v>
      </c>
      <c r="D19" s="46" t="s">
        <v>64</v>
      </c>
      <c r="E19" s="47"/>
      <c r="F19" s="47"/>
      <c r="G19" s="47"/>
      <c r="H19" s="47">
        <v>2035552.3505382538</v>
      </c>
      <c r="I19" s="47"/>
      <c r="J19" s="48">
        <v>45658</v>
      </c>
      <c r="K19" s="46"/>
      <c r="L19" s="8"/>
    </row>
    <row r="20" spans="1:12" x14ac:dyDescent="0.25">
      <c r="A20" s="45" t="s">
        <v>27</v>
      </c>
      <c r="B20" s="45" t="s">
        <v>79</v>
      </c>
      <c r="C20" s="45" t="s">
        <v>72</v>
      </c>
      <c r="D20" s="46" t="s">
        <v>67</v>
      </c>
      <c r="E20" s="47"/>
      <c r="F20" s="47"/>
      <c r="G20" s="47"/>
      <c r="H20" s="47"/>
      <c r="I20" s="47"/>
      <c r="J20" s="46"/>
      <c r="K20" s="46"/>
      <c r="L20" s="8"/>
    </row>
    <row r="21" spans="1:12" x14ac:dyDescent="0.25">
      <c r="A21" s="45" t="s">
        <v>27</v>
      </c>
      <c r="B21" s="45" t="s">
        <v>79</v>
      </c>
      <c r="C21" s="45" t="s">
        <v>85</v>
      </c>
      <c r="D21" s="46" t="s">
        <v>64</v>
      </c>
      <c r="E21" s="47"/>
      <c r="F21" s="47"/>
      <c r="G21" s="47"/>
      <c r="H21" s="47"/>
      <c r="I21" s="47"/>
      <c r="J21" s="46"/>
      <c r="K21" s="46"/>
      <c r="L21" s="8"/>
    </row>
    <row r="22" spans="1:12" x14ac:dyDescent="0.25">
      <c r="A22" s="45"/>
      <c r="B22" s="45"/>
      <c r="C22" s="45"/>
      <c r="D22" s="46"/>
      <c r="E22" s="47"/>
      <c r="F22" s="47"/>
      <c r="G22" s="47"/>
      <c r="H22" s="47"/>
      <c r="I22" s="47"/>
      <c r="J22" s="46"/>
      <c r="K22" s="46"/>
      <c r="L22" s="8"/>
    </row>
    <row r="23" spans="1:12" x14ac:dyDescent="0.25">
      <c r="A23" s="45"/>
      <c r="B23" s="45"/>
      <c r="C23" s="45"/>
      <c r="D23" s="46"/>
      <c r="E23" s="47"/>
      <c r="F23" s="47"/>
      <c r="G23" s="47"/>
      <c r="H23" s="47"/>
      <c r="I23" s="47"/>
      <c r="J23" s="46"/>
      <c r="K23" s="46"/>
    </row>
    <row r="24" spans="1:12" x14ac:dyDescent="0.25">
      <c r="A24" s="45"/>
      <c r="B24" s="45"/>
      <c r="C24" s="45"/>
      <c r="D24" s="46"/>
      <c r="E24" s="47"/>
      <c r="F24" s="47"/>
      <c r="G24" s="47"/>
      <c r="H24" s="47"/>
      <c r="I24" s="47"/>
      <c r="J24" s="46"/>
      <c r="K24" s="46"/>
    </row>
    <row r="25" spans="1:12" x14ac:dyDescent="0.25">
      <c r="A25" s="45"/>
      <c r="B25" s="45"/>
      <c r="C25" s="45"/>
      <c r="D25" s="46"/>
      <c r="E25" s="47"/>
      <c r="F25" s="47"/>
      <c r="G25" s="47"/>
      <c r="H25" s="47"/>
      <c r="I25" s="47"/>
      <c r="J25" s="46"/>
      <c r="K25" s="46"/>
    </row>
    <row r="26" spans="1:12" x14ac:dyDescent="0.25">
      <c r="A26" s="45"/>
      <c r="B26" s="45"/>
      <c r="C26" s="45"/>
      <c r="D26" s="46"/>
      <c r="E26" s="47"/>
      <c r="F26" s="47"/>
      <c r="G26" s="47"/>
      <c r="H26" s="47"/>
      <c r="I26" s="47"/>
      <c r="J26" s="46"/>
      <c r="K26" s="46"/>
    </row>
    <row r="27" spans="1:12" x14ac:dyDescent="0.25">
      <c r="A27" s="45"/>
      <c r="B27" s="45"/>
      <c r="C27" s="45"/>
      <c r="D27" s="46"/>
      <c r="E27" s="47"/>
      <c r="F27" s="47"/>
      <c r="G27" s="47"/>
      <c r="H27" s="47"/>
      <c r="I27" s="47"/>
      <c r="J27" s="46"/>
      <c r="K27" s="46"/>
    </row>
    <row r="28" spans="1:12" x14ac:dyDescent="0.25">
      <c r="A28" s="45"/>
      <c r="B28" s="45"/>
      <c r="C28" s="45"/>
      <c r="D28" s="46"/>
      <c r="E28" s="47"/>
      <c r="F28" s="47"/>
      <c r="G28" s="47"/>
      <c r="H28" s="47"/>
      <c r="I28" s="47"/>
      <c r="J28" s="46"/>
      <c r="K28" s="46"/>
    </row>
    <row r="29" spans="1:12" x14ac:dyDescent="0.25">
      <c r="A29" s="45"/>
      <c r="B29" s="45"/>
      <c r="C29" s="45"/>
      <c r="D29" s="46"/>
      <c r="E29" s="47"/>
      <c r="F29" s="47"/>
      <c r="G29" s="47"/>
      <c r="H29" s="47"/>
      <c r="I29" s="47"/>
      <c r="J29" s="46"/>
      <c r="K29" s="46"/>
    </row>
    <row r="30" spans="1:12" x14ac:dyDescent="0.25">
      <c r="A30" s="45"/>
      <c r="B30" s="45"/>
      <c r="C30" s="45"/>
      <c r="D30" s="46"/>
      <c r="E30" s="47"/>
      <c r="F30" s="47"/>
      <c r="G30" s="47"/>
      <c r="H30" s="47"/>
      <c r="I30" s="47"/>
      <c r="J30" s="46"/>
      <c r="K30" s="46"/>
    </row>
    <row r="31" spans="1:12" x14ac:dyDescent="0.25">
      <c r="A31" s="45"/>
      <c r="B31" s="45"/>
      <c r="C31" s="45"/>
      <c r="D31" s="46"/>
      <c r="E31" s="47"/>
      <c r="F31" s="47"/>
      <c r="G31" s="47"/>
      <c r="H31" s="47"/>
      <c r="I31" s="47"/>
      <c r="J31" s="46"/>
      <c r="K31" s="46"/>
    </row>
    <row r="32" spans="1:12" x14ac:dyDescent="0.25">
      <c r="A32" s="45"/>
      <c r="B32" s="45"/>
      <c r="C32" s="45"/>
      <c r="D32" s="46"/>
      <c r="E32" s="47"/>
      <c r="F32" s="47"/>
      <c r="G32" s="47"/>
      <c r="H32" s="47"/>
      <c r="I32" s="47"/>
      <c r="J32" s="46"/>
      <c r="K32" s="46"/>
    </row>
    <row r="33" spans="1:11" x14ac:dyDescent="0.25">
      <c r="A33" s="45"/>
      <c r="B33" s="45"/>
      <c r="C33" s="45"/>
      <c r="D33" s="46"/>
      <c r="E33" s="47"/>
      <c r="F33" s="47"/>
      <c r="G33" s="47"/>
      <c r="H33" s="47"/>
      <c r="I33" s="47"/>
      <c r="J33" s="46"/>
      <c r="K33" s="46"/>
    </row>
    <row r="34" spans="1:11" x14ac:dyDescent="0.25">
      <c r="A34" s="45"/>
      <c r="B34" s="45"/>
      <c r="C34" s="45"/>
      <c r="D34" s="46"/>
      <c r="E34" s="47"/>
      <c r="F34" s="47"/>
      <c r="G34" s="47"/>
      <c r="H34" s="47"/>
      <c r="I34" s="47"/>
      <c r="J34" s="46"/>
      <c r="K34" s="46"/>
    </row>
    <row r="35" spans="1:11" x14ac:dyDescent="0.25">
      <c r="A35" s="45"/>
      <c r="B35" s="45"/>
      <c r="C35" s="45"/>
      <c r="D35" s="46"/>
      <c r="E35" s="47"/>
      <c r="F35" s="47"/>
      <c r="G35" s="47"/>
      <c r="H35" s="47"/>
      <c r="I35" s="47"/>
      <c r="J35" s="46"/>
      <c r="K35" s="46"/>
    </row>
    <row r="36" spans="1:11" x14ac:dyDescent="0.25">
      <c r="A36" s="45"/>
      <c r="B36" s="45"/>
      <c r="C36" s="45"/>
      <c r="D36" s="46"/>
      <c r="E36" s="47"/>
      <c r="F36" s="47"/>
      <c r="G36" s="47"/>
      <c r="H36" s="47"/>
      <c r="I36" s="47"/>
      <c r="J36" s="46"/>
      <c r="K36" s="46"/>
    </row>
    <row r="37" spans="1:11" x14ac:dyDescent="0.25">
      <c r="A37" s="45"/>
      <c r="B37" s="45"/>
      <c r="C37" s="45"/>
      <c r="D37" s="46"/>
      <c r="E37" s="47"/>
      <c r="F37" s="47"/>
      <c r="G37" s="47"/>
      <c r="H37" s="47"/>
      <c r="I37" s="47"/>
      <c r="J37" s="46"/>
      <c r="K37" s="46"/>
    </row>
    <row r="38" spans="1:11" x14ac:dyDescent="0.25">
      <c r="A38" s="45"/>
      <c r="B38" s="45"/>
      <c r="C38" s="45"/>
      <c r="D38" s="46"/>
      <c r="E38" s="47"/>
      <c r="F38" s="47"/>
      <c r="G38" s="47"/>
      <c r="H38" s="47"/>
      <c r="I38" s="47"/>
      <c r="J38" s="46"/>
      <c r="K38" s="46"/>
    </row>
    <row r="39" spans="1:11" x14ac:dyDescent="0.25">
      <c r="A39" s="45"/>
      <c r="B39" s="45"/>
      <c r="C39" s="45"/>
      <c r="D39" s="46"/>
      <c r="E39" s="47"/>
      <c r="F39" s="47"/>
      <c r="G39" s="47"/>
      <c r="H39" s="47"/>
      <c r="I39" s="47"/>
      <c r="J39" s="46"/>
      <c r="K39" s="46"/>
    </row>
    <row r="40" spans="1:11" x14ac:dyDescent="0.25">
      <c r="A40" s="45"/>
      <c r="B40" s="45"/>
      <c r="C40" s="45"/>
      <c r="D40" s="46"/>
      <c r="E40" s="47"/>
      <c r="F40" s="47"/>
      <c r="G40" s="47"/>
      <c r="H40" s="47"/>
      <c r="I40" s="47"/>
      <c r="J40" s="46"/>
      <c r="K40" s="46"/>
    </row>
    <row r="41" spans="1:11" x14ac:dyDescent="0.25">
      <c r="A41" s="45"/>
      <c r="B41" s="45"/>
      <c r="C41" s="45"/>
      <c r="D41" s="46"/>
      <c r="E41" s="47"/>
      <c r="F41" s="47"/>
      <c r="G41" s="47"/>
      <c r="H41" s="47"/>
      <c r="I41" s="47"/>
      <c r="J41" s="46"/>
      <c r="K41" s="46"/>
    </row>
    <row r="42" spans="1:11" x14ac:dyDescent="0.25">
      <c r="A42" s="45"/>
      <c r="B42" s="45"/>
      <c r="C42" s="45"/>
      <c r="D42" s="46"/>
      <c r="E42" s="47"/>
      <c r="F42" s="47"/>
      <c r="G42" s="47"/>
      <c r="H42" s="47"/>
      <c r="I42" s="47"/>
      <c r="J42" s="46"/>
      <c r="K42" s="46"/>
    </row>
    <row r="43" spans="1:11" x14ac:dyDescent="0.25">
      <c r="A43" s="45"/>
      <c r="B43" s="45"/>
      <c r="C43" s="45"/>
      <c r="D43" s="46"/>
      <c r="E43" s="47"/>
      <c r="F43" s="47"/>
      <c r="G43" s="47"/>
      <c r="H43" s="47"/>
      <c r="I43" s="47"/>
      <c r="J43" s="46"/>
      <c r="K43" s="46"/>
    </row>
    <row r="44" spans="1:11" x14ac:dyDescent="0.25">
      <c r="A44" s="45"/>
      <c r="B44" s="45"/>
      <c r="C44" s="45"/>
      <c r="D44" s="46"/>
      <c r="E44" s="47"/>
      <c r="F44" s="47"/>
      <c r="G44" s="47"/>
      <c r="H44" s="47"/>
      <c r="I44" s="47"/>
      <c r="J44" s="46"/>
      <c r="K44" s="46"/>
    </row>
    <row r="45" spans="1:11" x14ac:dyDescent="0.25">
      <c r="A45" s="45"/>
      <c r="B45" s="45"/>
      <c r="C45" s="45"/>
      <c r="D45" s="46"/>
      <c r="E45" s="47"/>
      <c r="F45" s="47"/>
      <c r="G45" s="47"/>
      <c r="H45" s="47"/>
      <c r="I45" s="47"/>
      <c r="J45" s="46"/>
      <c r="K45" s="46"/>
    </row>
    <row r="46" spans="1:11" x14ac:dyDescent="0.25">
      <c r="A46" s="45"/>
      <c r="B46" s="45"/>
      <c r="C46" s="45"/>
      <c r="D46" s="46"/>
      <c r="E46" s="47"/>
      <c r="F46" s="47"/>
      <c r="G46" s="47"/>
      <c r="H46" s="47"/>
      <c r="I46" s="47"/>
      <c r="J46" s="46"/>
      <c r="K46" s="46"/>
    </row>
    <row r="47" spans="1:11" x14ac:dyDescent="0.25">
      <c r="A47" s="45"/>
      <c r="B47" s="45"/>
      <c r="C47" s="45"/>
      <c r="D47" s="46"/>
      <c r="E47" s="47"/>
      <c r="F47" s="47"/>
      <c r="G47" s="47"/>
      <c r="H47" s="47"/>
      <c r="I47" s="47"/>
      <c r="J47" s="46"/>
      <c r="K47" s="46"/>
    </row>
    <row r="48" spans="1:11" x14ac:dyDescent="0.25">
      <c r="A48" s="45"/>
      <c r="B48" s="45"/>
      <c r="C48" s="45"/>
      <c r="D48" s="46"/>
      <c r="E48" s="47"/>
      <c r="F48" s="47"/>
      <c r="G48" s="47"/>
      <c r="H48" s="47"/>
      <c r="I48" s="47"/>
      <c r="J48" s="46"/>
      <c r="K48" s="46"/>
    </row>
    <row r="49" spans="1:11" x14ac:dyDescent="0.25">
      <c r="A49" s="45"/>
      <c r="B49" s="45"/>
      <c r="C49" s="45"/>
      <c r="D49" s="46"/>
      <c r="E49" s="47"/>
      <c r="F49" s="47"/>
      <c r="G49" s="47"/>
      <c r="H49" s="47"/>
      <c r="I49" s="47"/>
      <c r="J49" s="46"/>
      <c r="K49" s="46"/>
    </row>
    <row r="50" spans="1:11" x14ac:dyDescent="0.25">
      <c r="A50" s="45"/>
      <c r="B50" s="45"/>
      <c r="C50" s="45"/>
      <c r="D50" s="46"/>
      <c r="E50" s="47"/>
      <c r="F50" s="47"/>
      <c r="G50" s="47"/>
      <c r="H50" s="47"/>
      <c r="I50" s="47"/>
      <c r="J50" s="46"/>
      <c r="K50" s="46"/>
    </row>
    <row r="51" spans="1:11" x14ac:dyDescent="0.25">
      <c r="A51" s="49" t="s">
        <v>87</v>
      </c>
      <c r="B51" s="49" t="s">
        <v>87</v>
      </c>
      <c r="C51" s="49" t="s">
        <v>87</v>
      </c>
      <c r="D51" s="49" t="s">
        <v>87</v>
      </c>
      <c r="E51" s="49"/>
      <c r="F51" s="49"/>
      <c r="G51" s="49"/>
      <c r="H51" s="49"/>
      <c r="I51" s="49"/>
      <c r="J51" s="49" t="s">
        <v>87</v>
      </c>
      <c r="K51" s="49" t="s">
        <v>87</v>
      </c>
    </row>
    <row r="52" spans="1:11" x14ac:dyDescent="0.25">
      <c r="D52" s="50" t="s">
        <v>88</v>
      </c>
      <c r="E52" s="8">
        <f>SUM(E5:E50)</f>
        <v>5823940.3342562467</v>
      </c>
      <c r="F52" s="8">
        <f t="shared" ref="F52:H52" si="0">SUM(F5:F50)</f>
        <v>3807662.4154556841</v>
      </c>
      <c r="G52" s="8">
        <f t="shared" si="0"/>
        <v>-1871068.424438484</v>
      </c>
      <c r="H52" s="8">
        <f t="shared" si="0"/>
        <v>2035552.3505382538</v>
      </c>
    </row>
    <row r="53" spans="1:11" x14ac:dyDescent="0.25">
      <c r="D53" s="50"/>
      <c r="E53" s="33"/>
      <c r="F53" s="51"/>
      <c r="G53" s="52"/>
      <c r="H53" s="52"/>
    </row>
    <row r="54" spans="1:11" x14ac:dyDescent="0.25">
      <c r="C54" t="s">
        <v>89</v>
      </c>
      <c r="D54" s="53"/>
      <c r="E54" s="33"/>
      <c r="F54" s="33"/>
    </row>
  </sheetData>
  <mergeCells count="1">
    <mergeCell ref="E2:H2"/>
  </mergeCells>
  <pageMargins left="0.7" right="0.7" top="0.75" bottom="0.75" header="0.3" footer="0.3"/>
  <pageSetup scale="43" orientation="landscape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BD756-A814-48F9-A18D-D3053B8D135B}">
  <sheetPr>
    <tabColor theme="5" tint="0.39997558519241921"/>
  </sheetPr>
  <dimension ref="A1:Q54"/>
  <sheetViews>
    <sheetView view="pageBreakPreview" zoomScale="80" zoomScaleNormal="96" zoomScaleSheetLayoutView="80" workbookViewId="0">
      <selection activeCell="L3" sqref="L3:L21"/>
    </sheetView>
  </sheetViews>
  <sheetFormatPr defaultRowHeight="15" x14ac:dyDescent="0.25"/>
  <cols>
    <col min="1" max="1" width="44.140625" bestFit="1" customWidth="1"/>
    <col min="2" max="2" width="44.85546875" bestFit="1" customWidth="1"/>
    <col min="3" max="3" width="67.7109375" bestFit="1" customWidth="1"/>
    <col min="4" max="4" width="25.140625" style="1" bestFit="1" customWidth="1"/>
    <col min="5" max="5" width="12.28515625" style="8" bestFit="1" customWidth="1"/>
    <col min="6" max="6" width="11.85546875" style="8" bestFit="1" customWidth="1"/>
    <col min="7" max="7" width="12.28515625" style="8" bestFit="1" customWidth="1"/>
    <col min="8" max="8" width="11.28515625" style="8" bestFit="1" customWidth="1"/>
    <col min="9" max="9" width="14.140625" style="8" bestFit="1" customWidth="1"/>
    <col min="10" max="10" width="17.7109375" style="1" bestFit="1" customWidth="1"/>
    <col min="11" max="11" width="16.28515625" style="1" customWidth="1"/>
    <col min="12" max="12" width="13.42578125" bestFit="1" customWidth="1"/>
    <col min="13" max="13" width="12.7109375" bestFit="1" customWidth="1"/>
    <col min="14" max="14" width="12.28515625" bestFit="1" customWidth="1"/>
    <col min="15" max="15" width="11.85546875" bestFit="1" customWidth="1"/>
    <col min="16" max="16" width="12.28515625" bestFit="1" customWidth="1"/>
    <col min="17" max="17" width="11.28515625" bestFit="1" customWidth="1"/>
  </cols>
  <sheetData>
    <row r="1" spans="1:17" x14ac:dyDescent="0.25">
      <c r="A1" s="36" t="s">
        <v>46</v>
      </c>
      <c r="B1" s="37" t="s">
        <v>47</v>
      </c>
      <c r="D1" s="38"/>
    </row>
    <row r="2" spans="1:17" x14ac:dyDescent="0.25">
      <c r="A2" s="36" t="s">
        <v>138</v>
      </c>
      <c r="B2" s="37" t="s">
        <v>49</v>
      </c>
      <c r="C2" s="30" t="str">
        <f>CONCATENATE(E3,"-",H3)</f>
        <v>2022-2025</v>
      </c>
      <c r="E2" s="66" t="s">
        <v>50</v>
      </c>
      <c r="F2" s="66"/>
      <c r="G2" s="66"/>
      <c r="H2" s="66"/>
    </row>
    <row r="3" spans="1:17" s="39" customFormat="1" ht="45" x14ac:dyDescent="0.25">
      <c r="A3" s="39" t="s">
        <v>51</v>
      </c>
      <c r="B3" s="39" t="s">
        <v>52</v>
      </c>
      <c r="C3" s="39" t="s">
        <v>53</v>
      </c>
      <c r="D3" s="39" t="s">
        <v>54</v>
      </c>
      <c r="E3" s="39">
        <v>2022</v>
      </c>
      <c r="F3" s="39">
        <v>2023</v>
      </c>
      <c r="G3" s="39">
        <v>2024</v>
      </c>
      <c r="H3" s="39">
        <v>2025</v>
      </c>
      <c r="I3" s="40" t="s">
        <v>55</v>
      </c>
      <c r="J3" s="39" t="s">
        <v>56</v>
      </c>
      <c r="K3" s="39" t="s">
        <v>57</v>
      </c>
    </row>
    <row r="4" spans="1:17" x14ac:dyDescent="0.25">
      <c r="A4" s="41" t="s">
        <v>58</v>
      </c>
      <c r="B4" s="41" t="s">
        <v>91</v>
      </c>
      <c r="C4" s="41" t="s">
        <v>60</v>
      </c>
      <c r="D4" s="42"/>
      <c r="E4" s="43">
        <v>19131510.738166131</v>
      </c>
      <c r="F4" s="43"/>
      <c r="G4" s="43"/>
      <c r="H4" s="43"/>
      <c r="I4" s="44">
        <v>44188</v>
      </c>
      <c r="J4" s="44">
        <v>44197</v>
      </c>
      <c r="K4" s="42" t="s">
        <v>61</v>
      </c>
      <c r="L4" s="8"/>
    </row>
    <row r="5" spans="1:17" x14ac:dyDescent="0.25">
      <c r="A5" s="45" t="s">
        <v>31</v>
      </c>
      <c r="B5" s="45" t="s">
        <v>62</v>
      </c>
      <c r="C5" s="45" t="s">
        <v>63</v>
      </c>
      <c r="D5" s="46" t="s">
        <v>64</v>
      </c>
      <c r="E5" s="47">
        <v>4965082.0003810637</v>
      </c>
      <c r="F5" s="47"/>
      <c r="G5" s="47"/>
      <c r="H5" s="47"/>
      <c r="I5" s="48">
        <v>44579</v>
      </c>
      <c r="J5" s="48">
        <v>44624</v>
      </c>
      <c r="K5" s="46" t="s">
        <v>61</v>
      </c>
      <c r="L5" s="8"/>
      <c r="M5" s="1" t="s">
        <v>31</v>
      </c>
      <c r="N5" s="8">
        <f>SUMIF($A$5:$A50,$M5,E$5:E50)</f>
        <v>4965082.0003810637</v>
      </c>
      <c r="O5" s="8">
        <f>SUMIF($A$5:$A50,$M5,F$5:F50)</f>
        <v>1162055.0775940791</v>
      </c>
      <c r="P5" s="8">
        <f>SUMIF($A$5:$A50,$M5,G$5:G50)</f>
        <v>0</v>
      </c>
      <c r="Q5" s="8">
        <f>SUMIF($A$5:$A50,$M5,H$5:H50)</f>
        <v>0</v>
      </c>
    </row>
    <row r="6" spans="1:17" x14ac:dyDescent="0.25">
      <c r="A6" s="45" t="s">
        <v>31</v>
      </c>
      <c r="B6" s="45" t="s">
        <v>65</v>
      </c>
      <c r="C6" s="45" t="s">
        <v>66</v>
      </c>
      <c r="D6" s="46" t="s">
        <v>67</v>
      </c>
      <c r="E6" s="47"/>
      <c r="F6" s="47"/>
      <c r="G6" s="47"/>
      <c r="H6" s="47"/>
      <c r="I6" s="48">
        <v>44760</v>
      </c>
      <c r="J6" s="48">
        <v>44791</v>
      </c>
      <c r="K6" s="48" t="s">
        <v>61</v>
      </c>
      <c r="L6" s="8"/>
      <c r="M6" s="1" t="s">
        <v>32</v>
      </c>
      <c r="N6" s="8">
        <f>SUMIF($A$5:$A51,$M6,E$5:E51)</f>
        <v>0</v>
      </c>
      <c r="O6" s="8">
        <f>SUMIF($A$5:$A51,$M6,F$5:F51)</f>
        <v>0</v>
      </c>
      <c r="P6" s="8">
        <f>SUMIF($A$5:$A51,$M6,G$5:G51)</f>
        <v>0</v>
      </c>
      <c r="Q6" s="8">
        <f>SUMIF($A$5:$A51,$M6,H$5:H51)</f>
        <v>0</v>
      </c>
    </row>
    <row r="7" spans="1:17" x14ac:dyDescent="0.25">
      <c r="A7" s="45" t="s">
        <v>31</v>
      </c>
      <c r="B7" s="45" t="s">
        <v>68</v>
      </c>
      <c r="C7" s="45" t="s">
        <v>69</v>
      </c>
      <c r="D7" s="46" t="s">
        <v>67</v>
      </c>
      <c r="E7" s="47"/>
      <c r="F7" s="47"/>
      <c r="G7" s="47"/>
      <c r="H7" s="47"/>
      <c r="I7" s="48">
        <v>44805</v>
      </c>
      <c r="J7" s="48">
        <v>44805</v>
      </c>
      <c r="K7" s="48" t="s">
        <v>61</v>
      </c>
      <c r="L7" s="8"/>
      <c r="M7" s="1" t="s">
        <v>33</v>
      </c>
      <c r="N7" s="8">
        <f>SUMIF($A$5:$A51,$M7,E$5:E51)</f>
        <v>0</v>
      </c>
      <c r="O7" s="8">
        <f>SUMIF($A$5:$A51,$M7,F$5:F51)</f>
        <v>0</v>
      </c>
      <c r="P7" s="8">
        <f>SUMIF($A$5:$A51,$M7,G$5:G51)</f>
        <v>2732656.3555395864</v>
      </c>
      <c r="Q7" s="8">
        <f>SUMIF($A$5:$A51,$M7,H$5:H51)</f>
        <v>0</v>
      </c>
    </row>
    <row r="8" spans="1:17" x14ac:dyDescent="0.25">
      <c r="A8" s="45" t="s">
        <v>31</v>
      </c>
      <c r="B8" s="45" t="s">
        <v>70</v>
      </c>
      <c r="C8" s="45" t="s">
        <v>71</v>
      </c>
      <c r="D8" s="46" t="s">
        <v>64</v>
      </c>
      <c r="E8" s="47"/>
      <c r="F8" s="47">
        <v>1060624.3708157167</v>
      </c>
      <c r="G8" s="47"/>
      <c r="H8" s="47"/>
      <c r="I8" s="48">
        <v>44880</v>
      </c>
      <c r="J8" s="48">
        <v>44927</v>
      </c>
      <c r="K8" s="46" t="s">
        <v>61</v>
      </c>
      <c r="L8" s="8"/>
      <c r="M8" s="1" t="s">
        <v>27</v>
      </c>
      <c r="N8" s="8">
        <f>SUMIF($A$5:$A55,$M8,E$5:E55)</f>
        <v>0</v>
      </c>
      <c r="O8" s="8">
        <f>SUMIF($A$5:$A55,$M8,F$5:F55)</f>
        <v>0</v>
      </c>
      <c r="P8" s="8">
        <f>SUMIF($A$5:$A55,$M8,G$5:G55)</f>
        <v>0</v>
      </c>
      <c r="Q8" s="8">
        <f>SUMIF($A$5:$A55,$M8,H$5:H55)</f>
        <v>1794159.0488577895</v>
      </c>
    </row>
    <row r="9" spans="1:17" x14ac:dyDescent="0.25">
      <c r="A9" s="45" t="s">
        <v>31</v>
      </c>
      <c r="B9" s="45" t="s">
        <v>70</v>
      </c>
      <c r="C9" s="45" t="s">
        <v>72</v>
      </c>
      <c r="D9" s="46" t="s">
        <v>67</v>
      </c>
      <c r="E9" s="47"/>
      <c r="F9" s="47"/>
      <c r="G9" s="47"/>
      <c r="H9" s="47"/>
      <c r="I9" s="48">
        <v>44880</v>
      </c>
      <c r="J9" s="48">
        <v>44927</v>
      </c>
      <c r="K9" s="46" t="s">
        <v>61</v>
      </c>
      <c r="L9" s="8"/>
    </row>
    <row r="10" spans="1:17" x14ac:dyDescent="0.25">
      <c r="A10" s="45" t="s">
        <v>31</v>
      </c>
      <c r="B10" s="45" t="s">
        <v>73</v>
      </c>
      <c r="C10" s="45" t="s">
        <v>74</v>
      </c>
      <c r="D10" s="46" t="s">
        <v>67</v>
      </c>
      <c r="E10" s="47"/>
      <c r="F10" s="47"/>
      <c r="G10" s="47"/>
      <c r="H10" s="47"/>
      <c r="I10" s="48">
        <v>44917</v>
      </c>
      <c r="J10" s="48">
        <v>44927</v>
      </c>
      <c r="K10" s="46" t="s">
        <v>61</v>
      </c>
      <c r="L10" s="8"/>
    </row>
    <row r="11" spans="1:17" x14ac:dyDescent="0.25">
      <c r="A11" s="45" t="s">
        <v>31</v>
      </c>
      <c r="B11" s="45" t="s">
        <v>75</v>
      </c>
      <c r="C11" s="45" t="s">
        <v>76</v>
      </c>
      <c r="D11" s="46" t="s">
        <v>64</v>
      </c>
      <c r="E11" s="47"/>
      <c r="F11" s="47">
        <v>101430.70677836239</v>
      </c>
      <c r="G11" s="47"/>
      <c r="H11" s="47"/>
      <c r="I11" s="48">
        <v>44974</v>
      </c>
      <c r="J11" s="48">
        <v>45004</v>
      </c>
      <c r="K11" s="46" t="s">
        <v>61</v>
      </c>
      <c r="L11" s="8"/>
    </row>
    <row r="12" spans="1:17" x14ac:dyDescent="0.25">
      <c r="A12" s="45" t="s">
        <v>31</v>
      </c>
      <c r="B12" s="45" t="s">
        <v>77</v>
      </c>
      <c r="C12" s="45" t="s">
        <v>78</v>
      </c>
      <c r="D12" s="46" t="s">
        <v>67</v>
      </c>
      <c r="E12" s="47"/>
      <c r="F12" s="47"/>
      <c r="G12" s="47"/>
      <c r="H12" s="47"/>
      <c r="I12" s="48">
        <v>45019</v>
      </c>
      <c r="J12" s="48">
        <v>45019</v>
      </c>
      <c r="K12" s="46" t="s">
        <v>61</v>
      </c>
      <c r="L12" s="8"/>
      <c r="M12" s="1"/>
    </row>
    <row r="13" spans="1:17" x14ac:dyDescent="0.25">
      <c r="A13" s="45" t="s">
        <v>27</v>
      </c>
      <c r="B13" s="45" t="s">
        <v>79</v>
      </c>
      <c r="C13" s="45" t="s">
        <v>39</v>
      </c>
      <c r="D13" s="46" t="s">
        <v>64</v>
      </c>
      <c r="E13" s="47"/>
      <c r="F13" s="47"/>
      <c r="G13" s="47"/>
      <c r="H13" s="47"/>
      <c r="I13" s="48"/>
      <c r="J13" s="48">
        <v>45138</v>
      </c>
      <c r="K13" s="46" t="s">
        <v>61</v>
      </c>
      <c r="L13" s="8"/>
    </row>
    <row r="14" spans="1:17" x14ac:dyDescent="0.25">
      <c r="A14" s="45" t="s">
        <v>33</v>
      </c>
      <c r="B14" s="45" t="s">
        <v>80</v>
      </c>
      <c r="C14" s="45" t="s">
        <v>81</v>
      </c>
      <c r="D14" s="46" t="s">
        <v>64</v>
      </c>
      <c r="E14" s="47"/>
      <c r="F14" s="47"/>
      <c r="G14" s="47">
        <v>2732656.3555395864</v>
      </c>
      <c r="H14" s="47"/>
      <c r="I14" s="48"/>
      <c r="J14" s="48">
        <v>45292</v>
      </c>
      <c r="K14" s="46"/>
      <c r="L14" s="8"/>
    </row>
    <row r="15" spans="1:17" x14ac:dyDescent="0.25">
      <c r="A15" s="45" t="s">
        <v>27</v>
      </c>
      <c r="B15" s="45" t="s">
        <v>79</v>
      </c>
      <c r="C15" s="45" t="s">
        <v>82</v>
      </c>
      <c r="D15" s="46" t="s">
        <v>67</v>
      </c>
      <c r="E15" s="47"/>
      <c r="F15" s="47"/>
      <c r="G15" s="47"/>
      <c r="H15" s="47"/>
      <c r="I15" s="48"/>
      <c r="J15" s="46"/>
      <c r="K15" s="46"/>
      <c r="L15" s="8"/>
    </row>
    <row r="16" spans="1:17" x14ac:dyDescent="0.25">
      <c r="A16" s="45" t="s">
        <v>27</v>
      </c>
      <c r="B16" s="45" t="s">
        <v>79</v>
      </c>
      <c r="C16" s="45" t="s">
        <v>83</v>
      </c>
      <c r="D16" s="46" t="s">
        <v>67</v>
      </c>
      <c r="E16" s="47"/>
      <c r="F16" s="47"/>
      <c r="G16" s="47"/>
      <c r="H16" s="47"/>
      <c r="I16" s="48"/>
      <c r="J16" s="46"/>
      <c r="K16" s="46"/>
      <c r="L16" s="8"/>
    </row>
    <row r="17" spans="1:12" x14ac:dyDescent="0.25">
      <c r="A17" s="45" t="s">
        <v>27</v>
      </c>
      <c r="B17" s="45" t="s">
        <v>79</v>
      </c>
      <c r="C17" s="45" t="s">
        <v>84</v>
      </c>
      <c r="D17" s="46" t="s">
        <v>67</v>
      </c>
      <c r="E17" s="47"/>
      <c r="F17" s="47"/>
      <c r="G17" s="47"/>
      <c r="H17" s="47"/>
      <c r="I17" s="48"/>
      <c r="J17" s="46"/>
      <c r="K17" s="46"/>
      <c r="L17" s="8"/>
    </row>
    <row r="18" spans="1:12" x14ac:dyDescent="0.25">
      <c r="A18" s="45" t="s">
        <v>27</v>
      </c>
      <c r="B18" s="45" t="s">
        <v>79</v>
      </c>
      <c r="C18" s="45" t="s">
        <v>85</v>
      </c>
      <c r="D18" s="46" t="s">
        <v>64</v>
      </c>
      <c r="E18" s="47"/>
      <c r="F18" s="47"/>
      <c r="G18" s="47"/>
      <c r="H18" s="47"/>
      <c r="I18" s="48"/>
      <c r="J18" s="46"/>
      <c r="K18" s="46"/>
      <c r="L18" s="8"/>
    </row>
    <row r="19" spans="1:12" x14ac:dyDescent="0.25">
      <c r="A19" s="45" t="s">
        <v>27</v>
      </c>
      <c r="B19" s="45" t="s">
        <v>80</v>
      </c>
      <c r="C19" s="45" t="s">
        <v>86</v>
      </c>
      <c r="D19" s="46" t="s">
        <v>64</v>
      </c>
      <c r="E19" s="47"/>
      <c r="F19" s="47"/>
      <c r="G19" s="47"/>
      <c r="H19" s="47">
        <v>1794159.0488577895</v>
      </c>
      <c r="I19" s="47"/>
      <c r="J19" s="48">
        <v>45658</v>
      </c>
      <c r="K19" s="46"/>
      <c r="L19" s="8"/>
    </row>
    <row r="20" spans="1:12" x14ac:dyDescent="0.25">
      <c r="A20" s="45" t="s">
        <v>27</v>
      </c>
      <c r="B20" s="45" t="s">
        <v>79</v>
      </c>
      <c r="C20" s="45" t="s">
        <v>72</v>
      </c>
      <c r="D20" s="46" t="s">
        <v>67</v>
      </c>
      <c r="E20" s="47"/>
      <c r="F20" s="47"/>
      <c r="G20" s="47"/>
      <c r="H20" s="47"/>
      <c r="I20" s="47"/>
      <c r="J20" s="46"/>
      <c r="K20" s="46"/>
      <c r="L20" s="8"/>
    </row>
    <row r="21" spans="1:12" x14ac:dyDescent="0.25">
      <c r="A21" s="45" t="s">
        <v>27</v>
      </c>
      <c r="B21" s="45" t="s">
        <v>79</v>
      </c>
      <c r="C21" s="45" t="s">
        <v>85</v>
      </c>
      <c r="D21" s="46" t="s">
        <v>64</v>
      </c>
      <c r="E21" s="47"/>
      <c r="F21" s="47"/>
      <c r="G21" s="47"/>
      <c r="H21" s="47"/>
      <c r="I21" s="47"/>
      <c r="J21" s="46"/>
      <c r="K21" s="46"/>
      <c r="L21" s="8"/>
    </row>
    <row r="22" spans="1:12" x14ac:dyDescent="0.25">
      <c r="A22" s="45"/>
      <c r="B22" s="45"/>
      <c r="C22" s="45"/>
      <c r="D22" s="46"/>
      <c r="E22" s="47"/>
      <c r="F22" s="47"/>
      <c r="G22" s="47"/>
      <c r="H22" s="47"/>
      <c r="I22" s="47"/>
      <c r="J22" s="46"/>
      <c r="K22" s="46"/>
      <c r="L22" s="8"/>
    </row>
    <row r="23" spans="1:12" x14ac:dyDescent="0.25">
      <c r="A23" s="45"/>
      <c r="B23" s="45"/>
      <c r="C23" s="45"/>
      <c r="D23" s="46"/>
      <c r="E23" s="47"/>
      <c r="F23" s="47"/>
      <c r="G23" s="47"/>
      <c r="H23" s="47"/>
      <c r="I23" s="47"/>
      <c r="J23" s="46"/>
      <c r="K23" s="46"/>
    </row>
    <row r="24" spans="1:12" x14ac:dyDescent="0.25">
      <c r="A24" s="45"/>
      <c r="B24" s="45"/>
      <c r="C24" s="45"/>
      <c r="D24" s="46"/>
      <c r="E24" s="47"/>
      <c r="F24" s="47"/>
      <c r="G24" s="47"/>
      <c r="H24" s="47"/>
      <c r="I24" s="47"/>
      <c r="J24" s="46"/>
      <c r="K24" s="46"/>
    </row>
    <row r="25" spans="1:12" x14ac:dyDescent="0.25">
      <c r="A25" s="45"/>
      <c r="B25" s="45"/>
      <c r="C25" s="45"/>
      <c r="D25" s="46"/>
      <c r="E25" s="47"/>
      <c r="F25" s="47"/>
      <c r="G25" s="47"/>
      <c r="H25" s="47"/>
      <c r="I25" s="47"/>
      <c r="J25" s="46"/>
      <c r="K25" s="46"/>
    </row>
    <row r="26" spans="1:12" x14ac:dyDescent="0.25">
      <c r="A26" s="45"/>
      <c r="B26" s="45"/>
      <c r="C26" s="45"/>
      <c r="D26" s="46"/>
      <c r="E26" s="47"/>
      <c r="F26" s="47"/>
      <c r="G26" s="47"/>
      <c r="H26" s="47"/>
      <c r="I26" s="47"/>
      <c r="J26" s="46"/>
      <c r="K26" s="46"/>
    </row>
    <row r="27" spans="1:12" x14ac:dyDescent="0.25">
      <c r="A27" s="45"/>
      <c r="B27" s="45"/>
      <c r="C27" s="45"/>
      <c r="D27" s="46"/>
      <c r="E27" s="47"/>
      <c r="F27" s="47"/>
      <c r="G27" s="47"/>
      <c r="H27" s="47"/>
      <c r="I27" s="47"/>
      <c r="J27" s="46"/>
      <c r="K27" s="46"/>
    </row>
    <row r="28" spans="1:12" x14ac:dyDescent="0.25">
      <c r="A28" s="45"/>
      <c r="B28" s="45"/>
      <c r="C28" s="45"/>
      <c r="D28" s="46"/>
      <c r="E28" s="47"/>
      <c r="F28" s="47"/>
      <c r="G28" s="47"/>
      <c r="H28" s="47"/>
      <c r="I28" s="47"/>
      <c r="J28" s="46"/>
      <c r="K28" s="46"/>
    </row>
    <row r="29" spans="1:12" x14ac:dyDescent="0.25">
      <c r="A29" s="45"/>
      <c r="B29" s="45"/>
      <c r="C29" s="45"/>
      <c r="D29" s="46"/>
      <c r="E29" s="47"/>
      <c r="F29" s="47"/>
      <c r="G29" s="47"/>
      <c r="H29" s="47"/>
      <c r="I29" s="47"/>
      <c r="J29" s="46"/>
      <c r="K29" s="46"/>
    </row>
    <row r="30" spans="1:12" x14ac:dyDescent="0.25">
      <c r="A30" s="45"/>
      <c r="B30" s="45"/>
      <c r="C30" s="45"/>
      <c r="D30" s="46"/>
      <c r="E30" s="47"/>
      <c r="F30" s="47"/>
      <c r="G30" s="47"/>
      <c r="H30" s="47"/>
      <c r="I30" s="47"/>
      <c r="J30" s="46"/>
      <c r="K30" s="46"/>
    </row>
    <row r="31" spans="1:12" x14ac:dyDescent="0.25">
      <c r="A31" s="45"/>
      <c r="B31" s="45"/>
      <c r="C31" s="45"/>
      <c r="D31" s="46"/>
      <c r="E31" s="47"/>
      <c r="F31" s="47"/>
      <c r="G31" s="47"/>
      <c r="H31" s="47"/>
      <c r="I31" s="47"/>
      <c r="J31" s="46"/>
      <c r="K31" s="46"/>
    </row>
    <row r="32" spans="1:12" x14ac:dyDescent="0.25">
      <c r="A32" s="45"/>
      <c r="B32" s="45"/>
      <c r="C32" s="45"/>
      <c r="D32" s="46"/>
      <c r="E32" s="47"/>
      <c r="F32" s="47"/>
      <c r="G32" s="47"/>
      <c r="H32" s="47"/>
      <c r="I32" s="47"/>
      <c r="J32" s="46"/>
      <c r="K32" s="46"/>
    </row>
    <row r="33" spans="1:11" x14ac:dyDescent="0.25">
      <c r="A33" s="45"/>
      <c r="B33" s="45"/>
      <c r="C33" s="45"/>
      <c r="D33" s="46"/>
      <c r="E33" s="47"/>
      <c r="F33" s="47"/>
      <c r="G33" s="47"/>
      <c r="H33" s="47"/>
      <c r="I33" s="47"/>
      <c r="J33" s="46"/>
      <c r="K33" s="46"/>
    </row>
    <row r="34" spans="1:11" x14ac:dyDescent="0.25">
      <c r="A34" s="45"/>
      <c r="B34" s="45"/>
      <c r="C34" s="45"/>
      <c r="D34" s="46"/>
      <c r="E34" s="47"/>
      <c r="F34" s="47"/>
      <c r="G34" s="47"/>
      <c r="H34" s="47"/>
      <c r="I34" s="47"/>
      <c r="J34" s="46"/>
      <c r="K34" s="46"/>
    </row>
    <row r="35" spans="1:11" x14ac:dyDescent="0.25">
      <c r="A35" s="45"/>
      <c r="B35" s="45"/>
      <c r="C35" s="45"/>
      <c r="D35" s="46"/>
      <c r="E35" s="47"/>
      <c r="F35" s="47"/>
      <c r="G35" s="47"/>
      <c r="H35" s="47"/>
      <c r="I35" s="47"/>
      <c r="J35" s="46"/>
      <c r="K35" s="46"/>
    </row>
    <row r="36" spans="1:11" x14ac:dyDescent="0.25">
      <c r="A36" s="45"/>
      <c r="B36" s="45"/>
      <c r="C36" s="45"/>
      <c r="D36" s="46"/>
      <c r="E36" s="47"/>
      <c r="F36" s="47"/>
      <c r="G36" s="47"/>
      <c r="H36" s="47"/>
      <c r="I36" s="47"/>
      <c r="J36" s="46"/>
      <c r="K36" s="46"/>
    </row>
    <row r="37" spans="1:11" x14ac:dyDescent="0.25">
      <c r="A37" s="45"/>
      <c r="B37" s="45"/>
      <c r="C37" s="45"/>
      <c r="D37" s="46"/>
      <c r="E37" s="47"/>
      <c r="F37" s="47"/>
      <c r="G37" s="47"/>
      <c r="H37" s="47"/>
      <c r="I37" s="47"/>
      <c r="J37" s="46"/>
      <c r="K37" s="46"/>
    </row>
    <row r="38" spans="1:11" x14ac:dyDescent="0.25">
      <c r="A38" s="45"/>
      <c r="B38" s="45"/>
      <c r="C38" s="45"/>
      <c r="D38" s="46"/>
      <c r="E38" s="47"/>
      <c r="F38" s="47"/>
      <c r="G38" s="47"/>
      <c r="H38" s="47"/>
      <c r="I38" s="47"/>
      <c r="J38" s="46"/>
      <c r="K38" s="46"/>
    </row>
    <row r="39" spans="1:11" x14ac:dyDescent="0.25">
      <c r="A39" s="45"/>
      <c r="B39" s="45"/>
      <c r="C39" s="45"/>
      <c r="D39" s="46"/>
      <c r="E39" s="47"/>
      <c r="F39" s="47"/>
      <c r="G39" s="47"/>
      <c r="H39" s="47"/>
      <c r="I39" s="47"/>
      <c r="J39" s="46"/>
      <c r="K39" s="46"/>
    </row>
    <row r="40" spans="1:11" x14ac:dyDescent="0.25">
      <c r="A40" s="45"/>
      <c r="B40" s="45"/>
      <c r="C40" s="45"/>
      <c r="D40" s="46"/>
      <c r="E40" s="47"/>
      <c r="F40" s="47"/>
      <c r="G40" s="47"/>
      <c r="H40" s="47"/>
      <c r="I40" s="47"/>
      <c r="J40" s="46"/>
      <c r="K40" s="46"/>
    </row>
    <row r="41" spans="1:11" x14ac:dyDescent="0.25">
      <c r="A41" s="45"/>
      <c r="B41" s="45"/>
      <c r="C41" s="45"/>
      <c r="D41" s="46"/>
      <c r="E41" s="47"/>
      <c r="F41" s="47"/>
      <c r="G41" s="47"/>
      <c r="H41" s="47"/>
      <c r="I41" s="47"/>
      <c r="J41" s="46"/>
      <c r="K41" s="46"/>
    </row>
    <row r="42" spans="1:11" x14ac:dyDescent="0.25">
      <c r="A42" s="45"/>
      <c r="B42" s="45"/>
      <c r="C42" s="45"/>
      <c r="D42" s="46"/>
      <c r="E42" s="47"/>
      <c r="F42" s="47"/>
      <c r="G42" s="47"/>
      <c r="H42" s="47"/>
      <c r="I42" s="47"/>
      <c r="J42" s="46"/>
      <c r="K42" s="46"/>
    </row>
    <row r="43" spans="1:11" x14ac:dyDescent="0.25">
      <c r="A43" s="45"/>
      <c r="B43" s="45"/>
      <c r="C43" s="45"/>
      <c r="D43" s="46"/>
      <c r="E43" s="47"/>
      <c r="F43" s="47"/>
      <c r="G43" s="47"/>
      <c r="H43" s="47"/>
      <c r="I43" s="47"/>
      <c r="J43" s="46"/>
      <c r="K43" s="46"/>
    </row>
    <row r="44" spans="1:11" x14ac:dyDescent="0.25">
      <c r="A44" s="45"/>
      <c r="B44" s="45"/>
      <c r="C44" s="45"/>
      <c r="D44" s="46"/>
      <c r="E44" s="47"/>
      <c r="F44" s="47"/>
      <c r="G44" s="47"/>
      <c r="H44" s="47"/>
      <c r="I44" s="47"/>
      <c r="J44" s="46"/>
      <c r="K44" s="46"/>
    </row>
    <row r="45" spans="1:11" x14ac:dyDescent="0.25">
      <c r="A45" s="45"/>
      <c r="B45" s="45"/>
      <c r="C45" s="45"/>
      <c r="D45" s="46"/>
      <c r="E45" s="47"/>
      <c r="F45" s="47"/>
      <c r="G45" s="47"/>
      <c r="H45" s="47"/>
      <c r="I45" s="47"/>
      <c r="J45" s="46"/>
      <c r="K45" s="46"/>
    </row>
    <row r="46" spans="1:11" x14ac:dyDescent="0.25">
      <c r="A46" s="45"/>
      <c r="B46" s="45"/>
      <c r="C46" s="45"/>
      <c r="D46" s="46"/>
      <c r="E46" s="47"/>
      <c r="F46" s="47"/>
      <c r="G46" s="47"/>
      <c r="H46" s="47"/>
      <c r="I46" s="47"/>
      <c r="J46" s="46"/>
      <c r="K46" s="46"/>
    </row>
    <row r="47" spans="1:11" x14ac:dyDescent="0.25">
      <c r="A47" s="45"/>
      <c r="B47" s="45"/>
      <c r="C47" s="45"/>
      <c r="D47" s="46"/>
      <c r="E47" s="47"/>
      <c r="F47" s="47"/>
      <c r="G47" s="47"/>
      <c r="H47" s="47"/>
      <c r="I47" s="47"/>
      <c r="J47" s="46"/>
      <c r="K47" s="46"/>
    </row>
    <row r="48" spans="1:11" x14ac:dyDescent="0.25">
      <c r="A48" s="45"/>
      <c r="B48" s="45"/>
      <c r="C48" s="45"/>
      <c r="D48" s="46"/>
      <c r="E48" s="47"/>
      <c r="F48" s="47"/>
      <c r="G48" s="47"/>
      <c r="H48" s="47"/>
      <c r="I48" s="47"/>
      <c r="J48" s="46"/>
      <c r="K48" s="46"/>
    </row>
    <row r="49" spans="1:11" x14ac:dyDescent="0.25">
      <c r="A49" s="45"/>
      <c r="B49" s="45"/>
      <c r="C49" s="45"/>
      <c r="D49" s="46"/>
      <c r="E49" s="47"/>
      <c r="F49" s="47"/>
      <c r="G49" s="47"/>
      <c r="H49" s="47"/>
      <c r="I49" s="47"/>
      <c r="J49" s="46"/>
      <c r="K49" s="46"/>
    </row>
    <row r="50" spans="1:11" x14ac:dyDescent="0.25">
      <c r="A50" s="45"/>
      <c r="B50" s="45"/>
      <c r="C50" s="45"/>
      <c r="D50" s="46"/>
      <c r="E50" s="47"/>
      <c r="F50" s="47"/>
      <c r="G50" s="47"/>
      <c r="H50" s="47"/>
      <c r="I50" s="47"/>
      <c r="J50" s="46"/>
      <c r="K50" s="46"/>
    </row>
    <row r="51" spans="1:11" x14ac:dyDescent="0.25">
      <c r="A51" s="49" t="s">
        <v>87</v>
      </c>
      <c r="B51" s="49" t="s">
        <v>87</v>
      </c>
      <c r="C51" s="49" t="s">
        <v>87</v>
      </c>
      <c r="D51" s="49" t="s">
        <v>87</v>
      </c>
      <c r="E51" s="49"/>
      <c r="F51" s="49"/>
      <c r="G51" s="49"/>
      <c r="H51" s="49"/>
      <c r="I51" s="49"/>
      <c r="J51" s="49" t="s">
        <v>87</v>
      </c>
      <c r="K51" s="49" t="s">
        <v>87</v>
      </c>
    </row>
    <row r="52" spans="1:11" x14ac:dyDescent="0.25">
      <c r="D52" s="50" t="s">
        <v>88</v>
      </c>
      <c r="E52" s="8">
        <f>SUM(E5:E50)</f>
        <v>4965082.0003810637</v>
      </c>
      <c r="F52" s="8">
        <f t="shared" ref="F52:H52" si="0">SUM(F5:F50)</f>
        <v>1162055.0775940791</v>
      </c>
      <c r="G52" s="8">
        <f t="shared" si="0"/>
        <v>2732656.3555395864</v>
      </c>
      <c r="H52" s="8">
        <f t="shared" si="0"/>
        <v>1794159.0488577895</v>
      </c>
    </row>
    <row r="53" spans="1:11" x14ac:dyDescent="0.25">
      <c r="D53" s="50"/>
      <c r="E53" s="33"/>
      <c r="F53" s="51"/>
      <c r="G53" s="52"/>
      <c r="H53" s="52"/>
    </row>
    <row r="54" spans="1:11" x14ac:dyDescent="0.25">
      <c r="C54" t="s">
        <v>89</v>
      </c>
      <c r="D54" s="53"/>
      <c r="E54" s="33"/>
      <c r="F54" s="33"/>
    </row>
  </sheetData>
  <mergeCells count="1">
    <mergeCell ref="E2:H2"/>
  </mergeCells>
  <pageMargins left="0.7" right="0.7" top="0.75" bottom="0.75" header="0.3" footer="0.3"/>
  <pageSetup scale="44" orientation="landscape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B9127-881A-4036-8F7C-5B747BA287DE}">
  <sheetPr>
    <tabColor theme="5" tint="0.39997558519241921"/>
  </sheetPr>
  <dimension ref="A1:Q54"/>
  <sheetViews>
    <sheetView view="pageBreakPreview" zoomScale="90" zoomScaleNormal="96" zoomScaleSheetLayoutView="90" workbookViewId="0">
      <selection activeCell="L3" sqref="L3:L20"/>
    </sheetView>
  </sheetViews>
  <sheetFormatPr defaultRowHeight="15" x14ac:dyDescent="0.25"/>
  <cols>
    <col min="1" max="1" width="44.140625" bestFit="1" customWidth="1"/>
    <col min="2" max="2" width="44.85546875" bestFit="1" customWidth="1"/>
    <col min="3" max="3" width="67.7109375" bestFit="1" customWidth="1"/>
    <col min="4" max="4" width="25.140625" style="1" bestFit="1" customWidth="1"/>
    <col min="5" max="5" width="13.42578125" style="8" bestFit="1" customWidth="1"/>
    <col min="6" max="6" width="10.140625" style="8" bestFit="1" customWidth="1"/>
    <col min="7" max="7" width="10.5703125" style="8" bestFit="1" customWidth="1"/>
    <col min="8" max="8" width="12.28515625" style="8" bestFit="1" customWidth="1"/>
    <col min="9" max="9" width="14.140625" style="8" bestFit="1" customWidth="1"/>
    <col min="10" max="10" width="17.7109375" style="1" bestFit="1" customWidth="1"/>
    <col min="11" max="11" width="14.85546875" style="1" customWidth="1"/>
    <col min="12" max="12" width="13.42578125" bestFit="1" customWidth="1"/>
    <col min="13" max="13" width="12.7109375" bestFit="1" customWidth="1"/>
    <col min="14" max="14" width="12.28515625" bestFit="1" customWidth="1"/>
    <col min="15" max="15" width="10.140625" bestFit="1" customWidth="1"/>
    <col min="16" max="16" width="10.5703125" bestFit="1" customWidth="1"/>
    <col min="17" max="17" width="12.28515625" bestFit="1" customWidth="1"/>
  </cols>
  <sheetData>
    <row r="1" spans="1:17" x14ac:dyDescent="0.25">
      <c r="A1" s="36" t="s">
        <v>46</v>
      </c>
      <c r="B1" s="37" t="s">
        <v>47</v>
      </c>
      <c r="D1" s="38"/>
    </row>
    <row r="2" spans="1:17" x14ac:dyDescent="0.25">
      <c r="A2" s="36" t="s">
        <v>48</v>
      </c>
      <c r="B2" s="37" t="s">
        <v>49</v>
      </c>
      <c r="C2" s="30" t="str">
        <f>CONCATENATE(E3,"-",H3)</f>
        <v>2022-2025</v>
      </c>
      <c r="E2" s="66" t="s">
        <v>50</v>
      </c>
      <c r="F2" s="66"/>
      <c r="G2" s="66"/>
      <c r="H2" s="66"/>
    </row>
    <row r="3" spans="1:17" s="39" customFormat="1" ht="45" x14ac:dyDescent="0.25">
      <c r="A3" s="39" t="s">
        <v>51</v>
      </c>
      <c r="B3" s="39" t="s">
        <v>52</v>
      </c>
      <c r="C3" s="39" t="s">
        <v>53</v>
      </c>
      <c r="D3" s="39" t="s">
        <v>54</v>
      </c>
      <c r="E3" s="39">
        <v>2022</v>
      </c>
      <c r="F3" s="39">
        <v>2023</v>
      </c>
      <c r="G3" s="39">
        <v>2024</v>
      </c>
      <c r="H3" s="39">
        <v>2025</v>
      </c>
      <c r="I3" s="40" t="s">
        <v>55</v>
      </c>
      <c r="J3" s="39" t="s">
        <v>56</v>
      </c>
      <c r="K3" s="39" t="s">
        <v>57</v>
      </c>
    </row>
    <row r="4" spans="1:17" x14ac:dyDescent="0.25">
      <c r="A4" s="41" t="s">
        <v>58</v>
      </c>
      <c r="B4" s="41" t="s">
        <v>59</v>
      </c>
      <c r="C4" s="41" t="s">
        <v>60</v>
      </c>
      <c r="D4" s="42"/>
      <c r="E4" s="43">
        <v>38720383.102245517</v>
      </c>
      <c r="F4" s="43"/>
      <c r="G4" s="43"/>
      <c r="H4" s="43"/>
      <c r="I4" s="44">
        <v>44188</v>
      </c>
      <c r="J4" s="44">
        <v>44197</v>
      </c>
      <c r="K4" s="42" t="s">
        <v>61</v>
      </c>
      <c r="L4" s="8"/>
    </row>
    <row r="5" spans="1:17" x14ac:dyDescent="0.25">
      <c r="A5" s="45" t="s">
        <v>31</v>
      </c>
      <c r="B5" s="45" t="s">
        <v>62</v>
      </c>
      <c r="C5" s="45" t="s">
        <v>63</v>
      </c>
      <c r="D5" s="46" t="s">
        <v>64</v>
      </c>
      <c r="E5" s="47">
        <v>3232325.9134051129</v>
      </c>
      <c r="F5" s="47"/>
      <c r="G5" s="47"/>
      <c r="H5" s="47"/>
      <c r="I5" s="48">
        <v>44579</v>
      </c>
      <c r="J5" s="48">
        <v>44624</v>
      </c>
      <c r="K5" s="46" t="s">
        <v>61</v>
      </c>
      <c r="L5" s="8"/>
      <c r="M5" s="1" t="s">
        <v>31</v>
      </c>
      <c r="N5" s="8">
        <f>SUMIF($A$5:$A50,$M5,E$5:E50)</f>
        <v>3232325.9134051129</v>
      </c>
      <c r="O5" s="8">
        <f>SUMIF($A$5:$A50,$M5,F$5:F50)</f>
        <v>151570.26955728233</v>
      </c>
      <c r="P5" s="8">
        <f>SUMIF($A$5:$A50,$M5,G$5:G50)</f>
        <v>0</v>
      </c>
      <c r="Q5" s="8">
        <f>SUMIF($A$5:$A50,$M5,H$5:H50)</f>
        <v>0</v>
      </c>
    </row>
    <row r="6" spans="1:17" x14ac:dyDescent="0.25">
      <c r="A6" s="45" t="s">
        <v>31</v>
      </c>
      <c r="B6" s="45" t="s">
        <v>65</v>
      </c>
      <c r="C6" s="45" t="s">
        <v>66</v>
      </c>
      <c r="D6" s="46" t="s">
        <v>67</v>
      </c>
      <c r="E6" s="47"/>
      <c r="F6" s="47"/>
      <c r="G6" s="47"/>
      <c r="H6" s="47"/>
      <c r="I6" s="48">
        <v>44760</v>
      </c>
      <c r="J6" s="48">
        <v>44791</v>
      </c>
      <c r="K6" s="48" t="s">
        <v>61</v>
      </c>
      <c r="L6" s="8"/>
      <c r="M6" s="1" t="s">
        <v>32</v>
      </c>
      <c r="N6" s="8">
        <f>SUMIF($A$5:$A51,$M6,E$5:E51)</f>
        <v>0</v>
      </c>
      <c r="O6" s="8">
        <f>SUMIF($A$5:$A51,$M6,F$5:F51)</f>
        <v>0</v>
      </c>
      <c r="P6" s="8">
        <f>SUMIF($A$5:$A51,$M6,G$5:G51)</f>
        <v>0</v>
      </c>
      <c r="Q6" s="8">
        <f>SUMIF($A$5:$A51,$M6,H$5:H51)</f>
        <v>0</v>
      </c>
    </row>
    <row r="7" spans="1:17" x14ac:dyDescent="0.25">
      <c r="A7" s="45" t="s">
        <v>31</v>
      </c>
      <c r="B7" s="45" t="s">
        <v>68</v>
      </c>
      <c r="C7" s="45" t="s">
        <v>69</v>
      </c>
      <c r="D7" s="46" t="s">
        <v>67</v>
      </c>
      <c r="E7" s="47"/>
      <c r="F7" s="47"/>
      <c r="G7" s="47"/>
      <c r="H7" s="47"/>
      <c r="I7" s="48">
        <v>44805</v>
      </c>
      <c r="J7" s="48">
        <v>44805</v>
      </c>
      <c r="K7" s="48" t="s">
        <v>61</v>
      </c>
      <c r="L7" s="8"/>
      <c r="M7" s="1" t="s">
        <v>33</v>
      </c>
      <c r="N7" s="8">
        <f>SUMIF($A$5:$A51,$M7,E$5:E51)</f>
        <v>0</v>
      </c>
      <c r="O7" s="8">
        <f>SUMIF($A$5:$A51,$M7,F$5:F51)</f>
        <v>0</v>
      </c>
      <c r="P7" s="8">
        <f>SUMIF($A$5:$A51,$M7,G$5:G51)</f>
        <v>463004.74479208887</v>
      </c>
      <c r="Q7" s="8">
        <f>SUMIF($A$5:$A51,$M7,H$5:H51)</f>
        <v>0</v>
      </c>
    </row>
    <row r="8" spans="1:17" x14ac:dyDescent="0.25">
      <c r="A8" s="45" t="s">
        <v>31</v>
      </c>
      <c r="B8" s="45" t="s">
        <v>70</v>
      </c>
      <c r="C8" s="45" t="s">
        <v>71</v>
      </c>
      <c r="D8" s="46" t="s">
        <v>64</v>
      </c>
      <c r="E8" s="47"/>
      <c r="F8" s="47">
        <v>-17507.142558306456</v>
      </c>
      <c r="G8" s="47"/>
      <c r="H8" s="47"/>
      <c r="I8" s="48">
        <v>44880</v>
      </c>
      <c r="J8" s="48">
        <v>44927</v>
      </c>
      <c r="K8" s="46" t="s">
        <v>61</v>
      </c>
      <c r="L8" s="8"/>
      <c r="M8" s="1" t="s">
        <v>27</v>
      </c>
      <c r="N8" s="8">
        <f>SUMIF($A$5:$A55,$M8,E$5:E55)</f>
        <v>0</v>
      </c>
      <c r="O8" s="8">
        <f>SUMIF($A$5:$A55,$M8,F$5:F55)</f>
        <v>0</v>
      </c>
      <c r="P8" s="8">
        <f>SUMIF($A$5:$A55,$M8,G$5:G55)</f>
        <v>0</v>
      </c>
      <c r="Q8" s="8">
        <f>SUMIF($A$5:$A55,$M8,H$5:H55)</f>
        <v>3346627</v>
      </c>
    </row>
    <row r="9" spans="1:17" x14ac:dyDescent="0.25">
      <c r="A9" s="45" t="s">
        <v>31</v>
      </c>
      <c r="B9" s="45" t="s">
        <v>70</v>
      </c>
      <c r="C9" s="45" t="s">
        <v>72</v>
      </c>
      <c r="D9" s="46" t="s">
        <v>67</v>
      </c>
      <c r="E9" s="47"/>
      <c r="F9" s="47"/>
      <c r="G9" s="47"/>
      <c r="H9" s="47"/>
      <c r="I9" s="48">
        <v>44880</v>
      </c>
      <c r="J9" s="48">
        <v>44927</v>
      </c>
      <c r="K9" s="46" t="s">
        <v>61</v>
      </c>
      <c r="L9" s="8"/>
    </row>
    <row r="10" spans="1:17" x14ac:dyDescent="0.25">
      <c r="A10" s="45" t="s">
        <v>31</v>
      </c>
      <c r="B10" s="45" t="s">
        <v>73</v>
      </c>
      <c r="C10" s="45" t="s">
        <v>74</v>
      </c>
      <c r="D10" s="46" t="s">
        <v>67</v>
      </c>
      <c r="E10" s="47"/>
      <c r="F10" s="47"/>
      <c r="G10" s="47"/>
      <c r="H10" s="47"/>
      <c r="I10" s="48">
        <v>44917</v>
      </c>
      <c r="J10" s="48">
        <v>44927</v>
      </c>
      <c r="K10" s="46" t="s">
        <v>61</v>
      </c>
      <c r="L10" s="8"/>
    </row>
    <row r="11" spans="1:17" x14ac:dyDescent="0.25">
      <c r="A11" s="45" t="s">
        <v>31</v>
      </c>
      <c r="B11" s="45" t="s">
        <v>75</v>
      </c>
      <c r="C11" s="45" t="s">
        <v>76</v>
      </c>
      <c r="D11" s="46" t="s">
        <v>64</v>
      </c>
      <c r="E11" s="47"/>
      <c r="F11" s="47">
        <v>169077.41211558878</v>
      </c>
      <c r="G11" s="47"/>
      <c r="H11" s="47"/>
      <c r="I11" s="48">
        <v>44974</v>
      </c>
      <c r="J11" s="48">
        <v>45004</v>
      </c>
      <c r="K11" s="46" t="s">
        <v>61</v>
      </c>
      <c r="L11" s="8"/>
    </row>
    <row r="12" spans="1:17" x14ac:dyDescent="0.25">
      <c r="A12" s="45" t="s">
        <v>31</v>
      </c>
      <c r="B12" s="45" t="s">
        <v>77</v>
      </c>
      <c r="C12" s="45" t="s">
        <v>78</v>
      </c>
      <c r="D12" s="46" t="s">
        <v>67</v>
      </c>
      <c r="E12" s="47"/>
      <c r="F12" s="47"/>
      <c r="G12" s="47"/>
      <c r="H12" s="47"/>
      <c r="I12" s="48">
        <v>45019</v>
      </c>
      <c r="J12" s="48">
        <v>45019</v>
      </c>
      <c r="K12" s="46" t="s">
        <v>61</v>
      </c>
      <c r="L12" s="8"/>
      <c r="M12" s="1"/>
    </row>
    <row r="13" spans="1:17" x14ac:dyDescent="0.25">
      <c r="A13" s="45" t="s">
        <v>27</v>
      </c>
      <c r="B13" s="45" t="s">
        <v>79</v>
      </c>
      <c r="C13" s="45" t="s">
        <v>39</v>
      </c>
      <c r="D13" s="46" t="s">
        <v>64</v>
      </c>
      <c r="E13" s="47"/>
      <c r="F13" s="47"/>
      <c r="G13" s="47"/>
      <c r="H13" s="47"/>
      <c r="I13" s="48"/>
      <c r="J13" s="48">
        <v>45138</v>
      </c>
      <c r="K13" s="46" t="s">
        <v>61</v>
      </c>
      <c r="L13" s="8"/>
    </row>
    <row r="14" spans="1:17" x14ac:dyDescent="0.25">
      <c r="A14" s="45" t="s">
        <v>33</v>
      </c>
      <c r="B14" s="45" t="s">
        <v>80</v>
      </c>
      <c r="C14" s="45" t="s">
        <v>81</v>
      </c>
      <c r="D14" s="46" t="s">
        <v>64</v>
      </c>
      <c r="E14" s="47"/>
      <c r="F14" s="47"/>
      <c r="G14" s="47">
        <v>463004.74479208887</v>
      </c>
      <c r="H14" s="47"/>
      <c r="I14" s="48"/>
      <c r="J14" s="48">
        <v>45292</v>
      </c>
      <c r="K14" s="46"/>
      <c r="L14" s="8"/>
    </row>
    <row r="15" spans="1:17" x14ac:dyDescent="0.25">
      <c r="A15" s="45" t="s">
        <v>27</v>
      </c>
      <c r="B15" s="45" t="s">
        <v>79</v>
      </c>
      <c r="C15" s="45" t="s">
        <v>82</v>
      </c>
      <c r="D15" s="46" t="s">
        <v>67</v>
      </c>
      <c r="E15" s="47"/>
      <c r="F15" s="47"/>
      <c r="G15" s="47"/>
      <c r="H15" s="47"/>
      <c r="I15" s="48"/>
      <c r="J15" s="46"/>
      <c r="K15" s="46"/>
      <c r="L15" s="8"/>
    </row>
    <row r="16" spans="1:17" x14ac:dyDescent="0.25">
      <c r="A16" s="45" t="s">
        <v>27</v>
      </c>
      <c r="B16" s="45" t="s">
        <v>79</v>
      </c>
      <c r="C16" s="45" t="s">
        <v>83</v>
      </c>
      <c r="D16" s="46" t="s">
        <v>67</v>
      </c>
      <c r="E16" s="47"/>
      <c r="F16" s="47"/>
      <c r="G16" s="47"/>
      <c r="H16" s="47"/>
      <c r="I16" s="48"/>
      <c r="J16" s="46"/>
      <c r="K16" s="46"/>
      <c r="L16" s="8"/>
    </row>
    <row r="17" spans="1:12" x14ac:dyDescent="0.25">
      <c r="A17" s="45" t="s">
        <v>27</v>
      </c>
      <c r="B17" s="45" t="s">
        <v>79</v>
      </c>
      <c r="C17" s="45" t="s">
        <v>84</v>
      </c>
      <c r="D17" s="46" t="s">
        <v>67</v>
      </c>
      <c r="E17" s="47"/>
      <c r="F17" s="47"/>
      <c r="G17" s="47"/>
      <c r="H17" s="47"/>
      <c r="I17" s="48"/>
      <c r="J17" s="46"/>
      <c r="K17" s="46"/>
      <c r="L17" s="8"/>
    </row>
    <row r="18" spans="1:12" x14ac:dyDescent="0.25">
      <c r="A18" s="45" t="s">
        <v>27</v>
      </c>
      <c r="B18" s="45" t="s">
        <v>79</v>
      </c>
      <c r="C18" s="45" t="s">
        <v>85</v>
      </c>
      <c r="D18" s="46" t="s">
        <v>64</v>
      </c>
      <c r="E18" s="47"/>
      <c r="F18" s="47"/>
      <c r="G18" s="47"/>
      <c r="H18" s="47"/>
      <c r="I18" s="48"/>
      <c r="J18" s="46"/>
      <c r="K18" s="46"/>
      <c r="L18" s="8"/>
    </row>
    <row r="19" spans="1:12" x14ac:dyDescent="0.25">
      <c r="A19" s="45" t="s">
        <v>27</v>
      </c>
      <c r="B19" s="45" t="s">
        <v>80</v>
      </c>
      <c r="C19" s="45" t="s">
        <v>86</v>
      </c>
      <c r="D19" s="46" t="s">
        <v>64</v>
      </c>
      <c r="E19" s="47"/>
      <c r="F19" s="47"/>
      <c r="G19" s="47"/>
      <c r="H19" s="47">
        <v>3346627</v>
      </c>
      <c r="I19" s="47"/>
      <c r="J19" s="48">
        <v>45658</v>
      </c>
      <c r="K19" s="46"/>
      <c r="L19" s="8"/>
    </row>
    <row r="20" spans="1:12" x14ac:dyDescent="0.25">
      <c r="A20" s="45" t="s">
        <v>27</v>
      </c>
      <c r="B20" s="45" t="s">
        <v>79</v>
      </c>
      <c r="C20" s="45" t="s">
        <v>72</v>
      </c>
      <c r="D20" s="46" t="s">
        <v>67</v>
      </c>
      <c r="E20" s="47"/>
      <c r="F20" s="47"/>
      <c r="G20" s="47"/>
      <c r="H20" s="47"/>
      <c r="I20" s="47"/>
      <c r="J20" s="46"/>
      <c r="K20" s="46"/>
      <c r="L20" s="8"/>
    </row>
    <row r="21" spans="1:12" x14ac:dyDescent="0.25">
      <c r="A21" s="45" t="s">
        <v>27</v>
      </c>
      <c r="B21" s="45" t="s">
        <v>79</v>
      </c>
      <c r="C21" s="45" t="s">
        <v>85</v>
      </c>
      <c r="D21" s="46" t="s">
        <v>64</v>
      </c>
      <c r="E21" s="47"/>
      <c r="F21" s="47"/>
      <c r="G21" s="47"/>
      <c r="H21" s="47"/>
      <c r="I21" s="47"/>
      <c r="J21" s="46"/>
      <c r="K21" s="46"/>
    </row>
    <row r="22" spans="1:12" x14ac:dyDescent="0.25">
      <c r="A22" s="45"/>
      <c r="B22" s="45"/>
      <c r="C22" s="45"/>
      <c r="D22" s="46"/>
      <c r="E22" s="47"/>
      <c r="F22" s="47"/>
      <c r="G22" s="47"/>
      <c r="H22" s="47"/>
      <c r="I22" s="47"/>
      <c r="J22" s="46"/>
      <c r="K22" s="46"/>
    </row>
    <row r="23" spans="1:12" x14ac:dyDescent="0.25">
      <c r="A23" s="45"/>
      <c r="B23" s="45"/>
      <c r="C23" s="45"/>
      <c r="D23" s="46"/>
      <c r="E23" s="47"/>
      <c r="F23" s="47"/>
      <c r="G23" s="47"/>
      <c r="H23" s="47"/>
      <c r="I23" s="47"/>
      <c r="J23" s="46"/>
      <c r="K23" s="46"/>
    </row>
    <row r="24" spans="1:12" x14ac:dyDescent="0.25">
      <c r="A24" s="45"/>
      <c r="B24" s="45"/>
      <c r="C24" s="45"/>
      <c r="D24" s="46"/>
      <c r="E24" s="47"/>
      <c r="F24" s="47"/>
      <c r="G24" s="47"/>
      <c r="H24" s="47"/>
      <c r="I24" s="47"/>
      <c r="J24" s="46"/>
      <c r="K24" s="46"/>
    </row>
    <row r="25" spans="1:12" x14ac:dyDescent="0.25">
      <c r="A25" s="45"/>
      <c r="B25" s="45"/>
      <c r="C25" s="45"/>
      <c r="D25" s="46"/>
      <c r="E25" s="47"/>
      <c r="F25" s="47"/>
      <c r="G25" s="47"/>
      <c r="H25" s="47"/>
      <c r="I25" s="47"/>
      <c r="J25" s="46"/>
      <c r="K25" s="46"/>
    </row>
    <row r="26" spans="1:12" x14ac:dyDescent="0.25">
      <c r="A26" s="45"/>
      <c r="B26" s="45"/>
      <c r="C26" s="45"/>
      <c r="D26" s="46"/>
      <c r="E26" s="47"/>
      <c r="F26" s="47"/>
      <c r="G26" s="47"/>
      <c r="H26" s="47"/>
      <c r="I26" s="47"/>
      <c r="J26" s="46"/>
      <c r="K26" s="46"/>
    </row>
    <row r="27" spans="1:12" x14ac:dyDescent="0.25">
      <c r="A27" s="45"/>
      <c r="B27" s="45"/>
      <c r="C27" s="45"/>
      <c r="D27" s="46"/>
      <c r="E27" s="47"/>
      <c r="F27" s="47"/>
      <c r="G27" s="47"/>
      <c r="H27" s="47"/>
      <c r="I27" s="47"/>
      <c r="J27" s="46"/>
      <c r="K27" s="46"/>
    </row>
    <row r="28" spans="1:12" x14ac:dyDescent="0.25">
      <c r="A28" s="45"/>
      <c r="B28" s="45"/>
      <c r="C28" s="45"/>
      <c r="D28" s="46"/>
      <c r="E28" s="47"/>
      <c r="F28" s="47"/>
      <c r="G28" s="47"/>
      <c r="H28" s="47"/>
      <c r="I28" s="47"/>
      <c r="J28" s="46"/>
      <c r="K28" s="46"/>
    </row>
    <row r="29" spans="1:12" x14ac:dyDescent="0.25">
      <c r="A29" s="45"/>
      <c r="B29" s="45"/>
      <c r="C29" s="45"/>
      <c r="D29" s="46"/>
      <c r="E29" s="47"/>
      <c r="F29" s="47"/>
      <c r="G29" s="47"/>
      <c r="H29" s="47"/>
      <c r="I29" s="47"/>
      <c r="J29" s="46"/>
      <c r="K29" s="46"/>
    </row>
    <row r="30" spans="1:12" x14ac:dyDescent="0.25">
      <c r="A30" s="45"/>
      <c r="B30" s="45"/>
      <c r="C30" s="45"/>
      <c r="D30" s="46"/>
      <c r="E30" s="47"/>
      <c r="F30" s="47"/>
      <c r="G30" s="47"/>
      <c r="H30" s="47"/>
      <c r="I30" s="47"/>
      <c r="J30" s="46"/>
      <c r="K30" s="46"/>
    </row>
    <row r="31" spans="1:12" x14ac:dyDescent="0.25">
      <c r="A31" s="45"/>
      <c r="B31" s="45"/>
      <c r="C31" s="45"/>
      <c r="D31" s="46"/>
      <c r="E31" s="47"/>
      <c r="F31" s="47"/>
      <c r="G31" s="47"/>
      <c r="H31" s="47"/>
      <c r="I31" s="47"/>
      <c r="J31" s="46"/>
      <c r="K31" s="46"/>
    </row>
    <row r="32" spans="1:12" x14ac:dyDescent="0.25">
      <c r="A32" s="45"/>
      <c r="B32" s="45"/>
      <c r="C32" s="45"/>
      <c r="D32" s="46"/>
      <c r="E32" s="47"/>
      <c r="F32" s="47"/>
      <c r="G32" s="47"/>
      <c r="H32" s="47"/>
      <c r="I32" s="47"/>
      <c r="J32" s="46"/>
      <c r="K32" s="46"/>
    </row>
    <row r="33" spans="1:11" x14ac:dyDescent="0.25">
      <c r="A33" s="45"/>
      <c r="B33" s="45"/>
      <c r="C33" s="45"/>
      <c r="D33" s="46"/>
      <c r="E33" s="47"/>
      <c r="F33" s="47"/>
      <c r="G33" s="47"/>
      <c r="H33" s="47"/>
      <c r="I33" s="47"/>
      <c r="J33" s="46"/>
      <c r="K33" s="46"/>
    </row>
    <row r="34" spans="1:11" x14ac:dyDescent="0.25">
      <c r="A34" s="45"/>
      <c r="B34" s="45"/>
      <c r="C34" s="45"/>
      <c r="D34" s="46"/>
      <c r="E34" s="47"/>
      <c r="F34" s="47"/>
      <c r="G34" s="47"/>
      <c r="H34" s="47"/>
      <c r="I34" s="47"/>
      <c r="J34" s="46"/>
      <c r="K34" s="46"/>
    </row>
    <row r="35" spans="1:11" x14ac:dyDescent="0.25">
      <c r="A35" s="45"/>
      <c r="B35" s="45"/>
      <c r="C35" s="45"/>
      <c r="D35" s="46"/>
      <c r="E35" s="47"/>
      <c r="F35" s="47"/>
      <c r="G35" s="47"/>
      <c r="H35" s="47"/>
      <c r="I35" s="47"/>
      <c r="J35" s="46"/>
      <c r="K35" s="46"/>
    </row>
    <row r="36" spans="1:11" x14ac:dyDescent="0.25">
      <c r="A36" s="45"/>
      <c r="B36" s="45"/>
      <c r="C36" s="45"/>
      <c r="D36" s="46"/>
      <c r="E36" s="47"/>
      <c r="F36" s="47"/>
      <c r="G36" s="47"/>
      <c r="H36" s="47"/>
      <c r="I36" s="47"/>
      <c r="J36" s="46"/>
      <c r="K36" s="46"/>
    </row>
    <row r="37" spans="1:11" x14ac:dyDescent="0.25">
      <c r="A37" s="45"/>
      <c r="B37" s="45"/>
      <c r="C37" s="45"/>
      <c r="D37" s="46"/>
      <c r="E37" s="47"/>
      <c r="F37" s="47"/>
      <c r="G37" s="47"/>
      <c r="H37" s="47"/>
      <c r="I37" s="47"/>
      <c r="J37" s="46"/>
      <c r="K37" s="46"/>
    </row>
    <row r="38" spans="1:11" x14ac:dyDescent="0.25">
      <c r="A38" s="45"/>
      <c r="B38" s="45"/>
      <c r="C38" s="45"/>
      <c r="D38" s="46"/>
      <c r="E38" s="47"/>
      <c r="F38" s="47"/>
      <c r="G38" s="47"/>
      <c r="H38" s="47"/>
      <c r="I38" s="47"/>
      <c r="J38" s="46"/>
      <c r="K38" s="46"/>
    </row>
    <row r="39" spans="1:11" x14ac:dyDescent="0.25">
      <c r="A39" s="45"/>
      <c r="B39" s="45"/>
      <c r="C39" s="45"/>
      <c r="D39" s="46"/>
      <c r="E39" s="47"/>
      <c r="F39" s="47"/>
      <c r="G39" s="47"/>
      <c r="H39" s="47"/>
      <c r="I39" s="47"/>
      <c r="J39" s="46"/>
      <c r="K39" s="46"/>
    </row>
    <row r="40" spans="1:11" x14ac:dyDescent="0.25">
      <c r="A40" s="45"/>
      <c r="B40" s="45"/>
      <c r="C40" s="45"/>
      <c r="D40" s="46"/>
      <c r="E40" s="47"/>
      <c r="F40" s="47"/>
      <c r="G40" s="47"/>
      <c r="H40" s="47"/>
      <c r="I40" s="47"/>
      <c r="J40" s="46"/>
      <c r="K40" s="46"/>
    </row>
    <row r="41" spans="1:11" x14ac:dyDescent="0.25">
      <c r="A41" s="45"/>
      <c r="B41" s="45"/>
      <c r="C41" s="45"/>
      <c r="D41" s="46"/>
      <c r="E41" s="47"/>
      <c r="F41" s="47"/>
      <c r="G41" s="47"/>
      <c r="H41" s="47"/>
      <c r="I41" s="47"/>
      <c r="J41" s="46"/>
      <c r="K41" s="46"/>
    </row>
    <row r="42" spans="1:11" x14ac:dyDescent="0.25">
      <c r="A42" s="45"/>
      <c r="B42" s="45"/>
      <c r="C42" s="45"/>
      <c r="D42" s="46"/>
      <c r="E42" s="47"/>
      <c r="F42" s="47"/>
      <c r="G42" s="47"/>
      <c r="H42" s="47"/>
      <c r="I42" s="47"/>
      <c r="J42" s="46"/>
      <c r="K42" s="46"/>
    </row>
    <row r="43" spans="1:11" x14ac:dyDescent="0.25">
      <c r="A43" s="45"/>
      <c r="B43" s="45"/>
      <c r="C43" s="45"/>
      <c r="D43" s="46"/>
      <c r="E43" s="47"/>
      <c r="F43" s="47"/>
      <c r="G43" s="47"/>
      <c r="H43" s="47"/>
      <c r="I43" s="47"/>
      <c r="J43" s="46"/>
      <c r="K43" s="46"/>
    </row>
    <row r="44" spans="1:11" x14ac:dyDescent="0.25">
      <c r="A44" s="45"/>
      <c r="B44" s="45"/>
      <c r="C44" s="45"/>
      <c r="D44" s="46"/>
      <c r="E44" s="47"/>
      <c r="F44" s="47"/>
      <c r="G44" s="47"/>
      <c r="H44" s="47"/>
      <c r="I44" s="47"/>
      <c r="J44" s="46"/>
      <c r="K44" s="46"/>
    </row>
    <row r="45" spans="1:11" x14ac:dyDescent="0.25">
      <c r="A45" s="45"/>
      <c r="B45" s="45"/>
      <c r="C45" s="45"/>
      <c r="D45" s="46"/>
      <c r="E45" s="47"/>
      <c r="F45" s="47"/>
      <c r="G45" s="47"/>
      <c r="H45" s="47"/>
      <c r="I45" s="47"/>
      <c r="J45" s="46"/>
      <c r="K45" s="46"/>
    </row>
    <row r="46" spans="1:11" x14ac:dyDescent="0.25">
      <c r="A46" s="45"/>
      <c r="B46" s="45"/>
      <c r="C46" s="45"/>
      <c r="D46" s="46"/>
      <c r="E46" s="47"/>
      <c r="F46" s="47"/>
      <c r="G46" s="47"/>
      <c r="H46" s="47"/>
      <c r="I46" s="47"/>
      <c r="J46" s="46"/>
      <c r="K46" s="46"/>
    </row>
    <row r="47" spans="1:11" x14ac:dyDescent="0.25">
      <c r="A47" s="45"/>
      <c r="B47" s="45"/>
      <c r="C47" s="45"/>
      <c r="D47" s="46"/>
      <c r="E47" s="47"/>
      <c r="F47" s="47"/>
      <c r="G47" s="47"/>
      <c r="H47" s="47"/>
      <c r="I47" s="47"/>
      <c r="J47" s="46"/>
      <c r="K47" s="46"/>
    </row>
    <row r="48" spans="1:11" x14ac:dyDescent="0.25">
      <c r="A48" s="45"/>
      <c r="B48" s="45"/>
      <c r="C48" s="45"/>
      <c r="D48" s="46"/>
      <c r="E48" s="47"/>
      <c r="F48" s="47"/>
      <c r="G48" s="47"/>
      <c r="H48" s="47"/>
      <c r="I48" s="47"/>
      <c r="J48" s="46"/>
      <c r="K48" s="46"/>
    </row>
    <row r="49" spans="1:11" x14ac:dyDescent="0.25">
      <c r="A49" s="45"/>
      <c r="B49" s="45"/>
      <c r="C49" s="45"/>
      <c r="D49" s="46"/>
      <c r="E49" s="47"/>
      <c r="F49" s="47"/>
      <c r="G49" s="47"/>
      <c r="H49" s="47"/>
      <c r="I49" s="47"/>
      <c r="J49" s="46"/>
      <c r="K49" s="46"/>
    </row>
    <row r="50" spans="1:11" x14ac:dyDescent="0.25">
      <c r="A50" s="45"/>
      <c r="B50" s="45"/>
      <c r="C50" s="45"/>
      <c r="D50" s="46"/>
      <c r="E50" s="47"/>
      <c r="F50" s="47"/>
      <c r="G50" s="47"/>
      <c r="H50" s="47"/>
      <c r="I50" s="47"/>
      <c r="J50" s="46"/>
      <c r="K50" s="46"/>
    </row>
    <row r="51" spans="1:11" x14ac:dyDescent="0.25">
      <c r="A51" s="49" t="s">
        <v>87</v>
      </c>
      <c r="B51" s="49" t="s">
        <v>87</v>
      </c>
      <c r="C51" s="49" t="s">
        <v>87</v>
      </c>
      <c r="D51" s="49" t="s">
        <v>87</v>
      </c>
      <c r="E51" s="49"/>
      <c r="F51" s="49"/>
      <c r="G51" s="49"/>
      <c r="H51" s="49"/>
      <c r="I51" s="49"/>
      <c r="J51" s="49" t="s">
        <v>87</v>
      </c>
      <c r="K51" s="49" t="s">
        <v>87</v>
      </c>
    </row>
    <row r="52" spans="1:11" x14ac:dyDescent="0.25">
      <c r="D52" s="50" t="s">
        <v>88</v>
      </c>
      <c r="E52" s="8">
        <f>SUM(E5:E50)</f>
        <v>3232325.9134051129</v>
      </c>
      <c r="F52" s="8">
        <f t="shared" ref="F52:H52" si="0">SUM(F5:F50)</f>
        <v>151570.26955728233</v>
      </c>
      <c r="G52" s="8">
        <f t="shared" si="0"/>
        <v>463004.74479208887</v>
      </c>
      <c r="H52" s="8">
        <f t="shared" si="0"/>
        <v>3346627</v>
      </c>
    </row>
    <row r="53" spans="1:11" x14ac:dyDescent="0.25">
      <c r="D53" s="50"/>
      <c r="E53" s="33"/>
      <c r="F53" s="51"/>
      <c r="G53" s="52"/>
      <c r="H53" s="52"/>
    </row>
    <row r="54" spans="1:11" x14ac:dyDescent="0.25">
      <c r="C54" t="s">
        <v>89</v>
      </c>
      <c r="D54" s="53"/>
      <c r="E54" s="33"/>
      <c r="F54" s="33"/>
    </row>
  </sheetData>
  <mergeCells count="1">
    <mergeCell ref="E2:H2"/>
  </mergeCells>
  <pageMargins left="0.7" right="0.7" top="0.75" bottom="0.75" header="0.3" footer="0.3"/>
  <pageSetup scale="4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1F5C3-C867-497F-A556-C93C7807E19D}">
  <dimension ref="A1:Q33"/>
  <sheetViews>
    <sheetView tabSelected="1" view="pageBreakPreview" zoomScale="115" zoomScaleNormal="130" zoomScaleSheetLayoutView="115" workbookViewId="0">
      <selection activeCell="N14" sqref="N14"/>
    </sheetView>
  </sheetViews>
  <sheetFormatPr defaultRowHeight="15" x14ac:dyDescent="0.25"/>
  <cols>
    <col min="1" max="1" width="3.85546875" customWidth="1"/>
    <col min="2" max="2" width="5.28515625" customWidth="1"/>
    <col min="3" max="3" width="12.85546875" customWidth="1"/>
    <col min="17" max="17" width="15.5703125" bestFit="1" customWidth="1"/>
    <col min="18" max="18" width="10.5703125" bestFit="1" customWidth="1"/>
  </cols>
  <sheetData>
    <row r="1" spans="1:17" x14ac:dyDescent="0.25">
      <c r="A1" t="s">
        <v>0</v>
      </c>
      <c r="Q1" s="1"/>
    </row>
    <row r="2" spans="1:17" x14ac:dyDescent="0.25">
      <c r="Q2" s="1" t="s">
        <v>1</v>
      </c>
    </row>
    <row r="3" spans="1:17" x14ac:dyDescent="0.25">
      <c r="Q3" s="1" t="s">
        <v>2</v>
      </c>
    </row>
    <row r="4" spans="1:17" x14ac:dyDescent="0.25">
      <c r="Q4" s="20" t="s">
        <v>3</v>
      </c>
    </row>
    <row r="5" spans="1:17" x14ac:dyDescent="0.25">
      <c r="A5">
        <v>1</v>
      </c>
      <c r="B5" s="21" t="s">
        <v>4</v>
      </c>
      <c r="Q5" s="22">
        <f>'Rev Req''t_Base'!B3/1000</f>
        <v>259615.86569391986</v>
      </c>
    </row>
    <row r="6" spans="1:17" x14ac:dyDescent="0.25">
      <c r="B6" s="23" t="s">
        <v>5</v>
      </c>
      <c r="C6" t="s">
        <v>6</v>
      </c>
      <c r="Q6" s="22">
        <f>Q5*0.01</f>
        <v>2596.1586569391984</v>
      </c>
    </row>
    <row r="7" spans="1:17" x14ac:dyDescent="0.25">
      <c r="B7" s="23"/>
      <c r="Q7" s="22"/>
    </row>
    <row r="8" spans="1:17" x14ac:dyDescent="0.25">
      <c r="A8">
        <v>2</v>
      </c>
      <c r="B8" s="21" t="s">
        <v>37</v>
      </c>
    </row>
    <row r="9" spans="1:17" x14ac:dyDescent="0.25">
      <c r="B9" s="24" t="s">
        <v>5</v>
      </c>
      <c r="C9" s="25" t="s">
        <v>38</v>
      </c>
      <c r="D9" s="25" t="s">
        <v>39</v>
      </c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6">
        <v>7305</v>
      </c>
    </row>
    <row r="10" spans="1:17" x14ac:dyDescent="0.25">
      <c r="B10" s="27" t="s">
        <v>7</v>
      </c>
      <c r="C10" s="25" t="s">
        <v>40</v>
      </c>
      <c r="D10" s="25" t="s">
        <v>41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6">
        <v>36507</v>
      </c>
    </row>
    <row r="11" spans="1:17" x14ac:dyDescent="0.25">
      <c r="B11" s="27" t="s">
        <v>8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6"/>
    </row>
    <row r="12" spans="1:17" x14ac:dyDescent="0.25">
      <c r="B12" s="27" t="s">
        <v>9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6"/>
    </row>
    <row r="13" spans="1:17" x14ac:dyDescent="0.25">
      <c r="B13" s="27" t="s">
        <v>10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6"/>
    </row>
    <row r="14" spans="1:17" x14ac:dyDescent="0.25">
      <c r="B14" s="23" t="s">
        <v>11</v>
      </c>
    </row>
    <row r="16" spans="1:17" x14ac:dyDescent="0.25">
      <c r="A16">
        <v>3</v>
      </c>
      <c r="B16" s="28" t="s">
        <v>12</v>
      </c>
    </row>
    <row r="17" spans="1:17" x14ac:dyDescent="0.25">
      <c r="B17" s="29" t="s">
        <v>5</v>
      </c>
      <c r="C17" t="str">
        <f>C10</f>
        <v>A.22-07-001</v>
      </c>
      <c r="D17" t="str">
        <f>D10</f>
        <v>2022 GRC</v>
      </c>
      <c r="E17" t="s">
        <v>42</v>
      </c>
      <c r="Q17" s="22">
        <f>Q10</f>
        <v>36507</v>
      </c>
    </row>
    <row r="18" spans="1:17" x14ac:dyDescent="0.25">
      <c r="B18" s="29" t="s">
        <v>7</v>
      </c>
    </row>
    <row r="20" spans="1:17" x14ac:dyDescent="0.25">
      <c r="A20">
        <v>4</v>
      </c>
      <c r="B20" t="s">
        <v>43</v>
      </c>
    </row>
    <row r="21" spans="1:17" x14ac:dyDescent="0.25">
      <c r="B21" s="24" t="s">
        <v>5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6"/>
    </row>
    <row r="22" spans="1:17" x14ac:dyDescent="0.25">
      <c r="B22" s="24" t="s">
        <v>7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6"/>
    </row>
    <row r="23" spans="1:17" x14ac:dyDescent="0.25">
      <c r="B23" s="24" t="s">
        <v>8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6"/>
    </row>
    <row r="24" spans="1:17" x14ac:dyDescent="0.25">
      <c r="B24" s="24" t="s">
        <v>9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6"/>
    </row>
    <row r="25" spans="1:17" x14ac:dyDescent="0.25">
      <c r="B25" s="29" t="s">
        <v>10</v>
      </c>
    </row>
    <row r="27" spans="1:17" ht="15" customHeight="1" x14ac:dyDescent="0.25">
      <c r="A27">
        <v>5</v>
      </c>
      <c r="B27" s="64" t="s">
        <v>13</v>
      </c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</row>
    <row r="28" spans="1:17" x14ac:dyDescent="0.25">
      <c r="B28" s="29" t="s">
        <v>5</v>
      </c>
      <c r="C28" s="29" t="s">
        <v>14</v>
      </c>
      <c r="Q28" s="22">
        <f>SUM(Q9,Q21)</f>
        <v>7305</v>
      </c>
    </row>
    <row r="29" spans="1:17" x14ac:dyDescent="0.25">
      <c r="B29" s="29" t="s">
        <v>7</v>
      </c>
      <c r="C29" s="29" t="s">
        <v>15</v>
      </c>
      <c r="Q29" s="22">
        <f>Q10</f>
        <v>36507</v>
      </c>
    </row>
    <row r="30" spans="1:17" x14ac:dyDescent="0.25">
      <c r="B30" s="29" t="s">
        <v>8</v>
      </c>
      <c r="C30" s="29" t="s">
        <v>16</v>
      </c>
      <c r="Q30" s="22"/>
    </row>
    <row r="31" spans="1:17" x14ac:dyDescent="0.25">
      <c r="B31" s="29" t="s">
        <v>9</v>
      </c>
      <c r="C31" s="29" t="s">
        <v>44</v>
      </c>
    </row>
    <row r="33" spans="3:3" x14ac:dyDescent="0.25">
      <c r="C33" s="35" t="s">
        <v>45</v>
      </c>
    </row>
  </sheetData>
  <mergeCells count="1">
    <mergeCell ref="B27:P27"/>
  </mergeCells>
  <pageMargins left="0.7" right="0.7" top="0.75" bottom="0.75" header="0.3" footer="0.3"/>
  <pageSetup scale="57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14"/>
  <sheetViews>
    <sheetView view="pageBreakPreview" zoomScaleNormal="100" zoomScaleSheetLayoutView="100" workbookViewId="0">
      <selection activeCell="B11" sqref="B11"/>
    </sheetView>
  </sheetViews>
  <sheetFormatPr defaultRowHeight="15" x14ac:dyDescent="0.25"/>
  <cols>
    <col min="1" max="1" width="17.5703125" customWidth="1"/>
    <col min="2" max="2" width="22.140625" customWidth="1"/>
    <col min="3" max="4" width="14.140625" bestFit="1" customWidth="1"/>
    <col min="5" max="5" width="14.7109375" bestFit="1" customWidth="1"/>
    <col min="6" max="6" width="0.85546875" customWidth="1"/>
  </cols>
  <sheetData>
    <row r="2" spans="1:5" ht="16.5" thickBot="1" x14ac:dyDescent="0.3">
      <c r="A2" s="61" t="s">
        <v>17</v>
      </c>
      <c r="B2" s="61"/>
      <c r="C2" s="61"/>
      <c r="D2" s="61"/>
      <c r="E2" s="61"/>
    </row>
    <row r="3" spans="1:5" s="19" customFormat="1" ht="57.95" customHeight="1" x14ac:dyDescent="0.25">
      <c r="A3" s="15" t="s">
        <v>34</v>
      </c>
      <c r="B3" s="16">
        <v>259615865.69391987</v>
      </c>
      <c r="C3" s="17"/>
      <c r="D3" s="17"/>
      <c r="E3" s="18"/>
    </row>
    <row r="4" spans="1:5" x14ac:dyDescent="0.25">
      <c r="A4" s="2"/>
      <c r="B4" s="62" t="s">
        <v>23</v>
      </c>
      <c r="C4" s="62"/>
      <c r="D4" s="62"/>
      <c r="E4" s="63"/>
    </row>
    <row r="5" spans="1:5" x14ac:dyDescent="0.25">
      <c r="A5" s="3"/>
      <c r="B5" s="30">
        <v>2022</v>
      </c>
      <c r="C5" s="30">
        <v>2023</v>
      </c>
      <c r="D5" s="30">
        <v>2024</v>
      </c>
      <c r="E5" s="31">
        <v>2025</v>
      </c>
    </row>
    <row r="6" spans="1:5" x14ac:dyDescent="0.25">
      <c r="A6" s="4" t="s">
        <v>31</v>
      </c>
      <c r="B6" s="8">
        <v>35032990.068424836</v>
      </c>
      <c r="C6" s="8">
        <v>14595788.370057192</v>
      </c>
      <c r="D6" s="8">
        <v>0</v>
      </c>
      <c r="E6" s="9">
        <v>0</v>
      </c>
    </row>
    <row r="7" spans="1:5" x14ac:dyDescent="0.25">
      <c r="A7" s="4" t="s">
        <v>32</v>
      </c>
      <c r="B7" s="8">
        <v>0</v>
      </c>
      <c r="C7" s="8">
        <v>0</v>
      </c>
      <c r="D7" s="8">
        <v>0</v>
      </c>
      <c r="E7" s="9">
        <v>0</v>
      </c>
    </row>
    <row r="8" spans="1:5" ht="14.45" customHeight="1" x14ac:dyDescent="0.25">
      <c r="A8" s="4" t="s">
        <v>33</v>
      </c>
      <c r="B8" s="8">
        <v>0</v>
      </c>
      <c r="C8" s="8">
        <v>0</v>
      </c>
      <c r="D8" s="8">
        <v>29151196.066298541</v>
      </c>
      <c r="E8" s="9">
        <v>0</v>
      </c>
    </row>
    <row r="9" spans="1:5" ht="14.45" customHeight="1" x14ac:dyDescent="0.25">
      <c r="A9" s="4" t="s">
        <v>27</v>
      </c>
      <c r="B9" s="8">
        <v>0</v>
      </c>
      <c r="C9" s="8">
        <v>0</v>
      </c>
      <c r="D9" s="8">
        <v>0</v>
      </c>
      <c r="E9" s="9">
        <v>21839777.668538291</v>
      </c>
    </row>
    <row r="10" spans="1:5" ht="29.45" customHeight="1" thickBot="1" x14ac:dyDescent="0.3">
      <c r="A10" s="5" t="s">
        <v>24</v>
      </c>
      <c r="B10" s="10">
        <f>SUM(B6:B9)</f>
        <v>35032990.068424836</v>
      </c>
      <c r="C10" s="10">
        <f>SUM(C6:C9)</f>
        <v>14595788.370057192</v>
      </c>
      <c r="D10" s="10">
        <f>SUM(D6:D9)</f>
        <v>29151196.066298541</v>
      </c>
      <c r="E10" s="11">
        <f>SUM(E6:E9)</f>
        <v>21839777.668538291</v>
      </c>
    </row>
    <row r="11" spans="1:5" ht="15.75" thickTop="1" x14ac:dyDescent="0.25">
      <c r="A11" s="4"/>
      <c r="E11" s="12"/>
    </row>
    <row r="12" spans="1:5" ht="45" x14ac:dyDescent="0.25">
      <c r="A12" s="6" t="s">
        <v>26</v>
      </c>
      <c r="B12" s="32">
        <f>B10/B3</f>
        <v>0.13494163761827943</v>
      </c>
      <c r="C12" s="33">
        <f>(C10-B10)/(B13)</f>
        <v>-6.9361211824463018E-2</v>
      </c>
      <c r="D12" s="33">
        <f t="shared" ref="D12:E12" si="0">(D10-C10)/(C13)</f>
        <v>4.7067614500089797E-2</v>
      </c>
      <c r="E12" s="34">
        <f t="shared" si="0"/>
        <v>-2.1606111923441806E-2</v>
      </c>
    </row>
    <row r="13" spans="1:5" ht="30.95" customHeight="1" x14ac:dyDescent="0.25">
      <c r="A13" s="6" t="s">
        <v>25</v>
      </c>
      <c r="B13" s="8">
        <f>B3+B10</f>
        <v>294648855.76234472</v>
      </c>
      <c r="C13" s="8">
        <f>B13+C10</f>
        <v>309244644.13240188</v>
      </c>
      <c r="D13" s="8">
        <f>C13+D10</f>
        <v>338395840.19870043</v>
      </c>
      <c r="E13" s="9">
        <f>D13+E10</f>
        <v>360235617.8672387</v>
      </c>
    </row>
    <row r="14" spans="1:5" ht="29.45" customHeight="1" thickBot="1" x14ac:dyDescent="0.3">
      <c r="A14" s="7" t="s">
        <v>30</v>
      </c>
      <c r="B14" s="13">
        <f>(B13-B3)/B3</f>
        <v>0.13494163761827949</v>
      </c>
      <c r="C14" s="13">
        <f>(C13-B3)/B3</f>
        <v>0.19116234790131437</v>
      </c>
      <c r="D14" s="13">
        <f>(D13-C13)/C13</f>
        <v>9.4265807409804558E-2</v>
      </c>
      <c r="E14" s="14">
        <f>(E13-D13)/D13</f>
        <v>6.4539143435434418E-2</v>
      </c>
    </row>
  </sheetData>
  <mergeCells count="2">
    <mergeCell ref="B4:E4"/>
    <mergeCell ref="A2:E2"/>
  </mergeCells>
  <pageMargins left="0.7" right="0.7" top="0.75" bottom="0.75" header="0.3" footer="0.3"/>
  <pageSetup scale="47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5859B-2564-4B26-A022-256B2855BCE4}">
  <sheetPr>
    <tabColor theme="5" tint="0.39997558519241921"/>
    <pageSetUpPr fitToPage="1"/>
  </sheetPr>
  <dimension ref="A1:W55"/>
  <sheetViews>
    <sheetView view="pageBreakPreview" zoomScaleNormal="100" zoomScaleSheetLayoutView="100" workbookViewId="0">
      <selection activeCell="G19" sqref="G19"/>
    </sheetView>
  </sheetViews>
  <sheetFormatPr defaultRowHeight="15" x14ac:dyDescent="0.25"/>
  <cols>
    <col min="1" max="1" width="38" bestFit="1" customWidth="1"/>
    <col min="2" max="2" width="32.140625" bestFit="1" customWidth="1"/>
    <col min="3" max="3" width="58.7109375" bestFit="1" customWidth="1"/>
    <col min="4" max="4" width="17.7109375" style="1" bestFit="1" customWidth="1"/>
    <col min="5" max="5" width="11" style="8" bestFit="1" customWidth="1"/>
    <col min="6" max="8" width="9.28515625" style="8" bestFit="1" customWidth="1"/>
    <col min="9" max="9" width="11.5703125" style="8" bestFit="1" customWidth="1"/>
    <col min="10" max="10" width="16.85546875" style="1" customWidth="1"/>
    <col min="11" max="11" width="11.5703125" style="1" bestFit="1" customWidth="1"/>
    <col min="12" max="12" width="11" bestFit="1" customWidth="1"/>
    <col min="13" max="13" width="11.28515625" bestFit="1" customWidth="1"/>
    <col min="14" max="17" width="9.28515625" bestFit="1" customWidth="1"/>
    <col min="20" max="23" width="5.5703125" bestFit="1" customWidth="1"/>
  </cols>
  <sheetData>
    <row r="1" spans="1:23" x14ac:dyDescent="0.25">
      <c r="A1" s="36" t="s">
        <v>46</v>
      </c>
      <c r="B1" s="37" t="s">
        <v>47</v>
      </c>
      <c r="D1" s="38"/>
    </row>
    <row r="2" spans="1:23" x14ac:dyDescent="0.25">
      <c r="A2" s="36" t="s">
        <v>90</v>
      </c>
      <c r="B2" s="37" t="s">
        <v>49</v>
      </c>
      <c r="C2" s="30" t="str">
        <f>CONCATENATE(E3,"-",H3)</f>
        <v>2022-2025</v>
      </c>
      <c r="E2" s="66" t="s">
        <v>50</v>
      </c>
      <c r="F2" s="66"/>
      <c r="G2" s="66"/>
      <c r="H2" s="66"/>
      <c r="L2" s="54"/>
    </row>
    <row r="3" spans="1:23" s="39" customFormat="1" ht="60" x14ac:dyDescent="0.25">
      <c r="A3" s="39" t="s">
        <v>51</v>
      </c>
      <c r="B3" s="39" t="s">
        <v>52</v>
      </c>
      <c r="C3" s="39" t="s">
        <v>53</v>
      </c>
      <c r="D3" s="39" t="s">
        <v>54</v>
      </c>
      <c r="E3" s="39">
        <v>2022</v>
      </c>
      <c r="F3" s="39">
        <v>2023</v>
      </c>
      <c r="G3" s="39">
        <v>2024</v>
      </c>
      <c r="H3" s="39">
        <v>2025</v>
      </c>
      <c r="I3" s="40" t="s">
        <v>55</v>
      </c>
      <c r="J3" s="39" t="s">
        <v>56</v>
      </c>
      <c r="K3" s="39" t="s">
        <v>57</v>
      </c>
      <c r="T3" s="39">
        <v>2022</v>
      </c>
      <c r="U3" s="39">
        <v>2023</v>
      </c>
      <c r="V3" s="39">
        <v>2024</v>
      </c>
      <c r="W3" s="39">
        <v>2025</v>
      </c>
    </row>
    <row r="4" spans="1:23" x14ac:dyDescent="0.25">
      <c r="A4" s="41" t="s">
        <v>58</v>
      </c>
      <c r="B4" s="41" t="s">
        <v>91</v>
      </c>
      <c r="C4" s="41" t="s">
        <v>60</v>
      </c>
      <c r="D4" s="42"/>
      <c r="E4" s="43">
        <v>7389261.9169639293</v>
      </c>
      <c r="F4" s="43"/>
      <c r="G4" s="43"/>
      <c r="H4" s="43"/>
      <c r="I4" s="44">
        <v>44188</v>
      </c>
      <c r="J4" s="44">
        <v>44197</v>
      </c>
      <c r="K4" s="42" t="s">
        <v>61</v>
      </c>
      <c r="L4" s="54"/>
    </row>
    <row r="5" spans="1:23" x14ac:dyDescent="0.25">
      <c r="A5" s="45" t="s">
        <v>31</v>
      </c>
      <c r="B5" s="45" t="s">
        <v>62</v>
      </c>
      <c r="C5" s="45" t="s">
        <v>63</v>
      </c>
      <c r="D5" s="46" t="s">
        <v>64</v>
      </c>
      <c r="E5" s="47">
        <v>293406.71233764291</v>
      </c>
      <c r="F5" s="47"/>
      <c r="G5" s="47"/>
      <c r="H5" s="47"/>
      <c r="I5" s="48">
        <v>44579</v>
      </c>
      <c r="J5" s="48">
        <v>44624</v>
      </c>
      <c r="K5" s="46" t="s">
        <v>61</v>
      </c>
      <c r="L5" s="54"/>
      <c r="M5" s="1" t="s">
        <v>31</v>
      </c>
      <c r="N5" s="8">
        <f>SUMIF($A$5:$A51,$M5,E$5:E51)</f>
        <v>293406.71233764291</v>
      </c>
      <c r="O5" s="8">
        <f>SUMIF($A$5:$A51,$M5,F$5:F51)</f>
        <v>399937.72844337765</v>
      </c>
      <c r="P5" s="8">
        <f>SUMIF($A$5:$A51,$M5,G$5:G51)</f>
        <v>0</v>
      </c>
      <c r="Q5" s="8">
        <f>SUMIF($A$5:$A51,$M5,H$5:H51)</f>
        <v>0</v>
      </c>
    </row>
    <row r="6" spans="1:23" x14ac:dyDescent="0.25">
      <c r="A6" s="45" t="s">
        <v>31</v>
      </c>
      <c r="B6" s="45" t="s">
        <v>65</v>
      </c>
      <c r="C6" s="45" t="s">
        <v>66</v>
      </c>
      <c r="D6" s="46" t="s">
        <v>67</v>
      </c>
      <c r="E6" s="47"/>
      <c r="F6" s="47"/>
      <c r="G6" s="47"/>
      <c r="H6" s="47"/>
      <c r="I6" s="48">
        <v>44760</v>
      </c>
      <c r="J6" s="48">
        <v>44791</v>
      </c>
      <c r="K6" s="48" t="s">
        <v>61</v>
      </c>
      <c r="M6" s="1" t="s">
        <v>32</v>
      </c>
      <c r="N6" s="8">
        <f>SUMIF($A$5:$A52,$M6,E$5:E52)</f>
        <v>0</v>
      </c>
      <c r="O6" s="8">
        <f>SUMIF($A$5:$A52,$M6,F$5:F52)</f>
        <v>0</v>
      </c>
      <c r="P6" s="8">
        <f>SUMIF($A$5:$A52,$M6,G$5:G52)</f>
        <v>0</v>
      </c>
      <c r="Q6" s="8">
        <f>SUMIF($A$5:$A52,$M6,H$5:H52)</f>
        <v>0</v>
      </c>
    </row>
    <row r="7" spans="1:23" x14ac:dyDescent="0.25">
      <c r="A7" s="45" t="s">
        <v>31</v>
      </c>
      <c r="B7" s="45" t="s">
        <v>68</v>
      </c>
      <c r="C7" s="45" t="s">
        <v>69</v>
      </c>
      <c r="D7" s="46" t="s">
        <v>67</v>
      </c>
      <c r="E7" s="47"/>
      <c r="F7" s="47"/>
      <c r="G7" s="47"/>
      <c r="H7" s="47"/>
      <c r="I7" s="48">
        <v>44805</v>
      </c>
      <c r="J7" s="48">
        <v>44805</v>
      </c>
      <c r="K7" s="48" t="s">
        <v>61</v>
      </c>
      <c r="M7" s="1" t="s">
        <v>33</v>
      </c>
      <c r="N7" s="8">
        <f>SUMIF($A$5:$A52,$M7,E$5:E52)</f>
        <v>0</v>
      </c>
      <c r="O7" s="8">
        <f>SUMIF($A$5:$A52,$M7,F$5:F52)</f>
        <v>0</v>
      </c>
      <c r="P7" s="8">
        <f>SUMIF($A$5:$A52,$M7,G$5:G52)</f>
        <v>929309.59414777695</v>
      </c>
      <c r="Q7" s="8">
        <f>SUMIF($A$5:$A52,$M7,H$5:H52)</f>
        <v>0</v>
      </c>
    </row>
    <row r="8" spans="1:23" x14ac:dyDescent="0.25">
      <c r="A8" s="45" t="s">
        <v>31</v>
      </c>
      <c r="B8" s="45" t="s">
        <v>70</v>
      </c>
      <c r="C8" s="45" t="s">
        <v>71</v>
      </c>
      <c r="D8" s="46" t="s">
        <v>64</v>
      </c>
      <c r="E8" s="47"/>
      <c r="F8" s="47">
        <v>367480.54857195728</v>
      </c>
      <c r="G8" s="47"/>
      <c r="H8" s="47"/>
      <c r="I8" s="48">
        <v>44880</v>
      </c>
      <c r="J8" s="48">
        <v>44927</v>
      </c>
      <c r="K8" s="48" t="s">
        <v>61</v>
      </c>
      <c r="L8" s="54"/>
      <c r="M8" s="1" t="s">
        <v>27</v>
      </c>
      <c r="N8" s="8">
        <f>SUMIF($A$5:$A56,$M8,E$5:E56)</f>
        <v>0</v>
      </c>
      <c r="O8" s="8">
        <f>SUMIF($A$5:$A56,$M8,F$5:F56)</f>
        <v>0</v>
      </c>
      <c r="P8" s="8">
        <f>SUMIF($A$5:$A56,$M8,G$5:G56)</f>
        <v>0</v>
      </c>
      <c r="Q8" s="8">
        <f>SUMIF($A$5:$A56,$M8,H$5:H56)</f>
        <v>544598.33484679798</v>
      </c>
    </row>
    <row r="9" spans="1:23" x14ac:dyDescent="0.25">
      <c r="A9" s="45" t="s">
        <v>31</v>
      </c>
      <c r="B9" s="45" t="s">
        <v>70</v>
      </c>
      <c r="C9" s="45" t="s">
        <v>72</v>
      </c>
      <c r="D9" s="46" t="s">
        <v>67</v>
      </c>
      <c r="E9" s="47"/>
      <c r="F9" s="47"/>
      <c r="G9" s="47"/>
      <c r="H9" s="47"/>
      <c r="I9" s="48">
        <v>44880</v>
      </c>
      <c r="J9" s="48">
        <v>44927</v>
      </c>
      <c r="K9" s="46" t="s">
        <v>61</v>
      </c>
    </row>
    <row r="10" spans="1:23" x14ac:dyDescent="0.25">
      <c r="A10" s="45" t="s">
        <v>31</v>
      </c>
      <c r="B10" s="45" t="s">
        <v>73</v>
      </c>
      <c r="C10" s="45" t="s">
        <v>74</v>
      </c>
      <c r="D10" s="46" t="s">
        <v>67</v>
      </c>
      <c r="E10" s="47"/>
      <c r="F10" s="47"/>
      <c r="G10" s="47"/>
      <c r="H10" s="47"/>
      <c r="I10" s="48">
        <v>44917</v>
      </c>
      <c r="J10" s="48">
        <v>44927</v>
      </c>
      <c r="K10" s="46" t="s">
        <v>61</v>
      </c>
    </row>
    <row r="11" spans="1:23" x14ac:dyDescent="0.25">
      <c r="A11" s="45" t="s">
        <v>31</v>
      </c>
      <c r="B11" s="45" t="s">
        <v>75</v>
      </c>
      <c r="C11" s="45" t="s">
        <v>76</v>
      </c>
      <c r="D11" s="46" t="s">
        <v>64</v>
      </c>
      <c r="E11" s="47"/>
      <c r="F11" s="47">
        <v>32457.179871420376</v>
      </c>
      <c r="G11" s="47"/>
      <c r="H11" s="47"/>
      <c r="I11" s="48">
        <v>44974</v>
      </c>
      <c r="J11" s="48">
        <v>45004</v>
      </c>
      <c r="K11" s="46" t="s">
        <v>61</v>
      </c>
      <c r="L11" s="54"/>
    </row>
    <row r="12" spans="1:23" x14ac:dyDescent="0.25">
      <c r="A12" s="45" t="s">
        <v>31</v>
      </c>
      <c r="B12" s="45" t="s">
        <v>77</v>
      </c>
      <c r="C12" s="45" t="s">
        <v>78</v>
      </c>
      <c r="D12" s="46" t="s">
        <v>67</v>
      </c>
      <c r="E12" s="47"/>
      <c r="F12" s="47"/>
      <c r="G12" s="47"/>
      <c r="H12" s="47"/>
      <c r="I12" s="48">
        <v>45019</v>
      </c>
      <c r="J12" s="48">
        <v>45019</v>
      </c>
      <c r="K12" s="46" t="s">
        <v>61</v>
      </c>
      <c r="M12" s="1"/>
    </row>
    <row r="13" spans="1:23" x14ac:dyDescent="0.25">
      <c r="A13" s="45" t="s">
        <v>27</v>
      </c>
      <c r="B13" s="45" t="s">
        <v>79</v>
      </c>
      <c r="C13" s="45" t="s">
        <v>39</v>
      </c>
      <c r="D13" s="46" t="s">
        <v>64</v>
      </c>
      <c r="E13" s="47"/>
      <c r="F13" s="47"/>
      <c r="G13" s="47"/>
      <c r="H13" s="47"/>
      <c r="I13" s="48"/>
      <c r="J13" s="48">
        <v>45138</v>
      </c>
      <c r="K13" s="46" t="s">
        <v>61</v>
      </c>
    </row>
    <row r="14" spans="1:23" x14ac:dyDescent="0.25">
      <c r="A14" s="45" t="s">
        <v>33</v>
      </c>
      <c r="B14" s="45" t="s">
        <v>80</v>
      </c>
      <c r="C14" s="45" t="s">
        <v>81</v>
      </c>
      <c r="D14" s="46" t="s">
        <v>64</v>
      </c>
      <c r="E14" s="47"/>
      <c r="F14" s="47"/>
      <c r="G14" s="47">
        <v>929309.59414777695</v>
      </c>
      <c r="H14" s="47"/>
      <c r="I14" s="48"/>
      <c r="J14" s="48">
        <v>45292</v>
      </c>
      <c r="K14" s="46"/>
      <c r="L14" s="54"/>
    </row>
    <row r="15" spans="1:23" x14ac:dyDescent="0.25">
      <c r="A15" s="45" t="s">
        <v>27</v>
      </c>
      <c r="B15" s="45" t="s">
        <v>79</v>
      </c>
      <c r="C15" s="45" t="s">
        <v>82</v>
      </c>
      <c r="D15" s="46" t="s">
        <v>67</v>
      </c>
      <c r="E15" s="47"/>
      <c r="F15" s="47"/>
      <c r="G15" s="47"/>
      <c r="H15" s="47"/>
      <c r="I15" s="48"/>
      <c r="J15" s="46"/>
      <c r="K15" s="46"/>
    </row>
    <row r="16" spans="1:23" x14ac:dyDescent="0.25">
      <c r="A16" s="45" t="s">
        <v>27</v>
      </c>
      <c r="B16" s="45" t="s">
        <v>79</v>
      </c>
      <c r="C16" s="45" t="s">
        <v>83</v>
      </c>
      <c r="D16" s="46" t="s">
        <v>67</v>
      </c>
      <c r="E16" s="47"/>
      <c r="F16" s="47"/>
      <c r="G16" s="47"/>
      <c r="H16" s="47"/>
      <c r="I16" s="48"/>
      <c r="J16" s="46"/>
      <c r="K16" s="46"/>
    </row>
    <row r="17" spans="1:12" x14ac:dyDescent="0.25">
      <c r="A17" s="45" t="s">
        <v>27</v>
      </c>
      <c r="B17" s="45" t="s">
        <v>79</v>
      </c>
      <c r="C17" s="45" t="s">
        <v>84</v>
      </c>
      <c r="D17" s="46" t="s">
        <v>67</v>
      </c>
      <c r="E17" s="47"/>
      <c r="F17" s="47"/>
      <c r="G17" s="47"/>
      <c r="H17" s="47"/>
      <c r="I17" s="48"/>
      <c r="J17" s="46"/>
      <c r="K17" s="46"/>
    </row>
    <row r="18" spans="1:12" x14ac:dyDescent="0.25">
      <c r="A18" s="45" t="s">
        <v>27</v>
      </c>
      <c r="B18" s="45" t="s">
        <v>79</v>
      </c>
      <c r="C18" s="45" t="s">
        <v>85</v>
      </c>
      <c r="D18" s="46" t="s">
        <v>64</v>
      </c>
      <c r="E18" s="47"/>
      <c r="F18" s="47"/>
      <c r="G18" s="47"/>
      <c r="H18" s="47"/>
      <c r="I18" s="48"/>
      <c r="J18" s="46"/>
      <c r="K18" s="46"/>
    </row>
    <row r="19" spans="1:12" x14ac:dyDescent="0.25">
      <c r="A19" s="45" t="s">
        <v>27</v>
      </c>
      <c r="B19" s="45" t="s">
        <v>80</v>
      </c>
      <c r="C19" s="45" t="s">
        <v>86</v>
      </c>
      <c r="D19" s="46" t="s">
        <v>64</v>
      </c>
      <c r="E19" s="47"/>
      <c r="F19" s="47"/>
      <c r="G19" s="47"/>
      <c r="H19" s="47">
        <v>544598.33484679798</v>
      </c>
      <c r="I19" s="47"/>
      <c r="J19" s="48">
        <v>45658</v>
      </c>
      <c r="K19" s="46"/>
      <c r="L19" s="54"/>
    </row>
    <row r="20" spans="1:12" x14ac:dyDescent="0.25">
      <c r="A20" s="45" t="s">
        <v>27</v>
      </c>
      <c r="B20" s="45" t="s">
        <v>79</v>
      </c>
      <c r="C20" s="45" t="s">
        <v>72</v>
      </c>
      <c r="D20" s="46" t="s">
        <v>67</v>
      </c>
      <c r="E20" s="47"/>
      <c r="F20" s="47"/>
      <c r="G20" s="47"/>
      <c r="H20" s="47"/>
      <c r="I20" s="47"/>
      <c r="J20" s="46"/>
      <c r="K20" s="46"/>
    </row>
    <row r="21" spans="1:12" x14ac:dyDescent="0.25">
      <c r="A21" s="45" t="s">
        <v>27</v>
      </c>
      <c r="B21" s="45" t="s">
        <v>79</v>
      </c>
      <c r="C21" s="45" t="s">
        <v>85</v>
      </c>
      <c r="D21" s="46" t="s">
        <v>64</v>
      </c>
      <c r="E21" s="47"/>
      <c r="F21" s="47"/>
      <c r="G21" s="47"/>
      <c r="H21" s="47"/>
      <c r="I21" s="47"/>
      <c r="J21" s="46"/>
      <c r="K21" s="46"/>
    </row>
    <row r="22" spans="1:12" x14ac:dyDescent="0.25">
      <c r="A22" s="45"/>
      <c r="B22" s="45"/>
      <c r="C22" s="45"/>
      <c r="D22" s="46"/>
      <c r="E22" s="47"/>
      <c r="F22" s="47"/>
      <c r="G22" s="47"/>
      <c r="H22" s="47"/>
      <c r="I22" s="47"/>
      <c r="J22" s="46"/>
      <c r="K22" s="46"/>
    </row>
    <row r="23" spans="1:12" x14ac:dyDescent="0.25">
      <c r="A23" s="45"/>
      <c r="B23" s="45"/>
      <c r="C23" s="45"/>
      <c r="D23" s="46"/>
      <c r="E23" s="47"/>
      <c r="F23" s="47"/>
      <c r="G23" s="47"/>
      <c r="H23" s="47"/>
      <c r="I23" s="47"/>
      <c r="J23" s="46"/>
      <c r="K23" s="46"/>
    </row>
    <row r="24" spans="1:12" x14ac:dyDescent="0.25">
      <c r="A24" s="45"/>
      <c r="B24" s="45"/>
      <c r="C24" s="45"/>
      <c r="D24" s="46"/>
      <c r="E24" s="47"/>
      <c r="F24" s="47"/>
      <c r="G24" s="47"/>
      <c r="H24" s="47"/>
      <c r="I24" s="47"/>
      <c r="J24" s="46"/>
      <c r="K24" s="46"/>
    </row>
    <row r="25" spans="1:12" x14ac:dyDescent="0.25">
      <c r="A25" s="45"/>
      <c r="B25" s="45"/>
      <c r="C25" s="45"/>
      <c r="D25" s="46"/>
      <c r="E25" s="47"/>
      <c r="F25" s="47"/>
      <c r="G25" s="47"/>
      <c r="H25" s="47"/>
      <c r="I25" s="47"/>
      <c r="J25" s="46"/>
      <c r="K25" s="46"/>
    </row>
    <row r="26" spans="1:12" x14ac:dyDescent="0.25">
      <c r="A26" s="45"/>
      <c r="B26" s="45"/>
      <c r="C26" s="45"/>
      <c r="D26" s="46"/>
      <c r="E26" s="47"/>
      <c r="F26" s="47"/>
      <c r="G26" s="47"/>
      <c r="H26" s="47"/>
      <c r="I26" s="47"/>
      <c r="J26" s="46"/>
      <c r="K26" s="46"/>
    </row>
    <row r="27" spans="1:12" x14ac:dyDescent="0.25">
      <c r="A27" s="45"/>
      <c r="B27" s="45"/>
      <c r="C27" s="45"/>
      <c r="D27" s="46"/>
      <c r="E27" s="47"/>
      <c r="F27" s="47"/>
      <c r="G27" s="47"/>
      <c r="H27" s="47"/>
      <c r="I27" s="47"/>
      <c r="J27" s="46"/>
      <c r="K27" s="46"/>
    </row>
    <row r="28" spans="1:12" x14ac:dyDescent="0.25">
      <c r="A28" s="45"/>
      <c r="B28" s="45"/>
      <c r="C28" s="45"/>
      <c r="D28" s="46"/>
      <c r="E28" s="47"/>
      <c r="F28" s="47"/>
      <c r="G28" s="47"/>
      <c r="H28" s="47"/>
      <c r="I28" s="47"/>
      <c r="J28" s="46"/>
      <c r="K28" s="46"/>
    </row>
    <row r="29" spans="1:12" x14ac:dyDescent="0.25">
      <c r="A29" s="45"/>
      <c r="B29" s="45"/>
      <c r="C29" s="45"/>
      <c r="D29" s="46"/>
      <c r="E29" s="47"/>
      <c r="F29" s="47"/>
      <c r="G29" s="47"/>
      <c r="H29" s="47"/>
      <c r="I29" s="47"/>
      <c r="J29" s="46"/>
      <c r="K29" s="46"/>
    </row>
    <row r="30" spans="1:12" x14ac:dyDescent="0.25">
      <c r="A30" s="45"/>
      <c r="B30" s="45"/>
      <c r="C30" s="45"/>
      <c r="D30" s="46"/>
      <c r="E30" s="47"/>
      <c r="F30" s="47"/>
      <c r="G30" s="47"/>
      <c r="H30" s="47"/>
      <c r="I30" s="47"/>
      <c r="J30" s="46"/>
      <c r="K30" s="46"/>
    </row>
    <row r="31" spans="1:12" x14ac:dyDescent="0.25">
      <c r="A31" s="45"/>
      <c r="B31" s="45"/>
      <c r="C31" s="45"/>
      <c r="D31" s="46"/>
      <c r="E31" s="47"/>
      <c r="F31" s="47"/>
      <c r="G31" s="47"/>
      <c r="H31" s="47"/>
      <c r="I31" s="47"/>
      <c r="J31" s="46"/>
      <c r="K31" s="46"/>
    </row>
    <row r="32" spans="1:12" x14ac:dyDescent="0.25">
      <c r="A32" s="45"/>
      <c r="B32" s="45"/>
      <c r="C32" s="45"/>
      <c r="D32" s="46"/>
      <c r="E32" s="47"/>
      <c r="F32" s="47"/>
      <c r="G32" s="47"/>
      <c r="H32" s="47"/>
      <c r="I32" s="47"/>
      <c r="J32" s="46"/>
      <c r="K32" s="46"/>
    </row>
    <row r="33" spans="1:11" x14ac:dyDescent="0.25">
      <c r="A33" s="45"/>
      <c r="B33" s="45"/>
      <c r="C33" s="45"/>
      <c r="D33" s="46"/>
      <c r="E33" s="47"/>
      <c r="F33" s="47"/>
      <c r="G33" s="47"/>
      <c r="H33" s="47"/>
      <c r="I33" s="47"/>
      <c r="J33" s="46"/>
      <c r="K33" s="46"/>
    </row>
    <row r="34" spans="1:11" x14ac:dyDescent="0.25">
      <c r="A34" s="45"/>
      <c r="B34" s="45"/>
      <c r="C34" s="45"/>
      <c r="D34" s="46"/>
      <c r="E34" s="47"/>
      <c r="F34" s="47"/>
      <c r="G34" s="47"/>
      <c r="H34" s="47"/>
      <c r="I34" s="47"/>
      <c r="J34" s="46"/>
      <c r="K34" s="46"/>
    </row>
    <row r="35" spans="1:11" x14ac:dyDescent="0.25">
      <c r="A35" s="45"/>
      <c r="B35" s="45"/>
      <c r="C35" s="45"/>
      <c r="D35" s="46"/>
      <c r="E35" s="47"/>
      <c r="F35" s="47"/>
      <c r="G35" s="47"/>
      <c r="H35" s="47"/>
      <c r="I35" s="47"/>
      <c r="J35" s="46"/>
      <c r="K35" s="46"/>
    </row>
    <row r="36" spans="1:11" x14ac:dyDescent="0.25">
      <c r="A36" s="45"/>
      <c r="B36" s="45"/>
      <c r="C36" s="45"/>
      <c r="D36" s="46"/>
      <c r="E36" s="47"/>
      <c r="F36" s="47"/>
      <c r="G36" s="47"/>
      <c r="H36" s="47"/>
      <c r="I36" s="47"/>
      <c r="J36" s="46"/>
      <c r="K36" s="46"/>
    </row>
    <row r="37" spans="1:11" x14ac:dyDescent="0.25">
      <c r="A37" s="45"/>
      <c r="B37" s="45"/>
      <c r="C37" s="45"/>
      <c r="D37" s="46"/>
      <c r="E37" s="47"/>
      <c r="F37" s="47"/>
      <c r="G37" s="47"/>
      <c r="H37" s="47"/>
      <c r="I37" s="47"/>
      <c r="J37" s="46"/>
      <c r="K37" s="46"/>
    </row>
    <row r="38" spans="1:11" x14ac:dyDescent="0.25">
      <c r="A38" s="45"/>
      <c r="B38" s="45"/>
      <c r="C38" s="45"/>
      <c r="D38" s="46"/>
      <c r="E38" s="47"/>
      <c r="F38" s="47"/>
      <c r="G38" s="47"/>
      <c r="H38" s="47"/>
      <c r="I38" s="47"/>
      <c r="J38" s="46"/>
      <c r="K38" s="46"/>
    </row>
    <row r="39" spans="1:11" x14ac:dyDescent="0.25">
      <c r="A39" s="45"/>
      <c r="B39" s="45"/>
      <c r="C39" s="45"/>
      <c r="D39" s="46"/>
      <c r="E39" s="47"/>
      <c r="F39" s="47"/>
      <c r="G39" s="47"/>
      <c r="H39" s="47"/>
      <c r="I39" s="47"/>
      <c r="J39" s="46"/>
      <c r="K39" s="46"/>
    </row>
    <row r="40" spans="1:11" x14ac:dyDescent="0.25">
      <c r="A40" s="45"/>
      <c r="B40" s="45"/>
      <c r="C40" s="45"/>
      <c r="D40" s="46"/>
      <c r="E40" s="47"/>
      <c r="F40" s="47"/>
      <c r="G40" s="47"/>
      <c r="H40" s="47"/>
      <c r="I40" s="47"/>
      <c r="J40" s="46"/>
      <c r="K40" s="46"/>
    </row>
    <row r="41" spans="1:11" x14ac:dyDescent="0.25">
      <c r="A41" s="45"/>
      <c r="B41" s="45"/>
      <c r="C41" s="45"/>
      <c r="D41" s="46"/>
      <c r="E41" s="47"/>
      <c r="F41" s="47"/>
      <c r="G41" s="47"/>
      <c r="H41" s="47"/>
      <c r="I41" s="47"/>
      <c r="J41" s="46"/>
      <c r="K41" s="46"/>
    </row>
    <row r="42" spans="1:11" x14ac:dyDescent="0.25">
      <c r="A42" s="45"/>
      <c r="B42" s="45"/>
      <c r="C42" s="45"/>
      <c r="D42" s="46"/>
      <c r="E42" s="47"/>
      <c r="F42" s="47"/>
      <c r="G42" s="47"/>
      <c r="H42" s="47"/>
      <c r="I42" s="47"/>
      <c r="J42" s="46"/>
      <c r="K42" s="46"/>
    </row>
    <row r="43" spans="1:11" x14ac:dyDescent="0.25">
      <c r="A43" s="45"/>
      <c r="B43" s="45"/>
      <c r="C43" s="45"/>
      <c r="D43" s="46"/>
      <c r="E43" s="47"/>
      <c r="F43" s="47"/>
      <c r="G43" s="47"/>
      <c r="H43" s="47"/>
      <c r="I43" s="47"/>
      <c r="J43" s="46"/>
      <c r="K43" s="46"/>
    </row>
    <row r="44" spans="1:11" x14ac:dyDescent="0.25">
      <c r="A44" s="45"/>
      <c r="B44" s="45"/>
      <c r="C44" s="45"/>
      <c r="D44" s="46"/>
      <c r="E44" s="47"/>
      <c r="F44" s="47"/>
      <c r="G44" s="47"/>
      <c r="H44" s="47"/>
      <c r="I44" s="47"/>
      <c r="J44" s="46"/>
      <c r="K44" s="46"/>
    </row>
    <row r="45" spans="1:11" x14ac:dyDescent="0.25">
      <c r="A45" s="45"/>
      <c r="B45" s="45"/>
      <c r="C45" s="45"/>
      <c r="D45" s="46"/>
      <c r="E45" s="47"/>
      <c r="F45" s="47"/>
      <c r="G45" s="47"/>
      <c r="H45" s="47"/>
      <c r="I45" s="47"/>
      <c r="J45" s="46"/>
      <c r="K45" s="46"/>
    </row>
    <row r="46" spans="1:11" x14ac:dyDescent="0.25">
      <c r="A46" s="45"/>
      <c r="B46" s="45"/>
      <c r="C46" s="45"/>
      <c r="D46" s="46"/>
      <c r="E46" s="47"/>
      <c r="F46" s="47"/>
      <c r="G46" s="47"/>
      <c r="H46" s="47"/>
      <c r="I46" s="47"/>
      <c r="J46" s="46"/>
      <c r="K46" s="46"/>
    </row>
    <row r="47" spans="1:11" x14ac:dyDescent="0.25">
      <c r="A47" s="45"/>
      <c r="B47" s="45"/>
      <c r="C47" s="45"/>
      <c r="D47" s="46"/>
      <c r="E47" s="47"/>
      <c r="F47" s="47"/>
      <c r="G47" s="47"/>
      <c r="H47" s="47"/>
      <c r="I47" s="47"/>
      <c r="J47" s="46"/>
      <c r="K47" s="46"/>
    </row>
    <row r="48" spans="1:11" x14ac:dyDescent="0.25">
      <c r="A48" s="45"/>
      <c r="B48" s="45"/>
      <c r="C48" s="45"/>
      <c r="D48" s="46"/>
      <c r="E48" s="47"/>
      <c r="F48" s="47"/>
      <c r="G48" s="47"/>
      <c r="H48" s="47"/>
      <c r="I48" s="47"/>
      <c r="J48" s="46"/>
      <c r="K48" s="46"/>
    </row>
    <row r="49" spans="1:11" x14ac:dyDescent="0.25">
      <c r="A49" s="45"/>
      <c r="B49" s="45"/>
      <c r="C49" s="45"/>
      <c r="D49" s="46"/>
      <c r="E49" s="47"/>
      <c r="F49" s="47"/>
      <c r="G49" s="47"/>
      <c r="H49" s="47"/>
      <c r="I49" s="47"/>
      <c r="J49" s="46"/>
      <c r="K49" s="46"/>
    </row>
    <row r="50" spans="1:11" x14ac:dyDescent="0.25">
      <c r="A50" s="45"/>
      <c r="B50" s="45"/>
      <c r="C50" s="45"/>
      <c r="D50" s="46"/>
      <c r="E50" s="47"/>
      <c r="F50" s="47"/>
      <c r="G50" s="47"/>
      <c r="H50" s="47"/>
      <c r="I50" s="47"/>
      <c r="J50" s="46"/>
      <c r="K50" s="46"/>
    </row>
    <row r="51" spans="1:11" x14ac:dyDescent="0.25">
      <c r="A51" s="45"/>
      <c r="B51" s="45"/>
      <c r="C51" s="45"/>
      <c r="D51" s="46"/>
      <c r="E51" s="47"/>
      <c r="F51" s="47"/>
      <c r="G51" s="47"/>
      <c r="H51" s="47"/>
      <c r="I51" s="47"/>
      <c r="J51" s="46"/>
      <c r="K51" s="46"/>
    </row>
    <row r="52" spans="1:11" x14ac:dyDescent="0.25">
      <c r="A52" s="49" t="s">
        <v>87</v>
      </c>
      <c r="B52" s="49" t="s">
        <v>87</v>
      </c>
      <c r="C52" s="49" t="s">
        <v>87</v>
      </c>
      <c r="D52" s="49" t="s">
        <v>87</v>
      </c>
      <c r="E52" s="49"/>
      <c r="F52" s="49"/>
      <c r="G52" s="49"/>
      <c r="H52" s="49"/>
      <c r="I52" s="49"/>
      <c r="J52" s="49" t="s">
        <v>87</v>
      </c>
      <c r="K52" s="49" t="s">
        <v>87</v>
      </c>
    </row>
    <row r="53" spans="1:11" x14ac:dyDescent="0.25">
      <c r="D53" s="50" t="s">
        <v>88</v>
      </c>
      <c r="E53" s="8">
        <f>SUM(E5:E51)</f>
        <v>293406.71233764291</v>
      </c>
      <c r="F53" s="8">
        <f>SUM(F5:F51)</f>
        <v>399937.72844337765</v>
      </c>
      <c r="G53" s="8">
        <f>SUM(G5:G51)</f>
        <v>929309.59414777695</v>
      </c>
      <c r="H53" s="8">
        <f>SUM(H5:H51)</f>
        <v>544598.33484679798</v>
      </c>
    </row>
    <row r="54" spans="1:11" x14ac:dyDescent="0.25">
      <c r="D54" s="50"/>
      <c r="E54" s="33"/>
      <c r="F54" s="51"/>
      <c r="G54" s="52"/>
      <c r="H54" s="52"/>
    </row>
    <row r="55" spans="1:11" x14ac:dyDescent="0.25">
      <c r="C55" t="s">
        <v>89</v>
      </c>
      <c r="D55" s="53"/>
      <c r="E55" s="33"/>
      <c r="F55" s="33"/>
    </row>
  </sheetData>
  <mergeCells count="1">
    <mergeCell ref="E2:H2"/>
  </mergeCells>
  <pageMargins left="0.7" right="0.7" top="0.75" bottom="0.75" header="0.3" footer="0.3"/>
  <pageSetup scale="54" fitToHeight="0" orientation="landscape" r:id="rId1"/>
  <colBreaks count="1" manualBreakCount="1">
    <brk id="11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E559C-62E1-42AB-9CA5-ABA6AA7BB3B2}">
  <sheetPr>
    <tabColor theme="5" tint="0.39997558519241921"/>
    <pageSetUpPr fitToPage="1"/>
  </sheetPr>
  <dimension ref="A1:Q55"/>
  <sheetViews>
    <sheetView view="pageBreakPreview" zoomScale="80" zoomScaleNormal="96" zoomScaleSheetLayoutView="80" workbookViewId="0">
      <selection activeCell="G9" sqref="G9"/>
    </sheetView>
  </sheetViews>
  <sheetFormatPr defaultRowHeight="15" x14ac:dyDescent="0.25"/>
  <cols>
    <col min="1" max="1" width="33" bestFit="1" customWidth="1"/>
    <col min="2" max="2" width="24.5703125" customWidth="1"/>
    <col min="3" max="3" width="59.42578125" customWidth="1"/>
    <col min="4" max="4" width="18.42578125" style="1" customWidth="1"/>
    <col min="5" max="9" width="18.42578125" style="8" customWidth="1"/>
    <col min="10" max="10" width="16.85546875" style="1" customWidth="1"/>
    <col min="11" max="11" width="13.7109375" style="1" bestFit="1" customWidth="1"/>
    <col min="12" max="12" width="10.5703125" bestFit="1" customWidth="1"/>
    <col min="14" max="14" width="10.5703125" bestFit="1" customWidth="1"/>
    <col min="17" max="17" width="10.5703125" bestFit="1" customWidth="1"/>
  </cols>
  <sheetData>
    <row r="1" spans="1:17" x14ac:dyDescent="0.25">
      <c r="A1" s="36" t="s">
        <v>46</v>
      </c>
      <c r="B1" s="37" t="s">
        <v>47</v>
      </c>
      <c r="D1" s="38"/>
    </row>
    <row r="2" spans="1:17" x14ac:dyDescent="0.25">
      <c r="A2" s="36" t="s">
        <v>92</v>
      </c>
      <c r="B2" s="37" t="s">
        <v>49</v>
      </c>
      <c r="C2" s="30" t="str">
        <f>CONCATENATE(E3,"-",H3)</f>
        <v>2022-2025</v>
      </c>
      <c r="E2" s="66" t="s">
        <v>50</v>
      </c>
      <c r="F2" s="66"/>
      <c r="G2" s="66"/>
      <c r="H2" s="66"/>
    </row>
    <row r="3" spans="1:17" s="39" customFormat="1" ht="60" x14ac:dyDescent="0.25">
      <c r="A3" s="39" t="s">
        <v>51</v>
      </c>
      <c r="B3" s="39" t="s">
        <v>52</v>
      </c>
      <c r="C3" s="39" t="s">
        <v>53</v>
      </c>
      <c r="D3" s="39" t="s">
        <v>54</v>
      </c>
      <c r="E3" s="39">
        <v>2022</v>
      </c>
      <c r="F3" s="39">
        <v>2023</v>
      </c>
      <c r="G3" s="39">
        <v>2024</v>
      </c>
      <c r="H3" s="39">
        <v>2025</v>
      </c>
      <c r="I3" s="40" t="s">
        <v>55</v>
      </c>
      <c r="J3" s="39" t="s">
        <v>56</v>
      </c>
      <c r="K3" s="39" t="s">
        <v>57</v>
      </c>
    </row>
    <row r="4" spans="1:17" x14ac:dyDescent="0.25">
      <c r="A4" s="41" t="s">
        <v>58</v>
      </c>
      <c r="B4" s="41" t="s">
        <v>93</v>
      </c>
      <c r="C4" s="41" t="s">
        <v>94</v>
      </c>
      <c r="D4" s="42" t="s">
        <v>64</v>
      </c>
      <c r="E4" s="43">
        <v>1325429</v>
      </c>
      <c r="F4" s="43"/>
      <c r="G4" s="43"/>
      <c r="H4" s="43"/>
      <c r="I4" s="44">
        <v>44868</v>
      </c>
      <c r="J4" s="44">
        <v>44868</v>
      </c>
      <c r="K4" s="42" t="s">
        <v>61</v>
      </c>
      <c r="L4" s="8"/>
    </row>
    <row r="5" spans="1:17" x14ac:dyDescent="0.25">
      <c r="A5" s="45" t="s">
        <v>31</v>
      </c>
      <c r="B5" s="45" t="s">
        <v>75</v>
      </c>
      <c r="C5" s="45" t="s">
        <v>95</v>
      </c>
      <c r="D5" s="46" t="s">
        <v>64</v>
      </c>
      <c r="E5" s="47"/>
      <c r="F5" s="47">
        <v>5290.8886723343749</v>
      </c>
      <c r="G5" s="47"/>
      <c r="H5" s="47"/>
      <c r="I5" s="48">
        <v>44974</v>
      </c>
      <c r="J5" s="48">
        <v>45004</v>
      </c>
      <c r="K5" s="46" t="s">
        <v>61</v>
      </c>
      <c r="L5" s="8"/>
      <c r="M5" s="1"/>
      <c r="N5" s="8"/>
      <c r="O5" s="8"/>
      <c r="P5" s="8"/>
      <c r="Q5" s="8"/>
    </row>
    <row r="6" spans="1:17" x14ac:dyDescent="0.25">
      <c r="A6" s="45" t="s">
        <v>33</v>
      </c>
      <c r="B6" s="45" t="s">
        <v>80</v>
      </c>
      <c r="C6" s="45" t="s">
        <v>81</v>
      </c>
      <c r="D6" s="46" t="s">
        <v>64</v>
      </c>
      <c r="E6" s="47"/>
      <c r="F6" s="47"/>
      <c r="G6" s="47">
        <v>105503.11132766563</v>
      </c>
      <c r="H6" s="47"/>
      <c r="I6" s="48"/>
      <c r="J6" s="48">
        <v>45292</v>
      </c>
      <c r="K6" s="46"/>
      <c r="L6" s="8"/>
      <c r="M6" s="1" t="s">
        <v>31</v>
      </c>
      <c r="N6" s="8">
        <f>SUMIF($A$5:$A50,$M6,E$5:E50)</f>
        <v>0</v>
      </c>
      <c r="O6" s="8">
        <f>SUMIF($A$5:$A50,$M6,F$5:F50)</f>
        <v>5290.8886723343749</v>
      </c>
      <c r="P6" s="8">
        <f>SUMIF($A$5:$A50,$M6,G$5:G50)</f>
        <v>0</v>
      </c>
      <c r="Q6" s="8">
        <f>SUMIF($A$5:$A50,$M6,H$5:H50)</f>
        <v>0</v>
      </c>
    </row>
    <row r="7" spans="1:17" x14ac:dyDescent="0.25">
      <c r="A7" s="45" t="s">
        <v>27</v>
      </c>
      <c r="B7" s="45" t="s">
        <v>79</v>
      </c>
      <c r="C7" s="45" t="s">
        <v>82</v>
      </c>
      <c r="D7" s="46" t="s">
        <v>67</v>
      </c>
      <c r="E7" s="47"/>
      <c r="F7" s="47"/>
      <c r="G7" s="47"/>
      <c r="H7" s="47"/>
      <c r="I7" s="48"/>
      <c r="J7" s="48"/>
      <c r="K7" s="48"/>
      <c r="L7" s="8"/>
      <c r="M7" s="1" t="s">
        <v>32</v>
      </c>
      <c r="N7" s="8">
        <f>SUMIF($A$5:$A51,$M7,E$5:E51)</f>
        <v>0</v>
      </c>
      <c r="O7" s="8">
        <f>SUMIF($A$5:$A51,$M7,F$5:F51)</f>
        <v>0</v>
      </c>
      <c r="P7" s="8">
        <f>SUMIF($A$5:$A51,$M7,G$5:G51)</f>
        <v>0</v>
      </c>
      <c r="Q7" s="8">
        <f>SUMIF($A$5:$A51,$M7,H$5:H51)</f>
        <v>0</v>
      </c>
    </row>
    <row r="8" spans="1:17" x14ac:dyDescent="0.25">
      <c r="A8" s="45" t="s">
        <v>27</v>
      </c>
      <c r="B8" s="45" t="s">
        <v>79</v>
      </c>
      <c r="C8" s="45" t="s">
        <v>83</v>
      </c>
      <c r="D8" s="46" t="s">
        <v>67</v>
      </c>
      <c r="E8" s="47"/>
      <c r="F8" s="47"/>
      <c r="G8" s="47"/>
      <c r="H8" s="47"/>
      <c r="I8" s="48"/>
      <c r="J8" s="48"/>
      <c r="K8" s="48"/>
      <c r="L8" s="8"/>
      <c r="M8" s="1" t="s">
        <v>33</v>
      </c>
      <c r="N8" s="8">
        <f>SUMIF($A$5:$A51,$M8,E$5:E51)</f>
        <v>0</v>
      </c>
      <c r="O8" s="8">
        <f>SUMIF($A$5:$A51,$M8,F$5:F51)</f>
        <v>0</v>
      </c>
      <c r="P8" s="8">
        <f>SUMIF($A$5:$A51,$M8,G$5:G51)</f>
        <v>105503.11132766563</v>
      </c>
      <c r="Q8" s="8">
        <f>SUMIF($A$5:$A51,$M8,H$5:H51)</f>
        <v>0</v>
      </c>
    </row>
    <row r="9" spans="1:17" x14ac:dyDescent="0.25">
      <c r="A9" s="45" t="s">
        <v>27</v>
      </c>
      <c r="B9" s="45" t="s">
        <v>79</v>
      </c>
      <c r="C9" s="45" t="s">
        <v>84</v>
      </c>
      <c r="D9" s="46" t="s">
        <v>67</v>
      </c>
      <c r="E9" s="47"/>
      <c r="F9" s="47"/>
      <c r="G9" s="47"/>
      <c r="H9" s="47"/>
      <c r="I9" s="48"/>
      <c r="J9" s="48"/>
      <c r="K9" s="46"/>
      <c r="L9" s="8"/>
      <c r="M9" s="1" t="s">
        <v>27</v>
      </c>
      <c r="N9" s="8">
        <f>SUMIF($A$5:$A55,$M9,E$5:E55)</f>
        <v>0</v>
      </c>
      <c r="O9" s="8">
        <f>SUMIF($A$5:$A55,$M9,F$5:F55)</f>
        <v>0</v>
      </c>
      <c r="P9" s="8">
        <f>SUMIF($A$5:$A55,$M9,G$5:G55)</f>
        <v>0</v>
      </c>
      <c r="Q9" s="8">
        <f>SUMIF($A$5:$A55,$M9,H$5:H55)</f>
        <v>92502</v>
      </c>
    </row>
    <row r="10" spans="1:17" x14ac:dyDescent="0.25">
      <c r="A10" s="45" t="s">
        <v>27</v>
      </c>
      <c r="B10" s="45" t="s">
        <v>79</v>
      </c>
      <c r="C10" s="45" t="s">
        <v>85</v>
      </c>
      <c r="D10" s="46" t="s">
        <v>64</v>
      </c>
      <c r="E10" s="47"/>
      <c r="F10" s="47"/>
      <c r="G10" s="47"/>
      <c r="H10" s="47"/>
      <c r="I10" s="48"/>
      <c r="J10" s="48"/>
      <c r="K10" s="46"/>
      <c r="L10" s="8"/>
    </row>
    <row r="11" spans="1:17" x14ac:dyDescent="0.25">
      <c r="A11" s="45" t="s">
        <v>27</v>
      </c>
      <c r="B11" s="45" t="s">
        <v>80</v>
      </c>
      <c r="C11" s="45" t="s">
        <v>86</v>
      </c>
      <c r="D11" s="46" t="s">
        <v>64</v>
      </c>
      <c r="E11" s="47"/>
      <c r="F11" s="47"/>
      <c r="G11" s="47"/>
      <c r="H11" s="47">
        <v>92502</v>
      </c>
      <c r="I11" s="48"/>
      <c r="J11" s="48">
        <v>45658</v>
      </c>
      <c r="K11" s="46"/>
      <c r="L11" s="8"/>
    </row>
    <row r="12" spans="1:17" x14ac:dyDescent="0.25">
      <c r="A12" s="45" t="s">
        <v>27</v>
      </c>
      <c r="B12" s="45" t="s">
        <v>79</v>
      </c>
      <c r="C12" s="45" t="s">
        <v>72</v>
      </c>
      <c r="D12" s="46" t="s">
        <v>67</v>
      </c>
      <c r="E12" s="47"/>
      <c r="F12" s="47"/>
      <c r="G12" s="47"/>
      <c r="H12" s="47"/>
      <c r="I12" s="48"/>
      <c r="J12" s="48"/>
      <c r="K12" s="46"/>
      <c r="L12" s="8"/>
    </row>
    <row r="13" spans="1:17" x14ac:dyDescent="0.25">
      <c r="A13" s="45" t="s">
        <v>27</v>
      </c>
      <c r="B13" s="45" t="s">
        <v>79</v>
      </c>
      <c r="C13" s="45" t="s">
        <v>85</v>
      </c>
      <c r="D13" s="46" t="s">
        <v>64</v>
      </c>
      <c r="E13" s="47"/>
      <c r="F13" s="47"/>
      <c r="G13" s="47"/>
      <c r="H13" s="47"/>
      <c r="I13" s="48"/>
      <c r="J13" s="48"/>
      <c r="K13" s="46"/>
      <c r="M13" s="1"/>
    </row>
    <row r="14" spans="1:17" x14ac:dyDescent="0.25">
      <c r="A14" s="45"/>
      <c r="B14" s="45"/>
      <c r="C14" s="45"/>
      <c r="D14" s="46"/>
      <c r="E14" s="47"/>
      <c r="F14" s="47"/>
      <c r="G14" s="47"/>
      <c r="H14" s="47"/>
      <c r="I14" s="48"/>
      <c r="J14" s="46"/>
      <c r="K14" s="46"/>
    </row>
    <row r="15" spans="1:17" x14ac:dyDescent="0.25">
      <c r="A15" s="45"/>
      <c r="B15" s="45"/>
      <c r="C15" s="45"/>
      <c r="D15" s="46"/>
      <c r="E15" s="47"/>
      <c r="F15" s="47"/>
      <c r="G15" s="47"/>
      <c r="H15" s="47"/>
      <c r="I15" s="48"/>
      <c r="J15" s="48"/>
      <c r="K15" s="46"/>
    </row>
    <row r="16" spans="1:17" x14ac:dyDescent="0.25">
      <c r="A16" s="45"/>
      <c r="B16" s="45"/>
      <c r="C16" s="45"/>
      <c r="D16" s="46"/>
      <c r="E16" s="47"/>
      <c r="F16" s="47"/>
      <c r="G16" s="47"/>
      <c r="H16" s="47"/>
      <c r="I16" s="48"/>
      <c r="J16" s="46"/>
      <c r="K16" s="46"/>
    </row>
    <row r="17" spans="1:11" x14ac:dyDescent="0.25">
      <c r="A17" s="45"/>
      <c r="B17" s="45"/>
      <c r="C17" s="45"/>
      <c r="D17" s="46"/>
      <c r="E17" s="47"/>
      <c r="F17" s="47"/>
      <c r="G17" s="47"/>
      <c r="H17" s="47"/>
      <c r="I17" s="48"/>
      <c r="J17" s="46"/>
      <c r="K17" s="46"/>
    </row>
    <row r="18" spans="1:11" x14ac:dyDescent="0.25">
      <c r="A18" s="45"/>
      <c r="B18" s="45"/>
      <c r="C18" s="45"/>
      <c r="D18" s="46"/>
      <c r="E18" s="47"/>
      <c r="F18" s="47"/>
      <c r="G18" s="47"/>
      <c r="H18" s="47"/>
      <c r="I18" s="48"/>
      <c r="J18" s="46"/>
      <c r="K18" s="46"/>
    </row>
    <row r="19" spans="1:11" x14ac:dyDescent="0.25">
      <c r="A19" s="45"/>
      <c r="B19" s="45"/>
      <c r="C19" s="45"/>
      <c r="D19" s="46"/>
      <c r="E19" s="47"/>
      <c r="F19" s="47"/>
      <c r="G19" s="47"/>
      <c r="H19" s="47"/>
      <c r="I19" s="48"/>
      <c r="J19" s="46"/>
      <c r="K19" s="46"/>
    </row>
    <row r="20" spans="1:11" x14ac:dyDescent="0.25">
      <c r="A20" s="45"/>
      <c r="B20" s="45"/>
      <c r="C20" s="45"/>
      <c r="D20" s="46"/>
      <c r="E20" s="47"/>
      <c r="F20" s="47"/>
      <c r="G20" s="47"/>
      <c r="H20" s="47"/>
      <c r="I20" s="47"/>
      <c r="J20" s="48"/>
      <c r="K20" s="46"/>
    </row>
    <row r="21" spans="1:11" x14ac:dyDescent="0.25">
      <c r="A21" s="45"/>
      <c r="B21" s="45"/>
      <c r="C21" s="45"/>
      <c r="D21" s="46"/>
      <c r="E21" s="47"/>
      <c r="F21" s="47"/>
      <c r="G21" s="47"/>
      <c r="H21" s="47"/>
      <c r="I21" s="47"/>
      <c r="J21" s="46"/>
      <c r="K21" s="46"/>
    </row>
    <row r="22" spans="1:11" x14ac:dyDescent="0.25">
      <c r="A22" s="45"/>
      <c r="B22" s="45"/>
      <c r="C22" s="45"/>
      <c r="D22" s="46"/>
      <c r="E22" s="47"/>
      <c r="F22" s="47"/>
      <c r="G22" s="47"/>
      <c r="H22" s="47"/>
      <c r="I22" s="47"/>
      <c r="J22" s="46"/>
      <c r="K22" s="46"/>
    </row>
    <row r="23" spans="1:11" x14ac:dyDescent="0.25">
      <c r="A23" s="45"/>
      <c r="B23" s="45"/>
      <c r="C23" s="45"/>
      <c r="D23" s="46"/>
      <c r="E23" s="47"/>
      <c r="F23" s="47"/>
      <c r="G23" s="47"/>
      <c r="H23" s="47"/>
      <c r="I23" s="47"/>
      <c r="J23" s="46"/>
      <c r="K23" s="46"/>
    </row>
    <row r="24" spans="1:11" x14ac:dyDescent="0.25">
      <c r="A24" s="45"/>
      <c r="B24" s="45"/>
      <c r="C24" s="45"/>
      <c r="D24" s="46"/>
      <c r="E24" s="47"/>
      <c r="F24" s="47"/>
      <c r="G24" s="47"/>
      <c r="H24" s="47"/>
      <c r="I24" s="47"/>
      <c r="J24" s="46"/>
      <c r="K24" s="46"/>
    </row>
    <row r="25" spans="1:11" x14ac:dyDescent="0.25">
      <c r="A25" s="45"/>
      <c r="B25" s="45"/>
      <c r="C25" s="45"/>
      <c r="D25" s="46"/>
      <c r="E25" s="47"/>
      <c r="F25" s="47"/>
      <c r="G25" s="47"/>
      <c r="H25" s="47"/>
      <c r="I25" s="47"/>
      <c r="J25" s="46"/>
      <c r="K25" s="46"/>
    </row>
    <row r="26" spans="1:11" x14ac:dyDescent="0.25">
      <c r="A26" s="45"/>
      <c r="B26" s="45"/>
      <c r="C26" s="45"/>
      <c r="D26" s="46"/>
      <c r="E26" s="47"/>
      <c r="F26" s="47"/>
      <c r="G26" s="47"/>
      <c r="H26" s="47"/>
      <c r="I26" s="47"/>
      <c r="J26" s="46"/>
      <c r="K26" s="46"/>
    </row>
    <row r="27" spans="1:11" x14ac:dyDescent="0.25">
      <c r="A27" s="45"/>
      <c r="B27" s="45"/>
      <c r="C27" s="45"/>
      <c r="D27" s="46"/>
      <c r="E27" s="47"/>
      <c r="F27" s="47"/>
      <c r="G27" s="47"/>
      <c r="H27" s="47"/>
      <c r="I27" s="47"/>
      <c r="J27" s="46"/>
      <c r="K27" s="46"/>
    </row>
    <row r="28" spans="1:11" x14ac:dyDescent="0.25">
      <c r="A28" s="45"/>
      <c r="B28" s="45"/>
      <c r="C28" s="45"/>
      <c r="D28" s="46"/>
      <c r="E28" s="47"/>
      <c r="F28" s="47"/>
      <c r="G28" s="47"/>
      <c r="H28" s="47"/>
      <c r="I28" s="47"/>
      <c r="J28" s="46"/>
      <c r="K28" s="46"/>
    </row>
    <row r="29" spans="1:11" x14ac:dyDescent="0.25">
      <c r="A29" s="45"/>
      <c r="B29" s="45"/>
      <c r="C29" s="45"/>
      <c r="D29" s="46"/>
      <c r="E29" s="47"/>
      <c r="F29" s="47"/>
      <c r="G29" s="47"/>
      <c r="H29" s="47"/>
      <c r="I29" s="47"/>
      <c r="J29" s="46"/>
      <c r="K29" s="46"/>
    </row>
    <row r="30" spans="1:11" x14ac:dyDescent="0.25">
      <c r="A30" s="45"/>
      <c r="B30" s="45"/>
      <c r="C30" s="45"/>
      <c r="D30" s="46"/>
      <c r="E30" s="47"/>
      <c r="F30" s="47"/>
      <c r="G30" s="47"/>
      <c r="H30" s="47"/>
      <c r="I30" s="47"/>
      <c r="J30" s="46"/>
      <c r="K30" s="46"/>
    </row>
    <row r="31" spans="1:11" x14ac:dyDescent="0.25">
      <c r="A31" s="45"/>
      <c r="B31" s="45"/>
      <c r="C31" s="45"/>
      <c r="D31" s="46"/>
      <c r="E31" s="47"/>
      <c r="F31" s="47"/>
      <c r="G31" s="47"/>
      <c r="H31" s="47"/>
      <c r="I31" s="47"/>
      <c r="J31" s="46"/>
      <c r="K31" s="46"/>
    </row>
    <row r="32" spans="1:11" x14ac:dyDescent="0.25">
      <c r="A32" s="45"/>
      <c r="B32" s="45"/>
      <c r="C32" s="45"/>
      <c r="D32" s="46"/>
      <c r="E32" s="47"/>
      <c r="F32" s="47"/>
      <c r="G32" s="47"/>
      <c r="H32" s="47"/>
      <c r="I32" s="47"/>
      <c r="J32" s="46"/>
      <c r="K32" s="46"/>
    </row>
    <row r="33" spans="1:11" x14ac:dyDescent="0.25">
      <c r="A33" s="45"/>
      <c r="B33" s="45"/>
      <c r="C33" s="45"/>
      <c r="D33" s="46"/>
      <c r="E33" s="47"/>
      <c r="F33" s="47"/>
      <c r="G33" s="47"/>
      <c r="H33" s="47"/>
      <c r="I33" s="47"/>
      <c r="J33" s="46"/>
      <c r="K33" s="46"/>
    </row>
    <row r="34" spans="1:11" x14ac:dyDescent="0.25">
      <c r="A34" s="45"/>
      <c r="B34" s="45"/>
      <c r="C34" s="45"/>
      <c r="D34" s="46"/>
      <c r="E34" s="47"/>
      <c r="F34" s="47"/>
      <c r="G34" s="47"/>
      <c r="H34" s="47"/>
      <c r="I34" s="47"/>
      <c r="J34" s="46"/>
      <c r="K34" s="46"/>
    </row>
    <row r="35" spans="1:11" x14ac:dyDescent="0.25">
      <c r="A35" s="45"/>
      <c r="B35" s="45"/>
      <c r="C35" s="45"/>
      <c r="D35" s="46"/>
      <c r="E35" s="47"/>
      <c r="F35" s="47"/>
      <c r="G35" s="47"/>
      <c r="H35" s="47"/>
      <c r="I35" s="47"/>
      <c r="J35" s="46"/>
      <c r="K35" s="46"/>
    </row>
    <row r="36" spans="1:11" x14ac:dyDescent="0.25">
      <c r="A36" s="45"/>
      <c r="B36" s="45"/>
      <c r="C36" s="45"/>
      <c r="D36" s="46"/>
      <c r="E36" s="47"/>
      <c r="F36" s="47"/>
      <c r="G36" s="47"/>
      <c r="H36" s="47"/>
      <c r="I36" s="47"/>
      <c r="J36" s="46"/>
      <c r="K36" s="46"/>
    </row>
    <row r="37" spans="1:11" x14ac:dyDescent="0.25">
      <c r="A37" s="45"/>
      <c r="B37" s="45"/>
      <c r="C37" s="45"/>
      <c r="D37" s="46"/>
      <c r="E37" s="47"/>
      <c r="F37" s="47"/>
      <c r="G37" s="47"/>
      <c r="H37" s="47"/>
      <c r="I37" s="47"/>
      <c r="J37" s="46"/>
      <c r="K37" s="46"/>
    </row>
    <row r="38" spans="1:11" x14ac:dyDescent="0.25">
      <c r="A38" s="45"/>
      <c r="B38" s="45"/>
      <c r="C38" s="45"/>
      <c r="D38" s="46"/>
      <c r="E38" s="47"/>
      <c r="F38" s="47"/>
      <c r="G38" s="47"/>
      <c r="H38" s="47"/>
      <c r="I38" s="47"/>
      <c r="J38" s="46"/>
      <c r="K38" s="46"/>
    </row>
    <row r="39" spans="1:11" x14ac:dyDescent="0.25">
      <c r="A39" s="45"/>
      <c r="B39" s="45"/>
      <c r="C39" s="45"/>
      <c r="D39" s="46"/>
      <c r="E39" s="47"/>
      <c r="F39" s="47"/>
      <c r="G39" s="47"/>
      <c r="H39" s="47"/>
      <c r="I39" s="47"/>
      <c r="J39" s="46"/>
      <c r="K39" s="46"/>
    </row>
    <row r="40" spans="1:11" x14ac:dyDescent="0.25">
      <c r="A40" s="45"/>
      <c r="B40" s="45"/>
      <c r="C40" s="45"/>
      <c r="D40" s="46"/>
      <c r="E40" s="47"/>
      <c r="F40" s="47"/>
      <c r="G40" s="47"/>
      <c r="H40" s="47"/>
      <c r="I40" s="47"/>
      <c r="J40" s="46"/>
      <c r="K40" s="46"/>
    </row>
    <row r="41" spans="1:11" x14ac:dyDescent="0.25">
      <c r="A41" s="45"/>
      <c r="B41" s="45"/>
      <c r="C41" s="45"/>
      <c r="D41" s="46"/>
      <c r="E41" s="47"/>
      <c r="F41" s="47"/>
      <c r="G41" s="47"/>
      <c r="H41" s="47"/>
      <c r="I41" s="47"/>
      <c r="J41" s="46"/>
      <c r="K41" s="46"/>
    </row>
    <row r="42" spans="1:11" x14ac:dyDescent="0.25">
      <c r="A42" s="45"/>
      <c r="B42" s="45"/>
      <c r="C42" s="45"/>
      <c r="D42" s="46"/>
      <c r="E42" s="47"/>
      <c r="F42" s="47"/>
      <c r="G42" s="47"/>
      <c r="H42" s="47"/>
      <c r="I42" s="47"/>
      <c r="J42" s="46"/>
      <c r="K42" s="46"/>
    </row>
    <row r="43" spans="1:11" x14ac:dyDescent="0.25">
      <c r="A43" s="45"/>
      <c r="B43" s="45"/>
      <c r="C43" s="45"/>
      <c r="D43" s="46"/>
      <c r="E43" s="47"/>
      <c r="F43" s="47"/>
      <c r="G43" s="47"/>
      <c r="H43" s="47"/>
      <c r="I43" s="47"/>
      <c r="J43" s="46"/>
      <c r="K43" s="46"/>
    </row>
    <row r="44" spans="1:11" x14ac:dyDescent="0.25">
      <c r="A44" s="45"/>
      <c r="B44" s="45"/>
      <c r="C44" s="45"/>
      <c r="D44" s="46"/>
      <c r="E44" s="47"/>
      <c r="F44" s="47"/>
      <c r="G44" s="47"/>
      <c r="H44" s="47"/>
      <c r="I44" s="47"/>
      <c r="J44" s="46"/>
      <c r="K44" s="46"/>
    </row>
    <row r="45" spans="1:11" x14ac:dyDescent="0.25">
      <c r="A45" s="45"/>
      <c r="B45" s="45"/>
      <c r="C45" s="45"/>
      <c r="D45" s="46"/>
      <c r="E45" s="47"/>
      <c r="F45" s="47"/>
      <c r="G45" s="47"/>
      <c r="H45" s="47"/>
      <c r="I45" s="47"/>
      <c r="J45" s="46"/>
      <c r="K45" s="46"/>
    </row>
    <row r="46" spans="1:11" x14ac:dyDescent="0.25">
      <c r="A46" s="45"/>
      <c r="B46" s="45"/>
      <c r="C46" s="45"/>
      <c r="D46" s="46"/>
      <c r="E46" s="47"/>
      <c r="F46" s="47"/>
      <c r="G46" s="47"/>
      <c r="H46" s="47"/>
      <c r="I46" s="47"/>
      <c r="J46" s="46"/>
      <c r="K46" s="46"/>
    </row>
    <row r="47" spans="1:11" x14ac:dyDescent="0.25">
      <c r="A47" s="45"/>
      <c r="B47" s="45"/>
      <c r="C47" s="45"/>
      <c r="D47" s="46"/>
      <c r="E47" s="47"/>
      <c r="F47" s="47"/>
      <c r="G47" s="47"/>
      <c r="H47" s="47"/>
      <c r="I47" s="47"/>
      <c r="J47" s="46"/>
      <c r="K47" s="46"/>
    </row>
    <row r="48" spans="1:11" x14ac:dyDescent="0.25">
      <c r="A48" s="45"/>
      <c r="B48" s="45"/>
      <c r="C48" s="45"/>
      <c r="D48" s="46"/>
      <c r="E48" s="47"/>
      <c r="F48" s="47"/>
      <c r="G48" s="47"/>
      <c r="H48" s="47"/>
      <c r="I48" s="47"/>
      <c r="J48" s="46"/>
      <c r="K48" s="46"/>
    </row>
    <row r="49" spans="1:11" x14ac:dyDescent="0.25">
      <c r="A49" s="45"/>
      <c r="B49" s="45"/>
      <c r="C49" s="45"/>
      <c r="D49" s="46"/>
      <c r="E49" s="47"/>
      <c r="F49" s="47"/>
      <c r="G49" s="47"/>
      <c r="H49" s="47"/>
      <c r="I49" s="47"/>
      <c r="J49" s="46"/>
      <c r="K49" s="46"/>
    </row>
    <row r="50" spans="1:11" x14ac:dyDescent="0.25">
      <c r="A50" s="45"/>
      <c r="B50" s="45"/>
      <c r="C50" s="45"/>
      <c r="D50" s="46"/>
      <c r="E50" s="47"/>
      <c r="F50" s="47"/>
      <c r="G50" s="47"/>
      <c r="H50" s="47"/>
      <c r="I50" s="47"/>
      <c r="J50" s="46"/>
      <c r="K50" s="46"/>
    </row>
    <row r="51" spans="1:11" x14ac:dyDescent="0.25">
      <c r="A51" s="45"/>
      <c r="B51" s="45"/>
      <c r="C51" s="45"/>
      <c r="D51" s="46"/>
      <c r="E51" s="47"/>
      <c r="F51" s="47"/>
      <c r="G51" s="47"/>
      <c r="H51" s="47"/>
      <c r="I51" s="47"/>
      <c r="J51" s="46"/>
      <c r="K51" s="46"/>
    </row>
    <row r="52" spans="1:11" x14ac:dyDescent="0.25">
      <c r="A52" s="49" t="s">
        <v>87</v>
      </c>
      <c r="B52" s="49" t="s">
        <v>87</v>
      </c>
      <c r="C52" s="49" t="s">
        <v>87</v>
      </c>
      <c r="D52" s="49" t="s">
        <v>87</v>
      </c>
      <c r="E52" s="49"/>
      <c r="F52" s="49"/>
      <c r="G52" s="49"/>
      <c r="H52" s="49"/>
      <c r="I52" s="49"/>
      <c r="J52" s="49" t="s">
        <v>87</v>
      </c>
      <c r="K52" s="49" t="s">
        <v>87</v>
      </c>
    </row>
    <row r="53" spans="1:11" x14ac:dyDescent="0.25">
      <c r="D53" s="50" t="s">
        <v>88</v>
      </c>
      <c r="E53" s="8">
        <f>SUM(E6:E51)</f>
        <v>0</v>
      </c>
      <c r="F53" s="8">
        <f t="shared" ref="F53:H53" si="0">SUM(F6:F51)</f>
        <v>0</v>
      </c>
      <c r="G53" s="8">
        <f t="shared" si="0"/>
        <v>105503.11132766563</v>
      </c>
      <c r="H53" s="8">
        <f t="shared" si="0"/>
        <v>92502</v>
      </c>
    </row>
    <row r="54" spans="1:11" x14ac:dyDescent="0.25">
      <c r="D54" s="50"/>
      <c r="E54" s="33"/>
      <c r="F54" s="51"/>
      <c r="G54" s="52"/>
      <c r="H54" s="52"/>
    </row>
    <row r="55" spans="1:11" x14ac:dyDescent="0.25">
      <c r="C55" t="s">
        <v>89</v>
      </c>
      <c r="D55" s="53"/>
      <c r="E55" s="33"/>
      <c r="F55" s="33"/>
    </row>
  </sheetData>
  <mergeCells count="1">
    <mergeCell ref="E2:H2"/>
  </mergeCells>
  <pageMargins left="0.7" right="0.7" top="0.75" bottom="0.75" header="0.3" footer="0.3"/>
  <pageSetup scale="47" fitToHeight="0" orientation="landscape" r:id="rId1"/>
  <colBreaks count="1" manualBreakCount="1">
    <brk id="11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CB2AD-5B7C-47D0-8158-344EADE913BA}">
  <sheetPr>
    <tabColor theme="5" tint="0.39997558519241921"/>
    <pageSetUpPr fitToPage="1"/>
  </sheetPr>
  <dimension ref="A1:Q54"/>
  <sheetViews>
    <sheetView view="pageBreakPreview" zoomScale="80" zoomScaleNormal="96" zoomScaleSheetLayoutView="80" workbookViewId="0">
      <selection activeCell="J25" sqref="J25"/>
    </sheetView>
  </sheetViews>
  <sheetFormatPr defaultRowHeight="15" x14ac:dyDescent="0.25"/>
  <cols>
    <col min="1" max="1" width="44.140625" customWidth="1"/>
    <col min="2" max="2" width="44.85546875" bestFit="1" customWidth="1"/>
    <col min="3" max="3" width="67.7109375" bestFit="1" customWidth="1"/>
    <col min="4" max="4" width="31.28515625" style="1" bestFit="1" customWidth="1"/>
    <col min="5" max="5" width="11.28515625" style="8" bestFit="1" customWidth="1"/>
    <col min="6" max="6" width="9.42578125" style="8" bestFit="1" customWidth="1"/>
    <col min="7" max="7" width="10.140625" style="8" bestFit="1" customWidth="1"/>
    <col min="8" max="8" width="9.7109375" style="8" bestFit="1" customWidth="1"/>
    <col min="9" max="9" width="14.140625" style="8" bestFit="1" customWidth="1"/>
    <col min="10" max="10" width="24.42578125" style="1" bestFit="1" customWidth="1"/>
    <col min="11" max="11" width="12.7109375" style="1" bestFit="1" customWidth="1"/>
    <col min="12" max="12" width="12.28515625" bestFit="1" customWidth="1"/>
    <col min="13" max="13" width="12.7109375" bestFit="1" customWidth="1"/>
    <col min="14" max="14" width="9" bestFit="1" customWidth="1"/>
    <col min="15" max="15" width="9.42578125" bestFit="1" customWidth="1"/>
    <col min="16" max="16" width="10.140625" bestFit="1" customWidth="1"/>
    <col min="17" max="17" width="9.7109375" bestFit="1" customWidth="1"/>
  </cols>
  <sheetData>
    <row r="1" spans="1:17" x14ac:dyDescent="0.25">
      <c r="A1" s="36" t="s">
        <v>46</v>
      </c>
      <c r="B1" s="37" t="s">
        <v>47</v>
      </c>
      <c r="D1" s="38"/>
    </row>
    <row r="2" spans="1:17" x14ac:dyDescent="0.25">
      <c r="A2" s="36" t="s">
        <v>96</v>
      </c>
      <c r="B2" s="37" t="s">
        <v>49</v>
      </c>
      <c r="C2" s="30" t="str">
        <f>CONCATENATE(E3,"-",H3)</f>
        <v>2022-2025</v>
      </c>
      <c r="E2" s="66" t="s">
        <v>50</v>
      </c>
      <c r="F2" s="66"/>
      <c r="G2" s="66"/>
      <c r="H2" s="66"/>
    </row>
    <row r="3" spans="1:17" s="39" customFormat="1" ht="30" x14ac:dyDescent="0.25">
      <c r="A3" s="39" t="s">
        <v>51</v>
      </c>
      <c r="B3" s="39" t="s">
        <v>52</v>
      </c>
      <c r="C3" s="39" t="s">
        <v>53</v>
      </c>
      <c r="D3" s="39" t="s">
        <v>54</v>
      </c>
      <c r="E3" s="39">
        <v>2022</v>
      </c>
      <c r="F3" s="39">
        <v>2023</v>
      </c>
      <c r="G3" s="39">
        <v>2024</v>
      </c>
      <c r="H3" s="39">
        <v>2025</v>
      </c>
      <c r="I3" s="40" t="s">
        <v>55</v>
      </c>
      <c r="J3" s="39" t="s">
        <v>56</v>
      </c>
      <c r="K3" s="39" t="s">
        <v>57</v>
      </c>
    </row>
    <row r="4" spans="1:17" x14ac:dyDescent="0.25">
      <c r="A4" s="41" t="s">
        <v>58</v>
      </c>
      <c r="B4" s="42" t="s">
        <v>97</v>
      </c>
      <c r="C4" s="41" t="s">
        <v>60</v>
      </c>
      <c r="D4" s="42"/>
      <c r="E4" s="43">
        <v>1618668.628761518</v>
      </c>
      <c r="F4" s="43"/>
      <c r="G4" s="43"/>
      <c r="H4" s="43"/>
      <c r="I4" s="44">
        <v>44188</v>
      </c>
      <c r="J4" s="44">
        <v>44197</v>
      </c>
      <c r="K4" s="42" t="s">
        <v>61</v>
      </c>
      <c r="L4" s="8"/>
    </row>
    <row r="5" spans="1:17" x14ac:dyDescent="0.25">
      <c r="A5" s="45" t="s">
        <v>31</v>
      </c>
      <c r="B5" s="46" t="s">
        <v>98</v>
      </c>
      <c r="C5" s="45" t="s">
        <v>63</v>
      </c>
      <c r="D5" s="46" t="s">
        <v>64</v>
      </c>
      <c r="E5" s="47">
        <v>13328.431652850239</v>
      </c>
      <c r="F5" s="47"/>
      <c r="G5" s="47"/>
      <c r="H5" s="47"/>
      <c r="I5" s="48">
        <v>44579</v>
      </c>
      <c r="J5" s="48">
        <v>44624</v>
      </c>
      <c r="K5" s="46" t="s">
        <v>61</v>
      </c>
      <c r="L5" s="8"/>
      <c r="M5" s="1" t="s">
        <v>31</v>
      </c>
      <c r="N5" s="8">
        <f>SUMIF($A$5:$A50,$M5,E$5:E50)</f>
        <v>13328.431652850239</v>
      </c>
      <c r="O5" s="8">
        <f>SUMIF($A$5:$A50,$M5,F$5:F50)</f>
        <v>59795.49472189229</v>
      </c>
      <c r="P5" s="8">
        <f>SUMIF($A$5:$A50,$M5,G$5:G50)</f>
        <v>0</v>
      </c>
      <c r="Q5" s="8">
        <f>SUMIF($A$5:$A50,$M5,H$5:H50)</f>
        <v>0</v>
      </c>
    </row>
    <row r="6" spans="1:17" x14ac:dyDescent="0.25">
      <c r="A6" s="45" t="s">
        <v>31</v>
      </c>
      <c r="B6" s="46" t="s">
        <v>99</v>
      </c>
      <c r="C6" s="45" t="s">
        <v>66</v>
      </c>
      <c r="D6" s="46" t="s">
        <v>67</v>
      </c>
      <c r="E6" s="47"/>
      <c r="F6" s="47"/>
      <c r="G6" s="47"/>
      <c r="H6" s="47"/>
      <c r="I6" s="48">
        <v>44760</v>
      </c>
      <c r="J6" s="48">
        <v>44791</v>
      </c>
      <c r="K6" s="48" t="s">
        <v>61</v>
      </c>
      <c r="L6" s="8"/>
      <c r="M6" s="1" t="s">
        <v>32</v>
      </c>
      <c r="N6" s="8">
        <f>SUMIF($A$5:$A51,$M6,E$5:E51)</f>
        <v>0</v>
      </c>
      <c r="O6" s="8">
        <f>SUMIF($A$5:$A51,$M6,F$5:F51)</f>
        <v>0</v>
      </c>
      <c r="P6" s="8">
        <f>SUMIF($A$5:$A51,$M6,G$5:G51)</f>
        <v>0</v>
      </c>
      <c r="Q6" s="8">
        <f>SUMIF($A$5:$A51,$M6,H$5:H51)</f>
        <v>0</v>
      </c>
    </row>
    <row r="7" spans="1:17" x14ac:dyDescent="0.25">
      <c r="A7" s="45" t="s">
        <v>31</v>
      </c>
      <c r="B7" s="46" t="s">
        <v>100</v>
      </c>
      <c r="C7" s="45" t="s">
        <v>69</v>
      </c>
      <c r="D7" s="46" t="s">
        <v>67</v>
      </c>
      <c r="E7" s="47"/>
      <c r="F7" s="47"/>
      <c r="G7" s="47"/>
      <c r="H7" s="47"/>
      <c r="I7" s="48">
        <v>44805</v>
      </c>
      <c r="J7" s="48">
        <v>44805</v>
      </c>
      <c r="K7" s="48" t="s">
        <v>61</v>
      </c>
      <c r="L7" s="8"/>
      <c r="M7" s="1" t="s">
        <v>33</v>
      </c>
      <c r="N7" s="8">
        <f>SUMIF($A$5:$A51,$M7,E$5:E51)</f>
        <v>0</v>
      </c>
      <c r="O7" s="8">
        <f>SUMIF($A$5:$A51,$M7,F$5:F51)</f>
        <v>0</v>
      </c>
      <c r="P7" s="8">
        <f>SUMIF($A$5:$A51,$M7,G$5:G51)</f>
        <v>178834.44486373942</v>
      </c>
      <c r="Q7" s="8">
        <f>SUMIF($A$5:$A51,$M7,H$5:H51)</f>
        <v>0</v>
      </c>
    </row>
    <row r="8" spans="1:17" x14ac:dyDescent="0.25">
      <c r="A8" s="45" t="s">
        <v>31</v>
      </c>
      <c r="B8" s="46" t="s">
        <v>101</v>
      </c>
      <c r="C8" s="45" t="s">
        <v>71</v>
      </c>
      <c r="D8" s="46" t="s">
        <v>64</v>
      </c>
      <c r="E8" s="47"/>
      <c r="F8" s="47">
        <v>59795.238084673183</v>
      </c>
      <c r="G8" s="47"/>
      <c r="H8" s="47"/>
      <c r="I8" s="48">
        <v>44880</v>
      </c>
      <c r="J8" s="48">
        <v>44927</v>
      </c>
      <c r="K8" s="48" t="s">
        <v>61</v>
      </c>
      <c r="L8" s="8"/>
      <c r="M8" s="1" t="s">
        <v>27</v>
      </c>
      <c r="N8" s="8">
        <f>SUMIF($A$5:$A55,$M8,E$5:E55)</f>
        <v>0</v>
      </c>
      <c r="O8" s="8">
        <f>SUMIF($A$5:$A55,$M8,F$5:F55)</f>
        <v>0</v>
      </c>
      <c r="P8" s="8">
        <f>SUMIF($A$5:$A55,$M8,G$5:G55)</f>
        <v>0</v>
      </c>
      <c r="Q8" s="8">
        <f>SUMIF($A$5:$A55,$M8,H$5:H55)</f>
        <v>155197</v>
      </c>
    </row>
    <row r="9" spans="1:17" x14ac:dyDescent="0.25">
      <c r="A9" s="45" t="s">
        <v>31</v>
      </c>
      <c r="B9" s="46" t="s">
        <v>101</v>
      </c>
      <c r="C9" s="45" t="s">
        <v>72</v>
      </c>
      <c r="D9" s="46" t="s">
        <v>67</v>
      </c>
      <c r="E9" s="47"/>
      <c r="F9" s="47"/>
      <c r="G9" s="47"/>
      <c r="H9" s="47"/>
      <c r="I9" s="48">
        <v>44880</v>
      </c>
      <c r="J9" s="48">
        <v>44927</v>
      </c>
      <c r="K9" s="46" t="s">
        <v>61</v>
      </c>
      <c r="L9" s="8"/>
    </row>
    <row r="10" spans="1:17" x14ac:dyDescent="0.25">
      <c r="A10" s="45" t="s">
        <v>31</v>
      </c>
      <c r="B10" s="46" t="s">
        <v>73</v>
      </c>
      <c r="C10" s="45" t="s">
        <v>74</v>
      </c>
      <c r="D10" s="46" t="s">
        <v>67</v>
      </c>
      <c r="E10" s="47"/>
      <c r="F10" s="47"/>
      <c r="G10" s="47"/>
      <c r="H10" s="47"/>
      <c r="I10" s="48">
        <v>44917</v>
      </c>
      <c r="J10" s="48">
        <v>44927</v>
      </c>
      <c r="K10" s="46" t="s">
        <v>61</v>
      </c>
      <c r="L10" s="8"/>
    </row>
    <row r="11" spans="1:17" x14ac:dyDescent="0.25">
      <c r="A11" s="45" t="s">
        <v>31</v>
      </c>
      <c r="B11" s="46" t="s">
        <v>75</v>
      </c>
      <c r="C11" s="45" t="s">
        <v>76</v>
      </c>
      <c r="D11" s="46" t="s">
        <v>64</v>
      </c>
      <c r="E11" s="47"/>
      <c r="F11" s="47">
        <v>0.2566372191067785</v>
      </c>
      <c r="G11" s="47"/>
      <c r="H11" s="47"/>
      <c r="I11" s="48">
        <v>44974</v>
      </c>
      <c r="J11" s="48">
        <v>45004</v>
      </c>
      <c r="K11" s="46" t="s">
        <v>61</v>
      </c>
      <c r="L11" s="8"/>
    </row>
    <row r="12" spans="1:17" x14ac:dyDescent="0.25">
      <c r="A12" s="45" t="s">
        <v>31</v>
      </c>
      <c r="B12" s="46" t="s">
        <v>77</v>
      </c>
      <c r="C12" s="45" t="s">
        <v>78</v>
      </c>
      <c r="D12" s="46" t="s">
        <v>67</v>
      </c>
      <c r="E12" s="47"/>
      <c r="F12" s="47"/>
      <c r="G12" s="47"/>
      <c r="H12" s="47"/>
      <c r="I12" s="48">
        <v>45019</v>
      </c>
      <c r="J12" s="48">
        <v>45019</v>
      </c>
      <c r="K12" s="46" t="s">
        <v>61</v>
      </c>
      <c r="L12" s="8"/>
      <c r="M12" s="1"/>
    </row>
    <row r="13" spans="1:17" x14ac:dyDescent="0.25">
      <c r="A13" s="45" t="s">
        <v>27</v>
      </c>
      <c r="B13" s="46" t="s">
        <v>79</v>
      </c>
      <c r="C13" s="45" t="s">
        <v>39</v>
      </c>
      <c r="D13" s="46" t="s">
        <v>64</v>
      </c>
      <c r="E13" s="47"/>
      <c r="F13" s="47"/>
      <c r="G13" s="47"/>
      <c r="H13" s="47"/>
      <c r="I13" s="48"/>
      <c r="J13" s="48">
        <v>45138</v>
      </c>
      <c r="K13" s="46" t="s">
        <v>61</v>
      </c>
      <c r="L13" s="8"/>
    </row>
    <row r="14" spans="1:17" x14ac:dyDescent="0.25">
      <c r="A14" s="45" t="s">
        <v>33</v>
      </c>
      <c r="B14" s="46" t="s">
        <v>80</v>
      </c>
      <c r="C14" s="45" t="s">
        <v>81</v>
      </c>
      <c r="D14" s="46" t="s">
        <v>64</v>
      </c>
      <c r="E14" s="47"/>
      <c r="F14" s="47"/>
      <c r="G14" s="47">
        <v>178834.44486373942</v>
      </c>
      <c r="H14" s="47"/>
      <c r="I14" s="48"/>
      <c r="J14" s="48">
        <v>45292</v>
      </c>
      <c r="K14" s="46"/>
      <c r="L14" s="8"/>
    </row>
    <row r="15" spans="1:17" x14ac:dyDescent="0.25">
      <c r="A15" s="45" t="s">
        <v>27</v>
      </c>
      <c r="B15" s="46" t="s">
        <v>79</v>
      </c>
      <c r="C15" s="45" t="s">
        <v>82</v>
      </c>
      <c r="D15" s="46" t="s">
        <v>67</v>
      </c>
      <c r="E15" s="47"/>
      <c r="F15" s="47"/>
      <c r="G15" s="47"/>
      <c r="H15" s="47"/>
      <c r="I15" s="48"/>
      <c r="J15" s="46"/>
      <c r="K15" s="46"/>
      <c r="L15" s="8"/>
    </row>
    <row r="16" spans="1:17" x14ac:dyDescent="0.25">
      <c r="A16" s="45" t="s">
        <v>27</v>
      </c>
      <c r="B16" s="46" t="s">
        <v>79</v>
      </c>
      <c r="C16" s="45" t="s">
        <v>83</v>
      </c>
      <c r="D16" s="46" t="s">
        <v>67</v>
      </c>
      <c r="E16" s="47"/>
      <c r="F16" s="47"/>
      <c r="G16" s="47"/>
      <c r="H16" s="47"/>
      <c r="I16" s="48"/>
      <c r="J16" s="46"/>
      <c r="K16" s="46"/>
      <c r="L16" s="8"/>
    </row>
    <row r="17" spans="1:12" x14ac:dyDescent="0.25">
      <c r="A17" s="45" t="s">
        <v>27</v>
      </c>
      <c r="B17" s="46" t="s">
        <v>79</v>
      </c>
      <c r="C17" s="45" t="s">
        <v>84</v>
      </c>
      <c r="D17" s="46" t="s">
        <v>67</v>
      </c>
      <c r="E17" s="47"/>
      <c r="F17" s="47"/>
      <c r="G17" s="47"/>
      <c r="H17" s="47"/>
      <c r="I17" s="48"/>
      <c r="J17" s="46"/>
      <c r="K17" s="46"/>
      <c r="L17" s="8"/>
    </row>
    <row r="18" spans="1:12" x14ac:dyDescent="0.25">
      <c r="A18" s="45" t="s">
        <v>27</v>
      </c>
      <c r="B18" s="46" t="s">
        <v>79</v>
      </c>
      <c r="C18" s="45" t="s">
        <v>85</v>
      </c>
      <c r="D18" s="46" t="s">
        <v>64</v>
      </c>
      <c r="E18" s="47"/>
      <c r="F18" s="47"/>
      <c r="G18" s="47"/>
      <c r="H18" s="47"/>
      <c r="I18" s="48"/>
      <c r="J18" s="46"/>
      <c r="K18" s="46"/>
      <c r="L18" s="8"/>
    </row>
    <row r="19" spans="1:12" x14ac:dyDescent="0.25">
      <c r="A19" s="45" t="s">
        <v>27</v>
      </c>
      <c r="B19" s="46" t="s">
        <v>80</v>
      </c>
      <c r="C19" s="45" t="s">
        <v>86</v>
      </c>
      <c r="D19" s="46" t="s">
        <v>64</v>
      </c>
      <c r="E19" s="47"/>
      <c r="F19" s="47"/>
      <c r="G19" s="47"/>
      <c r="H19" s="47">
        <v>155197</v>
      </c>
      <c r="I19" s="47"/>
      <c r="J19" s="48">
        <v>45658</v>
      </c>
      <c r="K19" s="46"/>
      <c r="L19" s="8"/>
    </row>
    <row r="20" spans="1:12" x14ac:dyDescent="0.25">
      <c r="A20" s="45" t="s">
        <v>27</v>
      </c>
      <c r="B20" s="46" t="s">
        <v>79</v>
      </c>
      <c r="C20" s="45" t="s">
        <v>72</v>
      </c>
      <c r="D20" s="46" t="s">
        <v>67</v>
      </c>
      <c r="E20" s="47"/>
      <c r="F20" s="47"/>
      <c r="G20" s="47"/>
      <c r="H20" s="47"/>
      <c r="I20" s="47"/>
      <c r="J20" s="46"/>
      <c r="K20" s="46"/>
    </row>
    <row r="21" spans="1:12" x14ac:dyDescent="0.25">
      <c r="A21" s="45" t="s">
        <v>27</v>
      </c>
      <c r="B21" s="46" t="s">
        <v>79</v>
      </c>
      <c r="C21" s="45" t="s">
        <v>85</v>
      </c>
      <c r="D21" s="46" t="s">
        <v>64</v>
      </c>
      <c r="E21" s="47"/>
      <c r="F21" s="47"/>
      <c r="G21" s="47"/>
      <c r="H21" s="47"/>
      <c r="I21" s="47"/>
      <c r="J21" s="46"/>
      <c r="K21" s="46"/>
    </row>
    <row r="22" spans="1:12" x14ac:dyDescent="0.25">
      <c r="A22" s="45"/>
      <c r="B22" s="45"/>
      <c r="C22" s="45"/>
      <c r="D22" s="46"/>
      <c r="E22" s="47"/>
      <c r="F22" s="47"/>
      <c r="G22" s="47"/>
      <c r="H22" s="47"/>
      <c r="I22" s="47"/>
      <c r="J22" s="46"/>
      <c r="K22" s="46"/>
    </row>
    <row r="23" spans="1:12" x14ac:dyDescent="0.25">
      <c r="A23" s="45"/>
      <c r="B23" s="45"/>
      <c r="C23" s="45"/>
      <c r="D23" s="46"/>
      <c r="E23" s="47"/>
      <c r="F23" s="47"/>
      <c r="G23" s="47"/>
      <c r="H23" s="47"/>
      <c r="I23" s="47"/>
      <c r="J23" s="46"/>
      <c r="K23" s="46"/>
    </row>
    <row r="24" spans="1:12" x14ac:dyDescent="0.25">
      <c r="A24" s="45"/>
      <c r="B24" s="45"/>
      <c r="C24" s="45"/>
      <c r="D24" s="46"/>
      <c r="E24" s="47"/>
      <c r="F24" s="47"/>
      <c r="G24" s="47"/>
      <c r="H24" s="47"/>
      <c r="I24" s="47"/>
      <c r="J24" s="46"/>
      <c r="K24" s="46"/>
    </row>
    <row r="25" spans="1:12" x14ac:dyDescent="0.25">
      <c r="A25" s="45"/>
      <c r="B25" s="45"/>
      <c r="C25" s="45"/>
      <c r="D25" s="46"/>
      <c r="E25" s="47"/>
      <c r="F25" s="47"/>
      <c r="G25" s="47"/>
      <c r="H25" s="47"/>
      <c r="I25" s="47"/>
      <c r="J25" s="46"/>
      <c r="K25" s="46"/>
    </row>
    <row r="26" spans="1:12" x14ac:dyDescent="0.25">
      <c r="A26" s="45"/>
      <c r="B26" s="45"/>
      <c r="C26" s="45"/>
      <c r="D26" s="46"/>
      <c r="E26" s="47"/>
      <c r="F26" s="47"/>
      <c r="G26" s="47"/>
      <c r="H26" s="47"/>
      <c r="I26" s="47"/>
      <c r="J26" s="46"/>
      <c r="K26" s="46"/>
    </row>
    <row r="27" spans="1:12" x14ac:dyDescent="0.25">
      <c r="A27" s="45"/>
      <c r="B27" s="45"/>
      <c r="C27" s="45"/>
      <c r="D27" s="46"/>
      <c r="E27" s="47"/>
      <c r="F27" s="47"/>
      <c r="G27" s="47"/>
      <c r="H27" s="47"/>
      <c r="I27" s="47"/>
      <c r="J27" s="46"/>
      <c r="K27" s="46"/>
    </row>
    <row r="28" spans="1:12" x14ac:dyDescent="0.25">
      <c r="A28" s="45"/>
      <c r="B28" s="45"/>
      <c r="C28" s="45"/>
      <c r="D28" s="46"/>
      <c r="E28" s="47"/>
      <c r="F28" s="47"/>
      <c r="G28" s="47"/>
      <c r="H28" s="47"/>
      <c r="I28" s="47"/>
      <c r="J28" s="46"/>
      <c r="K28" s="46"/>
    </row>
    <row r="29" spans="1:12" x14ac:dyDescent="0.25">
      <c r="A29" s="45"/>
      <c r="B29" s="45"/>
      <c r="C29" s="45"/>
      <c r="D29" s="46"/>
      <c r="E29" s="47"/>
      <c r="F29" s="47"/>
      <c r="G29" s="47"/>
      <c r="H29" s="47"/>
      <c r="I29" s="47"/>
      <c r="J29" s="46"/>
      <c r="K29" s="46"/>
    </row>
    <row r="30" spans="1:12" x14ac:dyDescent="0.25">
      <c r="A30" s="45"/>
      <c r="B30" s="45"/>
      <c r="C30" s="45"/>
      <c r="D30" s="46"/>
      <c r="E30" s="47"/>
      <c r="F30" s="47"/>
      <c r="G30" s="47"/>
      <c r="H30" s="47"/>
      <c r="I30" s="47"/>
      <c r="J30" s="46"/>
      <c r="K30" s="46"/>
    </row>
    <row r="31" spans="1:12" x14ac:dyDescent="0.25">
      <c r="A31" s="45"/>
      <c r="B31" s="45"/>
      <c r="C31" s="45"/>
      <c r="D31" s="46"/>
      <c r="E31" s="47"/>
      <c r="F31" s="47"/>
      <c r="G31" s="47"/>
      <c r="H31" s="47"/>
      <c r="I31" s="47"/>
      <c r="J31" s="46"/>
      <c r="K31" s="46"/>
    </row>
    <row r="32" spans="1:12" x14ac:dyDescent="0.25">
      <c r="A32" s="45"/>
      <c r="B32" s="45"/>
      <c r="C32" s="45"/>
      <c r="D32" s="46"/>
      <c r="E32" s="47"/>
      <c r="F32" s="47"/>
      <c r="G32" s="47"/>
      <c r="H32" s="47"/>
      <c r="I32" s="47"/>
      <c r="J32" s="46"/>
      <c r="K32" s="46"/>
    </row>
    <row r="33" spans="1:11" x14ac:dyDescent="0.25">
      <c r="A33" s="45"/>
      <c r="B33" s="45"/>
      <c r="C33" s="45"/>
      <c r="D33" s="46"/>
      <c r="E33" s="47"/>
      <c r="F33" s="47"/>
      <c r="G33" s="47"/>
      <c r="H33" s="47"/>
      <c r="I33" s="47"/>
      <c r="J33" s="46"/>
      <c r="K33" s="46"/>
    </row>
    <row r="34" spans="1:11" x14ac:dyDescent="0.25">
      <c r="A34" s="45"/>
      <c r="B34" s="45"/>
      <c r="C34" s="45"/>
      <c r="D34" s="46"/>
      <c r="E34" s="47"/>
      <c r="F34" s="47"/>
      <c r="G34" s="47"/>
      <c r="H34" s="47"/>
      <c r="I34" s="47"/>
      <c r="J34" s="46"/>
      <c r="K34" s="46"/>
    </row>
    <row r="35" spans="1:11" x14ac:dyDescent="0.25">
      <c r="A35" s="45"/>
      <c r="B35" s="45"/>
      <c r="C35" s="45"/>
      <c r="D35" s="46"/>
      <c r="E35" s="47"/>
      <c r="F35" s="47"/>
      <c r="G35" s="47"/>
      <c r="H35" s="47"/>
      <c r="I35" s="47"/>
      <c r="J35" s="46"/>
      <c r="K35" s="46"/>
    </row>
    <row r="36" spans="1:11" x14ac:dyDescent="0.25">
      <c r="A36" s="45"/>
      <c r="B36" s="45"/>
      <c r="C36" s="45"/>
      <c r="D36" s="46"/>
      <c r="E36" s="47"/>
      <c r="F36" s="47"/>
      <c r="G36" s="47"/>
      <c r="H36" s="47"/>
      <c r="I36" s="47"/>
      <c r="J36" s="46"/>
      <c r="K36" s="46"/>
    </row>
    <row r="37" spans="1:11" x14ac:dyDescent="0.25">
      <c r="A37" s="45"/>
      <c r="B37" s="45"/>
      <c r="C37" s="45"/>
      <c r="D37" s="46"/>
      <c r="E37" s="47"/>
      <c r="F37" s="47"/>
      <c r="G37" s="47"/>
      <c r="H37" s="47"/>
      <c r="I37" s="47"/>
      <c r="J37" s="46"/>
      <c r="K37" s="46"/>
    </row>
    <row r="38" spans="1:11" x14ac:dyDescent="0.25">
      <c r="A38" s="45"/>
      <c r="B38" s="45"/>
      <c r="C38" s="45"/>
      <c r="D38" s="46"/>
      <c r="E38" s="47"/>
      <c r="F38" s="47"/>
      <c r="G38" s="47"/>
      <c r="H38" s="47"/>
      <c r="I38" s="47"/>
      <c r="J38" s="46"/>
      <c r="K38" s="46"/>
    </row>
    <row r="39" spans="1:11" x14ac:dyDescent="0.25">
      <c r="A39" s="45"/>
      <c r="B39" s="45"/>
      <c r="C39" s="45"/>
      <c r="D39" s="46"/>
      <c r="E39" s="47"/>
      <c r="F39" s="47"/>
      <c r="G39" s="47"/>
      <c r="H39" s="47"/>
      <c r="I39" s="47"/>
      <c r="J39" s="46"/>
      <c r="K39" s="46"/>
    </row>
    <row r="40" spans="1:11" x14ac:dyDescent="0.25">
      <c r="A40" s="45"/>
      <c r="B40" s="45"/>
      <c r="C40" s="45"/>
      <c r="D40" s="46"/>
      <c r="E40" s="47"/>
      <c r="F40" s="47"/>
      <c r="G40" s="47"/>
      <c r="H40" s="47"/>
      <c r="I40" s="47"/>
      <c r="J40" s="46"/>
      <c r="K40" s="46"/>
    </row>
    <row r="41" spans="1:11" x14ac:dyDescent="0.25">
      <c r="A41" s="45"/>
      <c r="B41" s="45"/>
      <c r="C41" s="45"/>
      <c r="D41" s="46"/>
      <c r="E41" s="47"/>
      <c r="F41" s="47"/>
      <c r="G41" s="47"/>
      <c r="H41" s="47"/>
      <c r="I41" s="47"/>
      <c r="J41" s="46"/>
      <c r="K41" s="46"/>
    </row>
    <row r="42" spans="1:11" x14ac:dyDescent="0.25">
      <c r="A42" s="45"/>
      <c r="B42" s="45"/>
      <c r="C42" s="45"/>
      <c r="D42" s="46"/>
      <c r="E42" s="47"/>
      <c r="F42" s="47"/>
      <c r="G42" s="47"/>
      <c r="H42" s="47"/>
      <c r="I42" s="47"/>
      <c r="J42" s="46"/>
      <c r="K42" s="46"/>
    </row>
    <row r="43" spans="1:11" x14ac:dyDescent="0.25">
      <c r="A43" s="45"/>
      <c r="B43" s="45"/>
      <c r="C43" s="45"/>
      <c r="D43" s="46"/>
      <c r="E43" s="47"/>
      <c r="F43" s="47"/>
      <c r="G43" s="47"/>
      <c r="H43" s="47"/>
      <c r="I43" s="47"/>
      <c r="J43" s="46"/>
      <c r="K43" s="46"/>
    </row>
    <row r="44" spans="1:11" x14ac:dyDescent="0.25">
      <c r="A44" s="45"/>
      <c r="B44" s="45"/>
      <c r="C44" s="45"/>
      <c r="D44" s="46"/>
      <c r="E44" s="47"/>
      <c r="F44" s="47"/>
      <c r="G44" s="47"/>
      <c r="H44" s="47"/>
      <c r="I44" s="47"/>
      <c r="J44" s="46"/>
      <c r="K44" s="46"/>
    </row>
    <row r="45" spans="1:11" x14ac:dyDescent="0.25">
      <c r="A45" s="45"/>
      <c r="B45" s="45"/>
      <c r="C45" s="45"/>
      <c r="D45" s="46"/>
      <c r="E45" s="47"/>
      <c r="F45" s="47"/>
      <c r="G45" s="47"/>
      <c r="H45" s="47"/>
      <c r="I45" s="47"/>
      <c r="J45" s="46"/>
      <c r="K45" s="46"/>
    </row>
    <row r="46" spans="1:11" x14ac:dyDescent="0.25">
      <c r="A46" s="45"/>
      <c r="B46" s="45"/>
      <c r="C46" s="45"/>
      <c r="D46" s="46"/>
      <c r="E46" s="47"/>
      <c r="F46" s="47"/>
      <c r="G46" s="47"/>
      <c r="H46" s="47"/>
      <c r="I46" s="47"/>
      <c r="J46" s="46"/>
      <c r="K46" s="46"/>
    </row>
    <row r="47" spans="1:11" x14ac:dyDescent="0.25">
      <c r="A47" s="45"/>
      <c r="B47" s="45"/>
      <c r="C47" s="45"/>
      <c r="D47" s="46"/>
      <c r="E47" s="47"/>
      <c r="F47" s="47"/>
      <c r="G47" s="47"/>
      <c r="H47" s="47"/>
      <c r="I47" s="47"/>
      <c r="J47" s="46"/>
      <c r="K47" s="46"/>
    </row>
    <row r="48" spans="1:11" x14ac:dyDescent="0.25">
      <c r="A48" s="45"/>
      <c r="B48" s="45"/>
      <c r="C48" s="45"/>
      <c r="D48" s="46"/>
      <c r="E48" s="47"/>
      <c r="F48" s="47"/>
      <c r="G48" s="47"/>
      <c r="H48" s="47"/>
      <c r="I48" s="47"/>
      <c r="J48" s="46"/>
      <c r="K48" s="46"/>
    </row>
    <row r="49" spans="1:11" x14ac:dyDescent="0.25">
      <c r="A49" s="45"/>
      <c r="B49" s="45"/>
      <c r="C49" s="45"/>
      <c r="D49" s="46"/>
      <c r="E49" s="47"/>
      <c r="F49" s="47"/>
      <c r="G49" s="47"/>
      <c r="H49" s="47"/>
      <c r="I49" s="47"/>
      <c r="J49" s="46"/>
      <c r="K49" s="46"/>
    </row>
    <row r="50" spans="1:11" x14ac:dyDescent="0.25">
      <c r="A50" s="45"/>
      <c r="B50" s="45"/>
      <c r="C50" s="45"/>
      <c r="D50" s="46"/>
      <c r="E50" s="47"/>
      <c r="F50" s="47"/>
      <c r="G50" s="47"/>
      <c r="H50" s="47"/>
      <c r="I50" s="47"/>
      <c r="J50" s="46"/>
      <c r="K50" s="46"/>
    </row>
    <row r="51" spans="1:11" x14ac:dyDescent="0.25">
      <c r="A51" s="49" t="s">
        <v>87</v>
      </c>
      <c r="B51" s="49" t="s">
        <v>87</v>
      </c>
      <c r="C51" s="49" t="s">
        <v>87</v>
      </c>
      <c r="D51" s="49" t="s">
        <v>87</v>
      </c>
      <c r="E51" s="49"/>
      <c r="F51" s="49"/>
      <c r="G51" s="49"/>
      <c r="H51" s="49"/>
      <c r="I51" s="49"/>
      <c r="J51" s="49" t="s">
        <v>87</v>
      </c>
      <c r="K51" s="49" t="s">
        <v>87</v>
      </c>
    </row>
    <row r="52" spans="1:11" x14ac:dyDescent="0.25">
      <c r="D52" s="50" t="s">
        <v>88</v>
      </c>
      <c r="E52" s="8">
        <f>SUM(E5:E50)</f>
        <v>13328.431652850239</v>
      </c>
      <c r="F52" s="8">
        <f t="shared" ref="F52:H52" si="0">SUM(F5:F50)</f>
        <v>59795.49472189229</v>
      </c>
      <c r="G52" s="8">
        <f t="shared" si="0"/>
        <v>178834.44486373942</v>
      </c>
      <c r="H52" s="8">
        <f t="shared" si="0"/>
        <v>155197</v>
      </c>
    </row>
    <row r="53" spans="1:11" x14ac:dyDescent="0.25">
      <c r="D53" s="50"/>
      <c r="E53" s="33"/>
      <c r="F53" s="51"/>
      <c r="G53" s="52"/>
      <c r="H53" s="52"/>
    </row>
    <row r="54" spans="1:11" x14ac:dyDescent="0.25">
      <c r="C54" t="s">
        <v>89</v>
      </c>
      <c r="D54" s="53"/>
      <c r="E54" s="33"/>
      <c r="F54" s="33"/>
    </row>
  </sheetData>
  <mergeCells count="1">
    <mergeCell ref="E2:H2"/>
  </mergeCells>
  <pageMargins left="0.7" right="0.7" top="0.75" bottom="0.75" header="0.3" footer="0.3"/>
  <pageSetup scale="43" fitToHeight="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98633-8726-4EE0-B438-058AB140BB1E}">
  <sheetPr>
    <tabColor theme="5" tint="0.39997558519241921"/>
  </sheetPr>
  <dimension ref="A1:Q53"/>
  <sheetViews>
    <sheetView view="pageBreakPreview" zoomScale="90" zoomScaleNormal="96" zoomScaleSheetLayoutView="90" workbookViewId="0">
      <selection activeCell="H15" sqref="H15"/>
    </sheetView>
  </sheetViews>
  <sheetFormatPr defaultRowHeight="15" x14ac:dyDescent="0.25"/>
  <cols>
    <col min="1" max="1" width="44.140625" bestFit="1" customWidth="1"/>
    <col min="2" max="2" width="44.85546875" bestFit="1" customWidth="1"/>
    <col min="3" max="3" width="67.7109375" customWidth="1"/>
    <col min="4" max="4" width="25.140625" style="1" bestFit="1" customWidth="1"/>
    <col min="5" max="5" width="9.42578125" style="8" bestFit="1" customWidth="1"/>
    <col min="6" max="6" width="8.28515625" style="8" bestFit="1" customWidth="1"/>
    <col min="7" max="8" width="7.7109375" style="8" bestFit="1" customWidth="1"/>
    <col min="9" max="9" width="14.140625" style="8" bestFit="1" customWidth="1"/>
    <col min="10" max="10" width="17.7109375" style="1" bestFit="1" customWidth="1"/>
    <col min="11" max="11" width="12.7109375" style="1" bestFit="1" customWidth="1"/>
    <col min="12" max="12" width="10.140625" bestFit="1" customWidth="1"/>
    <col min="13" max="13" width="12.7109375" bestFit="1" customWidth="1"/>
    <col min="14" max="15" width="8.28515625" bestFit="1" customWidth="1"/>
    <col min="16" max="16" width="7.28515625" bestFit="1" customWidth="1"/>
    <col min="17" max="17" width="7.7109375" bestFit="1" customWidth="1"/>
  </cols>
  <sheetData>
    <row r="1" spans="1:17" x14ac:dyDescent="0.25">
      <c r="A1" s="36" t="s">
        <v>46</v>
      </c>
      <c r="B1" s="37" t="s">
        <v>47</v>
      </c>
      <c r="D1" s="38"/>
    </row>
    <row r="2" spans="1:17" x14ac:dyDescent="0.25">
      <c r="A2" s="36" t="s">
        <v>102</v>
      </c>
      <c r="B2" s="37" t="s">
        <v>49</v>
      </c>
      <c r="C2" s="30" t="str">
        <f>CONCATENATE(E3,"-",H3)</f>
        <v>2022-2025</v>
      </c>
      <c r="E2" s="66" t="s">
        <v>50</v>
      </c>
      <c r="F2" s="66"/>
      <c r="G2" s="66"/>
      <c r="H2" s="66"/>
    </row>
    <row r="3" spans="1:17" s="39" customFormat="1" ht="45" x14ac:dyDescent="0.25">
      <c r="A3" s="39" t="s">
        <v>51</v>
      </c>
      <c r="B3" s="39" t="s">
        <v>52</v>
      </c>
      <c r="C3" s="39" t="s">
        <v>53</v>
      </c>
      <c r="D3" s="39" t="s">
        <v>54</v>
      </c>
      <c r="E3" s="39">
        <v>2022</v>
      </c>
      <c r="F3" s="39">
        <v>2023</v>
      </c>
      <c r="G3" s="39">
        <v>2024</v>
      </c>
      <c r="H3" s="39">
        <v>2025</v>
      </c>
      <c r="I3" s="40" t="s">
        <v>55</v>
      </c>
      <c r="J3" s="39" t="s">
        <v>56</v>
      </c>
      <c r="K3" s="39" t="s">
        <v>57</v>
      </c>
    </row>
    <row r="4" spans="1:17" x14ac:dyDescent="0.25">
      <c r="A4" s="41" t="s">
        <v>58</v>
      </c>
      <c r="B4" s="42" t="s">
        <v>97</v>
      </c>
      <c r="C4" s="41" t="s">
        <v>60</v>
      </c>
      <c r="D4" s="42"/>
      <c r="E4" s="43">
        <v>89865.263288187154</v>
      </c>
      <c r="F4" s="43"/>
      <c r="G4" s="43"/>
      <c r="H4" s="43"/>
      <c r="I4" s="44">
        <v>44188</v>
      </c>
      <c r="J4" s="44">
        <v>44197</v>
      </c>
      <c r="K4" s="42" t="s">
        <v>61</v>
      </c>
      <c r="L4" s="8"/>
    </row>
    <row r="5" spans="1:17" x14ac:dyDescent="0.25">
      <c r="A5" s="45" t="s">
        <v>31</v>
      </c>
      <c r="B5" s="46" t="s">
        <v>98</v>
      </c>
      <c r="C5" s="45" t="s">
        <v>63</v>
      </c>
      <c r="D5" s="46" t="s">
        <v>64</v>
      </c>
      <c r="E5" s="47">
        <v>6071.7367118128459</v>
      </c>
      <c r="F5" s="47"/>
      <c r="G5" s="47"/>
      <c r="H5" s="47"/>
      <c r="I5" s="48">
        <v>44579</v>
      </c>
      <c r="J5" s="48">
        <v>44624</v>
      </c>
      <c r="K5" s="46" t="s">
        <v>61</v>
      </c>
      <c r="L5" s="8"/>
      <c r="M5" s="1" t="s">
        <v>31</v>
      </c>
      <c r="N5" s="8">
        <f>SUMIF($A$5:$A49,$M5,E$5:E49)</f>
        <v>6071.7367118128459</v>
      </c>
      <c r="O5" s="8">
        <f>SUMIF($A$5:$A49,$M5,F$5:F49)</f>
        <v>7867</v>
      </c>
      <c r="P5" s="8">
        <f>SUMIF($A$5:$A49,$M5,G$5:G49)</f>
        <v>0</v>
      </c>
      <c r="Q5" s="8">
        <f>SUMIF($A$5:$A49,$M5,H$5:H49)</f>
        <v>0</v>
      </c>
    </row>
    <row r="6" spans="1:17" x14ac:dyDescent="0.25">
      <c r="A6" s="45" t="s">
        <v>31</v>
      </c>
      <c r="B6" s="46" t="s">
        <v>99</v>
      </c>
      <c r="C6" s="45" t="s">
        <v>66</v>
      </c>
      <c r="D6" s="46" t="s">
        <v>67</v>
      </c>
      <c r="E6" s="47"/>
      <c r="F6" s="47"/>
      <c r="G6" s="47"/>
      <c r="H6" s="47"/>
      <c r="I6" s="48">
        <v>44760</v>
      </c>
      <c r="J6" s="48">
        <v>44791</v>
      </c>
      <c r="K6" s="48" t="s">
        <v>61</v>
      </c>
      <c r="L6" s="8"/>
      <c r="M6" s="1" t="s">
        <v>32</v>
      </c>
      <c r="N6" s="8">
        <f>SUMIF($A$5:$A50,$M6,E$5:E50)</f>
        <v>0</v>
      </c>
      <c r="O6" s="8">
        <f>SUMIF($A$5:$A50,$M6,F$5:F50)</f>
        <v>0</v>
      </c>
      <c r="P6" s="8">
        <f>SUMIF($A$5:$A50,$M6,G$5:G50)</f>
        <v>0</v>
      </c>
      <c r="Q6" s="8">
        <f>SUMIF($A$5:$A50,$M6,H$5:H50)</f>
        <v>0</v>
      </c>
    </row>
    <row r="7" spans="1:17" x14ac:dyDescent="0.25">
      <c r="A7" s="45" t="s">
        <v>31</v>
      </c>
      <c r="B7" s="46" t="s">
        <v>100</v>
      </c>
      <c r="C7" s="45" t="s">
        <v>69</v>
      </c>
      <c r="D7" s="46" t="s">
        <v>67</v>
      </c>
      <c r="E7" s="47"/>
      <c r="F7" s="47"/>
      <c r="G7" s="47"/>
      <c r="H7" s="47"/>
      <c r="I7" s="48">
        <v>44805</v>
      </c>
      <c r="J7" s="48">
        <v>44805</v>
      </c>
      <c r="K7" s="48" t="s">
        <v>61</v>
      </c>
      <c r="L7" s="8"/>
      <c r="M7" s="1" t="s">
        <v>33</v>
      </c>
      <c r="N7" s="8">
        <f>SUMIF($A$5:$A50,$M7,E$5:E50)</f>
        <v>0</v>
      </c>
      <c r="O7" s="8">
        <f>SUMIF($A$5:$A50,$M7,F$5:F50)</f>
        <v>0</v>
      </c>
      <c r="P7" s="8">
        <f>SUMIF($A$5:$A50,$M7,G$5:G50)</f>
        <v>-342</v>
      </c>
      <c r="Q7" s="8">
        <f>SUMIF($A$5:$A50,$M7,H$5:H50)</f>
        <v>0</v>
      </c>
    </row>
    <row r="8" spans="1:17" x14ac:dyDescent="0.25">
      <c r="A8" s="45" t="s">
        <v>31</v>
      </c>
      <c r="B8" s="46" t="s">
        <v>101</v>
      </c>
      <c r="C8" s="45" t="s">
        <v>71</v>
      </c>
      <c r="D8" s="46" t="s">
        <v>64</v>
      </c>
      <c r="E8" s="47"/>
      <c r="F8" s="47">
        <v>7867</v>
      </c>
      <c r="G8" s="47"/>
      <c r="H8" s="47"/>
      <c r="I8" s="48">
        <v>44880</v>
      </c>
      <c r="J8" s="48">
        <v>44927</v>
      </c>
      <c r="K8" s="48" t="s">
        <v>61</v>
      </c>
      <c r="L8" s="8"/>
      <c r="M8" s="1" t="s">
        <v>27</v>
      </c>
      <c r="N8" s="8">
        <f>SUMIF($A$5:$A54,$M8,E$5:E54)</f>
        <v>0</v>
      </c>
      <c r="O8" s="8">
        <f>SUMIF($A$5:$A54,$M8,F$5:F54)</f>
        <v>0</v>
      </c>
      <c r="P8" s="8">
        <f>SUMIF($A$5:$A54,$M8,G$5:G54)</f>
        <v>0</v>
      </c>
      <c r="Q8" s="8">
        <f>SUMIF($A$5:$A54,$M8,H$5:H54)</f>
        <v>3216</v>
      </c>
    </row>
    <row r="9" spans="1:17" x14ac:dyDescent="0.25">
      <c r="A9" s="45" t="s">
        <v>31</v>
      </c>
      <c r="B9" s="46" t="s">
        <v>101</v>
      </c>
      <c r="C9" s="45" t="s">
        <v>72</v>
      </c>
      <c r="D9" s="46" t="s">
        <v>67</v>
      </c>
      <c r="E9" s="47"/>
      <c r="F9" s="47"/>
      <c r="G9" s="47"/>
      <c r="H9" s="47"/>
      <c r="I9" s="48">
        <v>44880</v>
      </c>
      <c r="J9" s="48">
        <v>44927</v>
      </c>
      <c r="K9" s="46" t="s">
        <v>61</v>
      </c>
      <c r="L9" s="8"/>
    </row>
    <row r="10" spans="1:17" x14ac:dyDescent="0.25">
      <c r="A10" s="45" t="s">
        <v>31</v>
      </c>
      <c r="B10" s="46" t="s">
        <v>73</v>
      </c>
      <c r="C10" s="45" t="s">
        <v>74</v>
      </c>
      <c r="D10" s="46" t="s">
        <v>67</v>
      </c>
      <c r="E10" s="47"/>
      <c r="F10" s="47"/>
      <c r="G10" s="47"/>
      <c r="H10" s="47"/>
      <c r="I10" s="48">
        <v>44917</v>
      </c>
      <c r="J10" s="48">
        <v>44927</v>
      </c>
      <c r="K10" s="46" t="s">
        <v>61</v>
      </c>
      <c r="L10" s="8"/>
    </row>
    <row r="11" spans="1:17" x14ac:dyDescent="0.25">
      <c r="A11" s="45" t="s">
        <v>27</v>
      </c>
      <c r="B11" s="46" t="s">
        <v>79</v>
      </c>
      <c r="C11" s="45" t="s">
        <v>39</v>
      </c>
      <c r="D11" s="46" t="s">
        <v>64</v>
      </c>
      <c r="E11" s="47"/>
      <c r="F11" s="47"/>
      <c r="G11" s="47"/>
      <c r="H11" s="47"/>
      <c r="I11" s="48"/>
      <c r="J11" s="48">
        <v>45138</v>
      </c>
      <c r="K11" s="46" t="s">
        <v>61</v>
      </c>
      <c r="L11" s="8"/>
    </row>
    <row r="12" spans="1:17" x14ac:dyDescent="0.25">
      <c r="A12" s="45" t="s">
        <v>33</v>
      </c>
      <c r="B12" s="46" t="s">
        <v>80</v>
      </c>
      <c r="C12" s="45" t="s">
        <v>81</v>
      </c>
      <c r="D12" s="46" t="s">
        <v>64</v>
      </c>
      <c r="E12" s="47"/>
      <c r="F12" s="47"/>
      <c r="G12" s="47">
        <v>-342</v>
      </c>
      <c r="H12" s="47"/>
      <c r="I12" s="48"/>
      <c r="J12" s="48">
        <v>45292</v>
      </c>
      <c r="K12" s="46"/>
      <c r="L12" s="8"/>
      <c r="M12" s="1"/>
    </row>
    <row r="13" spans="1:17" x14ac:dyDescent="0.25">
      <c r="A13" s="45" t="s">
        <v>27</v>
      </c>
      <c r="B13" s="46" t="s">
        <v>79</v>
      </c>
      <c r="C13" s="45" t="s">
        <v>82</v>
      </c>
      <c r="D13" s="46" t="s">
        <v>67</v>
      </c>
      <c r="E13" s="47"/>
      <c r="F13" s="47"/>
      <c r="G13" s="47"/>
      <c r="H13" s="47"/>
      <c r="I13" s="48"/>
      <c r="J13" s="48"/>
      <c r="K13" s="46"/>
      <c r="L13" s="8"/>
    </row>
    <row r="14" spans="1:17" x14ac:dyDescent="0.25">
      <c r="A14" s="45" t="s">
        <v>27</v>
      </c>
      <c r="B14" s="46" t="s">
        <v>79</v>
      </c>
      <c r="C14" s="45" t="s">
        <v>83</v>
      </c>
      <c r="D14" s="46" t="s">
        <v>67</v>
      </c>
      <c r="E14" s="47"/>
      <c r="F14" s="47"/>
      <c r="G14" s="47"/>
      <c r="H14" s="47"/>
      <c r="I14" s="48"/>
      <c r="J14" s="46"/>
      <c r="K14" s="46"/>
      <c r="L14" s="8"/>
    </row>
    <row r="15" spans="1:17" x14ac:dyDescent="0.25">
      <c r="A15" s="45" t="s">
        <v>27</v>
      </c>
      <c r="B15" s="46" t="s">
        <v>79</v>
      </c>
      <c r="C15" s="45" t="s">
        <v>84</v>
      </c>
      <c r="D15" s="46" t="s">
        <v>67</v>
      </c>
      <c r="E15" s="47"/>
      <c r="F15" s="47"/>
      <c r="G15" s="47"/>
      <c r="H15" s="47"/>
      <c r="I15" s="48"/>
      <c r="J15" s="46"/>
      <c r="K15" s="46"/>
      <c r="L15" s="8"/>
    </row>
    <row r="16" spans="1:17" x14ac:dyDescent="0.25">
      <c r="A16" s="45" t="s">
        <v>27</v>
      </c>
      <c r="B16" s="46" t="s">
        <v>79</v>
      </c>
      <c r="C16" s="45" t="s">
        <v>85</v>
      </c>
      <c r="D16" s="46" t="s">
        <v>64</v>
      </c>
      <c r="E16" s="47"/>
      <c r="F16" s="47"/>
      <c r="G16" s="47"/>
      <c r="H16" s="47"/>
      <c r="I16" s="48"/>
      <c r="J16" s="46"/>
      <c r="K16" s="46"/>
      <c r="L16" s="8"/>
    </row>
    <row r="17" spans="1:12" x14ac:dyDescent="0.25">
      <c r="A17" s="45" t="s">
        <v>27</v>
      </c>
      <c r="B17" s="46" t="s">
        <v>80</v>
      </c>
      <c r="C17" s="45" t="s">
        <v>86</v>
      </c>
      <c r="D17" s="46" t="s">
        <v>64</v>
      </c>
      <c r="E17" s="47"/>
      <c r="F17" s="47"/>
      <c r="G17" s="47"/>
      <c r="H17" s="47">
        <v>3216</v>
      </c>
      <c r="I17" s="48"/>
      <c r="J17" s="48">
        <v>45658</v>
      </c>
      <c r="K17" s="46"/>
      <c r="L17" s="8"/>
    </row>
    <row r="18" spans="1:12" x14ac:dyDescent="0.25">
      <c r="A18" s="45" t="s">
        <v>27</v>
      </c>
      <c r="B18" s="46" t="s">
        <v>79</v>
      </c>
      <c r="C18" s="45" t="s">
        <v>72</v>
      </c>
      <c r="D18" s="46" t="s">
        <v>67</v>
      </c>
      <c r="E18" s="47"/>
      <c r="F18" s="47"/>
      <c r="G18" s="47"/>
      <c r="H18" s="47"/>
      <c r="I18" s="47"/>
      <c r="J18" s="48"/>
      <c r="K18" s="46"/>
      <c r="L18" s="8"/>
    </row>
    <row r="19" spans="1:12" x14ac:dyDescent="0.25">
      <c r="A19" s="45" t="s">
        <v>27</v>
      </c>
      <c r="B19" s="46" t="s">
        <v>79</v>
      </c>
      <c r="C19" s="45" t="s">
        <v>85</v>
      </c>
      <c r="D19" s="46" t="s">
        <v>64</v>
      </c>
      <c r="E19" s="47"/>
      <c r="F19" s="47"/>
      <c r="G19" s="47"/>
      <c r="H19" s="47"/>
      <c r="I19" s="47"/>
      <c r="J19" s="46"/>
      <c r="K19" s="46"/>
    </row>
    <row r="20" spans="1:12" x14ac:dyDescent="0.25">
      <c r="A20" s="45"/>
      <c r="B20" s="46"/>
      <c r="C20" s="45"/>
      <c r="D20" s="46"/>
      <c r="E20" s="47"/>
      <c r="F20" s="47"/>
      <c r="G20" s="47"/>
      <c r="H20" s="47"/>
      <c r="I20" s="47"/>
      <c r="J20" s="46"/>
      <c r="K20" s="46"/>
    </row>
    <row r="21" spans="1:12" x14ac:dyDescent="0.25">
      <c r="A21" s="45"/>
      <c r="B21" s="46"/>
      <c r="C21" s="45"/>
      <c r="D21" s="46"/>
      <c r="E21" s="47"/>
      <c r="F21" s="47"/>
      <c r="G21" s="47"/>
      <c r="H21" s="47"/>
      <c r="I21" s="47"/>
      <c r="J21" s="46"/>
      <c r="K21" s="46"/>
    </row>
    <row r="22" spans="1:12" x14ac:dyDescent="0.25">
      <c r="A22" s="45"/>
      <c r="B22" s="45"/>
      <c r="C22" s="45"/>
      <c r="D22" s="46"/>
      <c r="E22" s="47"/>
      <c r="F22" s="47"/>
      <c r="G22" s="47"/>
      <c r="H22" s="47"/>
      <c r="I22" s="47"/>
      <c r="J22" s="46"/>
      <c r="K22" s="46"/>
    </row>
    <row r="23" spans="1:12" x14ac:dyDescent="0.25">
      <c r="A23" s="45"/>
      <c r="B23" s="45"/>
      <c r="C23" s="45"/>
      <c r="D23" s="46"/>
      <c r="E23" s="47"/>
      <c r="F23" s="47"/>
      <c r="G23" s="47"/>
      <c r="H23" s="47"/>
      <c r="I23" s="47"/>
      <c r="J23" s="46"/>
      <c r="K23" s="46"/>
    </row>
    <row r="24" spans="1:12" x14ac:dyDescent="0.25">
      <c r="A24" s="45"/>
      <c r="B24" s="45"/>
      <c r="C24" s="45"/>
      <c r="D24" s="46"/>
      <c r="E24" s="47"/>
      <c r="F24" s="47"/>
      <c r="G24" s="47"/>
      <c r="H24" s="47"/>
      <c r="I24" s="47"/>
      <c r="J24" s="46"/>
      <c r="K24" s="46"/>
    </row>
    <row r="25" spans="1:12" x14ac:dyDescent="0.25">
      <c r="A25" s="45"/>
      <c r="B25" s="45"/>
      <c r="C25" s="45"/>
      <c r="D25" s="46"/>
      <c r="E25" s="47"/>
      <c r="F25" s="47"/>
      <c r="G25" s="47"/>
      <c r="H25" s="47"/>
      <c r="I25" s="47"/>
      <c r="J25" s="46"/>
      <c r="K25" s="46"/>
    </row>
    <row r="26" spans="1:12" x14ac:dyDescent="0.25">
      <c r="A26" s="45"/>
      <c r="B26" s="45"/>
      <c r="C26" s="45"/>
      <c r="D26" s="46"/>
      <c r="E26" s="47"/>
      <c r="F26" s="47"/>
      <c r="G26" s="47"/>
      <c r="H26" s="47"/>
      <c r="I26" s="47"/>
      <c r="J26" s="46"/>
      <c r="K26" s="46"/>
    </row>
    <row r="27" spans="1:12" x14ac:dyDescent="0.25">
      <c r="A27" s="45"/>
      <c r="B27" s="45"/>
      <c r="C27" s="45"/>
      <c r="D27" s="46"/>
      <c r="E27" s="47"/>
      <c r="F27" s="47"/>
      <c r="G27" s="47"/>
      <c r="H27" s="47"/>
      <c r="I27" s="47"/>
      <c r="J27" s="46"/>
      <c r="K27" s="46"/>
    </row>
    <row r="28" spans="1:12" x14ac:dyDescent="0.25">
      <c r="A28" s="45"/>
      <c r="B28" s="45"/>
      <c r="C28" s="45"/>
      <c r="D28" s="46"/>
      <c r="E28" s="47"/>
      <c r="F28" s="47"/>
      <c r="G28" s="47"/>
      <c r="H28" s="47"/>
      <c r="I28" s="47"/>
      <c r="J28" s="46"/>
      <c r="K28" s="46"/>
    </row>
    <row r="29" spans="1:12" x14ac:dyDescent="0.25">
      <c r="A29" s="45"/>
      <c r="B29" s="45"/>
      <c r="C29" s="45"/>
      <c r="D29" s="46"/>
      <c r="E29" s="47"/>
      <c r="F29" s="47"/>
      <c r="G29" s="47"/>
      <c r="H29" s="47"/>
      <c r="I29" s="47"/>
      <c r="J29" s="46"/>
      <c r="K29" s="46"/>
    </row>
    <row r="30" spans="1:12" x14ac:dyDescent="0.25">
      <c r="A30" s="45"/>
      <c r="B30" s="45"/>
      <c r="C30" s="45"/>
      <c r="D30" s="46"/>
      <c r="E30" s="47"/>
      <c r="F30" s="47"/>
      <c r="G30" s="47"/>
      <c r="H30" s="47"/>
      <c r="I30" s="47"/>
      <c r="J30" s="46"/>
      <c r="K30" s="46"/>
    </row>
    <row r="31" spans="1:12" x14ac:dyDescent="0.25">
      <c r="A31" s="45"/>
      <c r="B31" s="45"/>
      <c r="C31" s="45"/>
      <c r="D31" s="46"/>
      <c r="E31" s="47"/>
      <c r="F31" s="47"/>
      <c r="G31" s="47"/>
      <c r="H31" s="47"/>
      <c r="I31" s="47"/>
      <c r="J31" s="46"/>
      <c r="K31" s="46"/>
    </row>
    <row r="32" spans="1:12" x14ac:dyDescent="0.25">
      <c r="A32" s="45"/>
      <c r="B32" s="45"/>
      <c r="C32" s="45"/>
      <c r="D32" s="46"/>
      <c r="E32" s="47"/>
      <c r="F32" s="47"/>
      <c r="G32" s="47"/>
      <c r="H32" s="47"/>
      <c r="I32" s="47"/>
      <c r="J32" s="46"/>
      <c r="K32" s="46"/>
    </row>
    <row r="33" spans="1:11" x14ac:dyDescent="0.25">
      <c r="A33" s="45"/>
      <c r="B33" s="45"/>
      <c r="C33" s="45"/>
      <c r="D33" s="46"/>
      <c r="E33" s="47"/>
      <c r="F33" s="47"/>
      <c r="G33" s="47"/>
      <c r="H33" s="47"/>
      <c r="I33" s="47"/>
      <c r="J33" s="46"/>
      <c r="K33" s="46"/>
    </row>
    <row r="34" spans="1:11" x14ac:dyDescent="0.25">
      <c r="A34" s="45"/>
      <c r="B34" s="45"/>
      <c r="C34" s="45"/>
      <c r="D34" s="46"/>
      <c r="E34" s="47"/>
      <c r="F34" s="47"/>
      <c r="G34" s="47"/>
      <c r="H34" s="47"/>
      <c r="I34" s="47"/>
      <c r="J34" s="46"/>
      <c r="K34" s="46"/>
    </row>
    <row r="35" spans="1:11" x14ac:dyDescent="0.25">
      <c r="A35" s="45"/>
      <c r="B35" s="45"/>
      <c r="C35" s="45"/>
      <c r="D35" s="46"/>
      <c r="E35" s="47"/>
      <c r="F35" s="47"/>
      <c r="G35" s="47"/>
      <c r="H35" s="47"/>
      <c r="I35" s="47"/>
      <c r="J35" s="46"/>
      <c r="K35" s="46"/>
    </row>
    <row r="36" spans="1:11" x14ac:dyDescent="0.25">
      <c r="A36" s="45"/>
      <c r="B36" s="45"/>
      <c r="C36" s="45"/>
      <c r="D36" s="46"/>
      <c r="E36" s="47"/>
      <c r="F36" s="47"/>
      <c r="G36" s="47"/>
      <c r="H36" s="47"/>
      <c r="I36" s="47"/>
      <c r="J36" s="46"/>
      <c r="K36" s="46"/>
    </row>
    <row r="37" spans="1:11" x14ac:dyDescent="0.25">
      <c r="A37" s="45"/>
      <c r="B37" s="45"/>
      <c r="C37" s="45"/>
      <c r="D37" s="46"/>
      <c r="E37" s="47"/>
      <c r="F37" s="47"/>
      <c r="G37" s="47"/>
      <c r="H37" s="47"/>
      <c r="I37" s="47"/>
      <c r="J37" s="46"/>
      <c r="K37" s="46"/>
    </row>
    <row r="38" spans="1:11" x14ac:dyDescent="0.25">
      <c r="A38" s="45"/>
      <c r="B38" s="45"/>
      <c r="C38" s="45"/>
      <c r="D38" s="46"/>
      <c r="E38" s="47"/>
      <c r="F38" s="47"/>
      <c r="G38" s="47"/>
      <c r="H38" s="47"/>
      <c r="I38" s="47"/>
      <c r="J38" s="46"/>
      <c r="K38" s="46"/>
    </row>
    <row r="39" spans="1:11" x14ac:dyDescent="0.25">
      <c r="A39" s="45"/>
      <c r="B39" s="45"/>
      <c r="C39" s="45"/>
      <c r="D39" s="46"/>
      <c r="E39" s="47"/>
      <c r="F39" s="47"/>
      <c r="G39" s="47"/>
      <c r="H39" s="47"/>
      <c r="I39" s="47"/>
      <c r="J39" s="46"/>
      <c r="K39" s="46"/>
    </row>
    <row r="40" spans="1:11" x14ac:dyDescent="0.25">
      <c r="A40" s="45"/>
      <c r="B40" s="45"/>
      <c r="C40" s="45"/>
      <c r="D40" s="46"/>
      <c r="E40" s="47"/>
      <c r="F40" s="47"/>
      <c r="G40" s="47"/>
      <c r="H40" s="47"/>
      <c r="I40" s="47"/>
      <c r="J40" s="46"/>
      <c r="K40" s="46"/>
    </row>
    <row r="41" spans="1:11" x14ac:dyDescent="0.25">
      <c r="A41" s="45"/>
      <c r="B41" s="45"/>
      <c r="C41" s="45"/>
      <c r="D41" s="46"/>
      <c r="E41" s="47"/>
      <c r="F41" s="47"/>
      <c r="G41" s="47"/>
      <c r="H41" s="47"/>
      <c r="I41" s="47"/>
      <c r="J41" s="46"/>
      <c r="K41" s="46"/>
    </row>
    <row r="42" spans="1:11" x14ac:dyDescent="0.25">
      <c r="A42" s="45"/>
      <c r="B42" s="45"/>
      <c r="C42" s="45"/>
      <c r="D42" s="46"/>
      <c r="E42" s="47"/>
      <c r="F42" s="47"/>
      <c r="G42" s="47"/>
      <c r="H42" s="47"/>
      <c r="I42" s="47"/>
      <c r="J42" s="46"/>
      <c r="K42" s="46"/>
    </row>
    <row r="43" spans="1:11" x14ac:dyDescent="0.25">
      <c r="A43" s="45"/>
      <c r="B43" s="45"/>
      <c r="C43" s="45"/>
      <c r="D43" s="46"/>
      <c r="E43" s="47"/>
      <c r="F43" s="47"/>
      <c r="G43" s="47"/>
      <c r="H43" s="47"/>
      <c r="I43" s="47"/>
      <c r="J43" s="46"/>
      <c r="K43" s="46"/>
    </row>
    <row r="44" spans="1:11" x14ac:dyDescent="0.25">
      <c r="A44" s="45"/>
      <c r="B44" s="45"/>
      <c r="C44" s="45"/>
      <c r="D44" s="46"/>
      <c r="E44" s="47"/>
      <c r="F44" s="47"/>
      <c r="G44" s="47"/>
      <c r="H44" s="47"/>
      <c r="I44" s="47"/>
      <c r="J44" s="46"/>
      <c r="K44" s="46"/>
    </row>
    <row r="45" spans="1:11" x14ac:dyDescent="0.25">
      <c r="A45" s="45"/>
      <c r="B45" s="45"/>
      <c r="C45" s="45"/>
      <c r="D45" s="46"/>
      <c r="E45" s="47"/>
      <c r="F45" s="47"/>
      <c r="G45" s="47"/>
      <c r="H45" s="47"/>
      <c r="I45" s="47"/>
      <c r="J45" s="46"/>
      <c r="K45" s="46"/>
    </row>
    <row r="46" spans="1:11" x14ac:dyDescent="0.25">
      <c r="A46" s="45"/>
      <c r="B46" s="45"/>
      <c r="C46" s="45"/>
      <c r="D46" s="46"/>
      <c r="E46" s="47"/>
      <c r="F46" s="47"/>
      <c r="G46" s="47"/>
      <c r="H46" s="47"/>
      <c r="I46" s="47"/>
      <c r="J46" s="46"/>
      <c r="K46" s="46"/>
    </row>
    <row r="47" spans="1:11" x14ac:dyDescent="0.25">
      <c r="A47" s="45"/>
      <c r="B47" s="45"/>
      <c r="C47" s="45"/>
      <c r="D47" s="46"/>
      <c r="E47" s="47"/>
      <c r="F47" s="47"/>
      <c r="G47" s="47"/>
      <c r="H47" s="47"/>
      <c r="I47" s="47"/>
      <c r="J47" s="46"/>
      <c r="K47" s="46"/>
    </row>
    <row r="48" spans="1:11" x14ac:dyDescent="0.25">
      <c r="A48" s="45"/>
      <c r="B48" s="45"/>
      <c r="C48" s="45"/>
      <c r="D48" s="46"/>
      <c r="E48" s="47"/>
      <c r="F48" s="47"/>
      <c r="G48" s="47"/>
      <c r="H48" s="47"/>
      <c r="I48" s="47"/>
      <c r="J48" s="46"/>
      <c r="K48" s="46"/>
    </row>
    <row r="49" spans="1:11" x14ac:dyDescent="0.25">
      <c r="A49" s="45"/>
      <c r="B49" s="45"/>
      <c r="C49" s="45"/>
      <c r="D49" s="46"/>
      <c r="E49" s="47"/>
      <c r="F49" s="47"/>
      <c r="G49" s="47"/>
      <c r="H49" s="47"/>
      <c r="I49" s="47"/>
      <c r="J49" s="46"/>
      <c r="K49" s="46"/>
    </row>
    <row r="50" spans="1:11" x14ac:dyDescent="0.25">
      <c r="A50" s="49" t="s">
        <v>87</v>
      </c>
      <c r="B50" s="49" t="s">
        <v>87</v>
      </c>
      <c r="C50" s="49" t="s">
        <v>87</v>
      </c>
      <c r="D50" s="49" t="s">
        <v>87</v>
      </c>
      <c r="E50" s="49"/>
      <c r="F50" s="49"/>
      <c r="G50" s="49"/>
      <c r="H50" s="49"/>
      <c r="I50" s="49"/>
      <c r="J50" s="49" t="s">
        <v>87</v>
      </c>
      <c r="K50" s="49" t="s">
        <v>87</v>
      </c>
    </row>
    <row r="51" spans="1:11" x14ac:dyDescent="0.25">
      <c r="D51" s="50" t="s">
        <v>88</v>
      </c>
      <c r="E51" s="8">
        <f>SUM(E5:E49)</f>
        <v>6071.7367118128459</v>
      </c>
      <c r="F51" s="8">
        <f t="shared" ref="F51:H51" si="0">SUM(F5:F49)</f>
        <v>7867</v>
      </c>
      <c r="G51" s="8">
        <f t="shared" si="0"/>
        <v>-342</v>
      </c>
      <c r="H51" s="8">
        <f t="shared" si="0"/>
        <v>3216</v>
      </c>
    </row>
    <row r="52" spans="1:11" x14ac:dyDescent="0.25">
      <c r="D52" s="50"/>
      <c r="E52" s="33"/>
      <c r="F52" s="51"/>
      <c r="G52" s="52"/>
      <c r="H52" s="52"/>
    </row>
    <row r="53" spans="1:11" x14ac:dyDescent="0.25">
      <c r="C53" t="s">
        <v>89</v>
      </c>
      <c r="D53" s="53"/>
      <c r="E53" s="33"/>
      <c r="F53" s="33"/>
    </row>
  </sheetData>
  <mergeCells count="1">
    <mergeCell ref="E2:H2"/>
  </mergeCells>
  <pageMargins left="0.7" right="0.7" top="0.75" bottom="0.75" header="0.3" footer="0.3"/>
  <pageSetup scale="47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B590C-C939-4CB8-B65C-AAB5176F9895}">
  <sheetPr>
    <tabColor theme="5" tint="0.39997558519241921"/>
    <pageSetUpPr fitToPage="1"/>
  </sheetPr>
  <dimension ref="A1:Q54"/>
  <sheetViews>
    <sheetView view="pageBreakPreview" zoomScale="90" zoomScaleNormal="100" zoomScaleSheetLayoutView="90" workbookViewId="0">
      <selection activeCell="J24" sqref="J24:J25"/>
    </sheetView>
  </sheetViews>
  <sheetFormatPr defaultRowHeight="15" x14ac:dyDescent="0.25"/>
  <cols>
    <col min="1" max="1" width="44.140625" bestFit="1" customWidth="1"/>
    <col min="2" max="2" width="44.85546875" bestFit="1" customWidth="1"/>
    <col min="3" max="3" width="67.7109375" bestFit="1" customWidth="1"/>
    <col min="4" max="4" width="25.140625" style="1" bestFit="1" customWidth="1"/>
    <col min="5" max="5" width="12.28515625" style="8" customWidth="1"/>
    <col min="6" max="6" width="10.5703125" style="8" bestFit="1" customWidth="1"/>
    <col min="7" max="7" width="11.85546875" style="8" bestFit="1" customWidth="1"/>
    <col min="8" max="8" width="10.140625" style="8" bestFit="1" customWidth="1"/>
    <col min="9" max="9" width="14.140625" style="8" bestFit="1" customWidth="1"/>
    <col min="10" max="10" width="23" style="1" bestFit="1" customWidth="1"/>
    <col min="11" max="11" width="14.7109375" style="1" bestFit="1" customWidth="1"/>
    <col min="12" max="12" width="13" bestFit="1" customWidth="1"/>
    <col min="13" max="13" width="12.7109375" bestFit="1" customWidth="1"/>
    <col min="14" max="14" width="12.28515625" bestFit="1" customWidth="1"/>
    <col min="15" max="15" width="10.5703125" bestFit="1" customWidth="1"/>
    <col min="16" max="16" width="11.85546875" bestFit="1" customWidth="1"/>
    <col min="17" max="17" width="10.140625" bestFit="1" customWidth="1"/>
  </cols>
  <sheetData>
    <row r="1" spans="1:17" x14ac:dyDescent="0.25">
      <c r="A1" s="36" t="s">
        <v>46</v>
      </c>
      <c r="B1" s="37" t="s">
        <v>47</v>
      </c>
      <c r="D1" s="38"/>
    </row>
    <row r="2" spans="1:17" x14ac:dyDescent="0.25">
      <c r="A2" s="36" t="s">
        <v>103</v>
      </c>
      <c r="B2" s="37" t="s">
        <v>49</v>
      </c>
      <c r="C2" s="30" t="str">
        <f>CONCATENATE(E3,"-",H3)</f>
        <v>2022-2025</v>
      </c>
      <c r="E2" s="66" t="s">
        <v>50</v>
      </c>
      <c r="F2" s="66"/>
      <c r="G2" s="66"/>
      <c r="H2" s="66"/>
    </row>
    <row r="3" spans="1:17" s="39" customFormat="1" ht="45" x14ac:dyDescent="0.25">
      <c r="A3" s="39" t="s">
        <v>51</v>
      </c>
      <c r="B3" s="39" t="s">
        <v>52</v>
      </c>
      <c r="C3" s="39" t="s">
        <v>53</v>
      </c>
      <c r="D3" s="39" t="s">
        <v>54</v>
      </c>
      <c r="E3" s="39">
        <v>2022</v>
      </c>
      <c r="F3" s="39">
        <v>2023</v>
      </c>
      <c r="G3" s="39">
        <v>2024</v>
      </c>
      <c r="H3" s="39">
        <v>2025</v>
      </c>
      <c r="I3" s="40" t="s">
        <v>55</v>
      </c>
      <c r="J3" s="39" t="s">
        <v>56</v>
      </c>
      <c r="K3" s="39" t="s">
        <v>57</v>
      </c>
    </row>
    <row r="4" spans="1:17" x14ac:dyDescent="0.25">
      <c r="A4" s="41" t="s">
        <v>58</v>
      </c>
      <c r="B4" s="41" t="s">
        <v>91</v>
      </c>
      <c r="C4" s="41" t="s">
        <v>60</v>
      </c>
      <c r="D4" s="42"/>
      <c r="E4" s="43">
        <v>9880372.1372559965</v>
      </c>
      <c r="F4" s="43"/>
      <c r="G4" s="43"/>
      <c r="H4" s="43"/>
      <c r="I4" s="44">
        <v>44188</v>
      </c>
      <c r="J4" s="44">
        <v>44197</v>
      </c>
      <c r="K4" s="42" t="s">
        <v>61</v>
      </c>
      <c r="L4" s="8"/>
    </row>
    <row r="5" spans="1:17" x14ac:dyDescent="0.25">
      <c r="A5" s="45" t="s">
        <v>31</v>
      </c>
      <c r="B5" s="45" t="s">
        <v>62</v>
      </c>
      <c r="C5" s="45" t="s">
        <v>63</v>
      </c>
      <c r="D5" s="46" t="s">
        <v>64</v>
      </c>
      <c r="E5" s="47">
        <v>2583677.6372190751</v>
      </c>
      <c r="F5" s="47"/>
      <c r="G5" s="47"/>
      <c r="H5" s="47"/>
      <c r="I5" s="48">
        <v>44579</v>
      </c>
      <c r="J5" s="48">
        <v>44624</v>
      </c>
      <c r="K5" s="46" t="s">
        <v>61</v>
      </c>
      <c r="L5" s="8"/>
      <c r="M5" s="1" t="s">
        <v>31</v>
      </c>
      <c r="N5" s="8">
        <f>SUMIF($A$5:$A50,$M5,E$5:E50)</f>
        <v>2583677.6372190751</v>
      </c>
      <c r="O5" s="8">
        <f>SUMIF($A$5:$A50,$M5,F$5:F50)</f>
        <v>919301.3850241974</v>
      </c>
      <c r="P5" s="8">
        <f>SUMIF($A$5:$A50,$M5,G$5:G50)</f>
        <v>0</v>
      </c>
      <c r="Q5" s="8">
        <f>SUMIF($A$5:$A50,$M5,H$5:H50)</f>
        <v>0</v>
      </c>
    </row>
    <row r="6" spans="1:17" x14ac:dyDescent="0.25">
      <c r="A6" s="45" t="s">
        <v>31</v>
      </c>
      <c r="B6" s="45" t="s">
        <v>65</v>
      </c>
      <c r="C6" s="45" t="s">
        <v>66</v>
      </c>
      <c r="D6" s="46" t="s">
        <v>67</v>
      </c>
      <c r="E6" s="47"/>
      <c r="F6" s="47"/>
      <c r="G6" s="47"/>
      <c r="H6" s="47"/>
      <c r="I6" s="48">
        <v>44760</v>
      </c>
      <c r="J6" s="48">
        <v>44791</v>
      </c>
      <c r="K6" s="48" t="s">
        <v>61</v>
      </c>
      <c r="L6" s="8"/>
      <c r="M6" s="1" t="s">
        <v>32</v>
      </c>
      <c r="N6" s="8">
        <f>SUMIF($A$5:$A51,$M6,E$5:E51)</f>
        <v>0</v>
      </c>
      <c r="O6" s="8">
        <f>SUMIF($A$5:$A51,$M6,F$5:F51)</f>
        <v>0</v>
      </c>
      <c r="P6" s="8">
        <f>SUMIF($A$5:$A51,$M6,G$5:G51)</f>
        <v>0</v>
      </c>
      <c r="Q6" s="8">
        <f>SUMIF($A$5:$A51,$M6,H$5:H51)</f>
        <v>0</v>
      </c>
    </row>
    <row r="7" spans="1:17" x14ac:dyDescent="0.25">
      <c r="A7" s="45" t="s">
        <v>31</v>
      </c>
      <c r="B7" s="45" t="s">
        <v>68</v>
      </c>
      <c r="C7" s="45" t="s">
        <v>69</v>
      </c>
      <c r="D7" s="46" t="s">
        <v>67</v>
      </c>
      <c r="E7" s="47"/>
      <c r="F7" s="47"/>
      <c r="G7" s="47"/>
      <c r="H7" s="47"/>
      <c r="I7" s="48">
        <v>44805</v>
      </c>
      <c r="J7" s="48">
        <v>44805</v>
      </c>
      <c r="K7" s="48" t="s">
        <v>61</v>
      </c>
      <c r="L7" s="8"/>
      <c r="M7" s="1" t="s">
        <v>33</v>
      </c>
      <c r="N7" s="8">
        <f>SUMIF($A$5:$A51,$M7,E$5:E51)</f>
        <v>0</v>
      </c>
      <c r="O7" s="8">
        <f>SUMIF($A$5:$A51,$M7,F$5:F51)</f>
        <v>0</v>
      </c>
      <c r="P7" s="8">
        <f>SUMIF($A$5:$A51,$M7,G$5:G51)</f>
        <v>1969757.909659829</v>
      </c>
      <c r="Q7" s="8">
        <f>SUMIF($A$5:$A51,$M7,H$5:H51)</f>
        <v>0</v>
      </c>
    </row>
    <row r="8" spans="1:17" x14ac:dyDescent="0.25">
      <c r="A8" s="45" t="s">
        <v>31</v>
      </c>
      <c r="B8" s="45" t="s">
        <v>70</v>
      </c>
      <c r="C8" s="45" t="s">
        <v>71</v>
      </c>
      <c r="D8" s="46" t="s">
        <v>64</v>
      </c>
      <c r="E8" s="47"/>
      <c r="F8" s="47">
        <v>865558.09769337252</v>
      </c>
      <c r="G8" s="47"/>
      <c r="H8" s="47"/>
      <c r="I8" s="48">
        <v>44880</v>
      </c>
      <c r="J8" s="48">
        <v>44927</v>
      </c>
      <c r="K8" s="46" t="s">
        <v>61</v>
      </c>
      <c r="L8" s="8"/>
      <c r="M8" s="1" t="s">
        <v>27</v>
      </c>
      <c r="N8" s="8">
        <f>SUMIF($A$5:$A55,$M8,E$5:E55)</f>
        <v>0</v>
      </c>
      <c r="O8" s="8">
        <f>SUMIF($A$5:$A55,$M8,F$5:F55)</f>
        <v>0</v>
      </c>
      <c r="P8" s="8">
        <f>SUMIF($A$5:$A55,$M8,G$5:G55)</f>
        <v>0</v>
      </c>
      <c r="Q8" s="8">
        <f>SUMIF($A$5:$A55,$M8,H$5:H55)</f>
        <v>941555.73430389538</v>
      </c>
    </row>
    <row r="9" spans="1:17" x14ac:dyDescent="0.25">
      <c r="A9" s="45" t="s">
        <v>31</v>
      </c>
      <c r="B9" s="45" t="s">
        <v>70</v>
      </c>
      <c r="C9" s="45" t="s">
        <v>72</v>
      </c>
      <c r="D9" s="46" t="s">
        <v>67</v>
      </c>
      <c r="E9" s="47"/>
      <c r="F9" s="47"/>
      <c r="G9" s="47"/>
      <c r="H9" s="47"/>
      <c r="I9" s="48">
        <v>44880</v>
      </c>
      <c r="J9" s="48">
        <v>44927</v>
      </c>
      <c r="K9" s="46" t="s">
        <v>61</v>
      </c>
      <c r="L9" s="8"/>
    </row>
    <row r="10" spans="1:17" x14ac:dyDescent="0.25">
      <c r="A10" s="45" t="s">
        <v>31</v>
      </c>
      <c r="B10" s="45" t="s">
        <v>73</v>
      </c>
      <c r="C10" s="45" t="s">
        <v>74</v>
      </c>
      <c r="D10" s="46" t="s">
        <v>67</v>
      </c>
      <c r="E10" s="47"/>
      <c r="F10" s="47"/>
      <c r="G10" s="47"/>
      <c r="H10" s="47"/>
      <c r="I10" s="48">
        <v>44917</v>
      </c>
      <c r="J10" s="48">
        <v>44927</v>
      </c>
      <c r="K10" s="46" t="s">
        <v>61</v>
      </c>
      <c r="L10" s="8"/>
    </row>
    <row r="11" spans="1:17" x14ac:dyDescent="0.25">
      <c r="A11" s="45" t="s">
        <v>31</v>
      </c>
      <c r="B11" s="45" t="s">
        <v>75</v>
      </c>
      <c r="C11" s="45" t="s">
        <v>76</v>
      </c>
      <c r="D11" s="46" t="s">
        <v>64</v>
      </c>
      <c r="E11" s="47"/>
      <c r="F11" s="47">
        <v>53743.287330824882</v>
      </c>
      <c r="G11" s="47"/>
      <c r="H11" s="47"/>
      <c r="I11" s="48">
        <v>44974</v>
      </c>
      <c r="J11" s="48">
        <v>45004</v>
      </c>
      <c r="K11" s="46" t="s">
        <v>61</v>
      </c>
      <c r="L11" s="8"/>
    </row>
    <row r="12" spans="1:17" x14ac:dyDescent="0.25">
      <c r="A12" s="45" t="s">
        <v>31</v>
      </c>
      <c r="B12" s="45" t="s">
        <v>77</v>
      </c>
      <c r="C12" s="45" t="s">
        <v>78</v>
      </c>
      <c r="D12" s="46" t="s">
        <v>67</v>
      </c>
      <c r="E12" s="47"/>
      <c r="F12" s="47"/>
      <c r="G12" s="47"/>
      <c r="H12" s="47"/>
      <c r="I12" s="48">
        <v>45019</v>
      </c>
      <c r="J12" s="48">
        <v>45019</v>
      </c>
      <c r="K12" s="46" t="s">
        <v>61</v>
      </c>
      <c r="L12" s="8"/>
      <c r="M12" s="1"/>
    </row>
    <row r="13" spans="1:17" x14ac:dyDescent="0.25">
      <c r="A13" s="45" t="s">
        <v>27</v>
      </c>
      <c r="B13" s="45" t="s">
        <v>79</v>
      </c>
      <c r="C13" s="45" t="s">
        <v>39</v>
      </c>
      <c r="D13" s="46" t="s">
        <v>64</v>
      </c>
      <c r="E13" s="47"/>
      <c r="F13" s="47"/>
      <c r="G13" s="47"/>
      <c r="H13" s="47"/>
      <c r="I13" s="48"/>
      <c r="J13" s="48">
        <v>45138</v>
      </c>
      <c r="K13" s="46" t="s">
        <v>61</v>
      </c>
      <c r="L13" s="8"/>
    </row>
    <row r="14" spans="1:17" x14ac:dyDescent="0.25">
      <c r="A14" s="45" t="s">
        <v>33</v>
      </c>
      <c r="B14" s="45" t="s">
        <v>80</v>
      </c>
      <c r="C14" s="45" t="s">
        <v>81</v>
      </c>
      <c r="D14" s="46" t="s">
        <v>64</v>
      </c>
      <c r="E14" s="47"/>
      <c r="F14" s="47"/>
      <c r="G14" s="47">
        <v>1969757.909659829</v>
      </c>
      <c r="H14" s="47"/>
      <c r="I14" s="48"/>
      <c r="J14" s="48">
        <v>45292</v>
      </c>
      <c r="K14" s="46"/>
      <c r="L14" s="8"/>
    </row>
    <row r="15" spans="1:17" x14ac:dyDescent="0.25">
      <c r="A15" s="45" t="s">
        <v>27</v>
      </c>
      <c r="B15" s="45" t="s">
        <v>79</v>
      </c>
      <c r="C15" s="45" t="s">
        <v>82</v>
      </c>
      <c r="D15" s="46" t="s">
        <v>67</v>
      </c>
      <c r="E15" s="47"/>
      <c r="F15" s="47"/>
      <c r="G15" s="47"/>
      <c r="H15" s="47"/>
      <c r="I15" s="48"/>
      <c r="J15" s="46"/>
      <c r="K15" s="46"/>
      <c r="L15" s="8"/>
    </row>
    <row r="16" spans="1:17" x14ac:dyDescent="0.25">
      <c r="A16" s="45" t="s">
        <v>27</v>
      </c>
      <c r="B16" s="45" t="s">
        <v>79</v>
      </c>
      <c r="C16" s="45" t="s">
        <v>83</v>
      </c>
      <c r="D16" s="46" t="s">
        <v>67</v>
      </c>
      <c r="E16" s="47"/>
      <c r="F16" s="47"/>
      <c r="G16" s="47"/>
      <c r="H16" s="47"/>
      <c r="I16" s="48"/>
      <c r="J16" s="46"/>
      <c r="K16" s="46"/>
      <c r="L16" s="8"/>
    </row>
    <row r="17" spans="1:12" x14ac:dyDescent="0.25">
      <c r="A17" s="45" t="s">
        <v>27</v>
      </c>
      <c r="B17" s="45" t="s">
        <v>79</v>
      </c>
      <c r="C17" s="45" t="s">
        <v>84</v>
      </c>
      <c r="D17" s="46" t="s">
        <v>67</v>
      </c>
      <c r="E17" s="47"/>
      <c r="F17" s="47"/>
      <c r="G17" s="47"/>
      <c r="H17" s="47"/>
      <c r="I17" s="48"/>
      <c r="J17" s="46"/>
      <c r="K17" s="46"/>
      <c r="L17" s="8"/>
    </row>
    <row r="18" spans="1:12" x14ac:dyDescent="0.25">
      <c r="A18" s="45" t="s">
        <v>27</v>
      </c>
      <c r="B18" s="45" t="s">
        <v>79</v>
      </c>
      <c r="C18" s="45" t="s">
        <v>85</v>
      </c>
      <c r="D18" s="46" t="s">
        <v>64</v>
      </c>
      <c r="E18" s="47"/>
      <c r="F18" s="47"/>
      <c r="G18" s="47"/>
      <c r="H18" s="47"/>
      <c r="I18" s="48"/>
      <c r="J18" s="46"/>
      <c r="K18" s="46"/>
      <c r="L18" s="8"/>
    </row>
    <row r="19" spans="1:12" x14ac:dyDescent="0.25">
      <c r="A19" s="45" t="s">
        <v>27</v>
      </c>
      <c r="B19" s="45" t="s">
        <v>80</v>
      </c>
      <c r="C19" s="45" t="s">
        <v>86</v>
      </c>
      <c r="D19" s="46" t="s">
        <v>64</v>
      </c>
      <c r="E19" s="47"/>
      <c r="F19" s="47"/>
      <c r="G19" s="47"/>
      <c r="H19" s="47">
        <v>941555.73430389538</v>
      </c>
      <c r="I19" s="47"/>
      <c r="J19" s="48">
        <v>45658</v>
      </c>
      <c r="K19" s="46"/>
      <c r="L19" s="8"/>
    </row>
    <row r="20" spans="1:12" x14ac:dyDescent="0.25">
      <c r="A20" s="45" t="s">
        <v>27</v>
      </c>
      <c r="B20" s="45" t="s">
        <v>79</v>
      </c>
      <c r="C20" s="45" t="s">
        <v>72</v>
      </c>
      <c r="D20" s="46" t="s">
        <v>67</v>
      </c>
      <c r="E20" s="47"/>
      <c r="F20" s="47"/>
      <c r="G20" s="47"/>
      <c r="H20" s="47"/>
      <c r="I20" s="47"/>
      <c r="J20" s="46"/>
      <c r="K20" s="46"/>
      <c r="L20" s="8"/>
    </row>
    <row r="21" spans="1:12" x14ac:dyDescent="0.25">
      <c r="A21" s="45" t="s">
        <v>27</v>
      </c>
      <c r="B21" s="45" t="s">
        <v>79</v>
      </c>
      <c r="C21" s="45" t="s">
        <v>85</v>
      </c>
      <c r="D21" s="46" t="s">
        <v>64</v>
      </c>
      <c r="E21" s="47"/>
      <c r="F21" s="47"/>
      <c r="G21" s="47"/>
      <c r="H21" s="47"/>
      <c r="I21" s="47"/>
      <c r="J21" s="46"/>
      <c r="K21" s="46"/>
      <c r="L21" s="8"/>
    </row>
    <row r="22" spans="1:12" x14ac:dyDescent="0.25">
      <c r="A22" s="45"/>
      <c r="B22" s="45"/>
      <c r="C22" s="45"/>
      <c r="D22" s="46"/>
      <c r="E22" s="47"/>
      <c r="F22" s="47"/>
      <c r="G22" s="47"/>
      <c r="H22" s="47"/>
      <c r="I22" s="47"/>
      <c r="J22" s="46"/>
      <c r="K22" s="46"/>
      <c r="L22" s="8"/>
    </row>
    <row r="23" spans="1:12" x14ac:dyDescent="0.25">
      <c r="A23" s="45"/>
      <c r="B23" s="45"/>
      <c r="C23" s="45"/>
      <c r="D23" s="46"/>
      <c r="E23" s="47"/>
      <c r="F23" s="47"/>
      <c r="G23" s="47"/>
      <c r="H23" s="47"/>
      <c r="I23" s="47"/>
      <c r="J23" s="46"/>
      <c r="K23" s="46"/>
    </row>
    <row r="24" spans="1:12" x14ac:dyDescent="0.25">
      <c r="A24" s="45"/>
      <c r="B24" s="45"/>
      <c r="C24" s="45"/>
      <c r="D24" s="46"/>
      <c r="E24" s="47"/>
      <c r="F24" s="47"/>
      <c r="G24" s="47"/>
      <c r="H24" s="47"/>
      <c r="I24" s="47"/>
      <c r="J24" s="46"/>
      <c r="K24" s="46"/>
    </row>
    <row r="25" spans="1:12" x14ac:dyDescent="0.25">
      <c r="A25" s="45"/>
      <c r="B25" s="45"/>
      <c r="C25" s="45"/>
      <c r="D25" s="46"/>
      <c r="E25" s="47"/>
      <c r="F25" s="47"/>
      <c r="G25" s="47"/>
      <c r="H25" s="47"/>
      <c r="I25" s="47"/>
      <c r="J25" s="46"/>
      <c r="K25" s="46"/>
    </row>
    <row r="26" spans="1:12" x14ac:dyDescent="0.25">
      <c r="A26" s="45"/>
      <c r="B26" s="45"/>
      <c r="C26" s="45"/>
      <c r="D26" s="46"/>
      <c r="E26" s="47"/>
      <c r="F26" s="47"/>
      <c r="G26" s="47"/>
      <c r="H26" s="47"/>
      <c r="I26" s="47"/>
      <c r="J26" s="46"/>
      <c r="K26" s="46"/>
    </row>
    <row r="27" spans="1:12" x14ac:dyDescent="0.25">
      <c r="A27" s="45"/>
      <c r="B27" s="45"/>
      <c r="C27" s="45"/>
      <c r="D27" s="46"/>
      <c r="E27" s="47"/>
      <c r="F27" s="47"/>
      <c r="G27" s="47"/>
      <c r="H27" s="47"/>
      <c r="I27" s="47"/>
      <c r="J27" s="46"/>
      <c r="K27" s="46"/>
    </row>
    <row r="28" spans="1:12" x14ac:dyDescent="0.25">
      <c r="A28" s="45"/>
      <c r="B28" s="45"/>
      <c r="C28" s="45"/>
      <c r="D28" s="46"/>
      <c r="E28" s="47"/>
      <c r="F28" s="47"/>
      <c r="G28" s="47"/>
      <c r="H28" s="47"/>
      <c r="I28" s="47"/>
      <c r="J28" s="46"/>
      <c r="K28" s="46"/>
    </row>
    <row r="29" spans="1:12" x14ac:dyDescent="0.25">
      <c r="A29" s="45"/>
      <c r="B29" s="45"/>
      <c r="C29" s="45"/>
      <c r="D29" s="46"/>
      <c r="E29" s="47"/>
      <c r="F29" s="47"/>
      <c r="G29" s="47"/>
      <c r="H29" s="47"/>
      <c r="I29" s="47"/>
      <c r="J29" s="46"/>
      <c r="K29" s="46"/>
    </row>
    <row r="30" spans="1:12" x14ac:dyDescent="0.25">
      <c r="A30" s="45"/>
      <c r="B30" s="45"/>
      <c r="C30" s="45"/>
      <c r="D30" s="46"/>
      <c r="E30" s="47"/>
      <c r="F30" s="47"/>
      <c r="G30" s="47"/>
      <c r="H30" s="47"/>
      <c r="I30" s="47"/>
      <c r="J30" s="46"/>
      <c r="K30" s="46"/>
    </row>
    <row r="31" spans="1:12" x14ac:dyDescent="0.25">
      <c r="A31" s="45"/>
      <c r="B31" s="45"/>
      <c r="C31" s="45"/>
      <c r="D31" s="46"/>
      <c r="E31" s="47"/>
      <c r="F31" s="47"/>
      <c r="G31" s="47"/>
      <c r="H31" s="47"/>
      <c r="I31" s="47"/>
      <c r="J31" s="46"/>
      <c r="K31" s="46"/>
    </row>
    <row r="32" spans="1:12" x14ac:dyDescent="0.25">
      <c r="A32" s="45"/>
      <c r="B32" s="45"/>
      <c r="C32" s="45"/>
      <c r="D32" s="46"/>
      <c r="E32" s="47"/>
      <c r="F32" s="47"/>
      <c r="G32" s="47"/>
      <c r="H32" s="47"/>
      <c r="I32" s="47"/>
      <c r="J32" s="46"/>
      <c r="K32" s="46"/>
    </row>
    <row r="33" spans="1:11" x14ac:dyDescent="0.25">
      <c r="A33" s="45"/>
      <c r="B33" s="45"/>
      <c r="C33" s="45"/>
      <c r="D33" s="46"/>
      <c r="E33" s="47"/>
      <c r="F33" s="47"/>
      <c r="G33" s="47"/>
      <c r="H33" s="47"/>
      <c r="I33" s="47"/>
      <c r="J33" s="46"/>
      <c r="K33" s="46"/>
    </row>
    <row r="34" spans="1:11" x14ac:dyDescent="0.25">
      <c r="A34" s="45"/>
      <c r="B34" s="45"/>
      <c r="C34" s="45"/>
      <c r="D34" s="46"/>
      <c r="E34" s="47"/>
      <c r="F34" s="47"/>
      <c r="G34" s="47"/>
      <c r="H34" s="47"/>
      <c r="I34" s="47"/>
      <c r="J34" s="46"/>
      <c r="K34" s="46"/>
    </row>
    <row r="35" spans="1:11" x14ac:dyDescent="0.25">
      <c r="A35" s="45"/>
      <c r="B35" s="45"/>
      <c r="C35" s="45"/>
      <c r="D35" s="46"/>
      <c r="E35" s="47"/>
      <c r="F35" s="47"/>
      <c r="G35" s="47"/>
      <c r="H35" s="47"/>
      <c r="I35" s="47"/>
      <c r="J35" s="46"/>
      <c r="K35" s="46"/>
    </row>
    <row r="36" spans="1:11" x14ac:dyDescent="0.25">
      <c r="A36" s="45"/>
      <c r="B36" s="45"/>
      <c r="C36" s="45"/>
      <c r="D36" s="46"/>
      <c r="E36" s="47"/>
      <c r="F36" s="47"/>
      <c r="G36" s="47"/>
      <c r="H36" s="47"/>
      <c r="I36" s="47"/>
      <c r="J36" s="46"/>
      <c r="K36" s="46"/>
    </row>
    <row r="37" spans="1:11" x14ac:dyDescent="0.25">
      <c r="A37" s="45"/>
      <c r="B37" s="45"/>
      <c r="C37" s="45"/>
      <c r="D37" s="46"/>
      <c r="E37" s="47"/>
      <c r="F37" s="47"/>
      <c r="G37" s="47"/>
      <c r="H37" s="47"/>
      <c r="I37" s="47"/>
      <c r="J37" s="46"/>
      <c r="K37" s="46"/>
    </row>
    <row r="38" spans="1:11" x14ac:dyDescent="0.25">
      <c r="A38" s="45"/>
      <c r="B38" s="45"/>
      <c r="C38" s="45"/>
      <c r="D38" s="46"/>
      <c r="E38" s="47"/>
      <c r="F38" s="47"/>
      <c r="G38" s="47"/>
      <c r="H38" s="47"/>
      <c r="I38" s="47"/>
      <c r="J38" s="46"/>
      <c r="K38" s="46"/>
    </row>
    <row r="39" spans="1:11" x14ac:dyDescent="0.25">
      <c r="A39" s="45"/>
      <c r="B39" s="45"/>
      <c r="C39" s="45"/>
      <c r="D39" s="46"/>
      <c r="E39" s="47"/>
      <c r="F39" s="47"/>
      <c r="G39" s="47"/>
      <c r="H39" s="47"/>
      <c r="I39" s="47"/>
      <c r="J39" s="46"/>
      <c r="K39" s="46"/>
    </row>
    <row r="40" spans="1:11" x14ac:dyDescent="0.25">
      <c r="A40" s="45"/>
      <c r="B40" s="45"/>
      <c r="C40" s="45"/>
      <c r="D40" s="46"/>
      <c r="E40" s="47"/>
      <c r="F40" s="47"/>
      <c r="G40" s="47"/>
      <c r="H40" s="47"/>
      <c r="I40" s="47"/>
      <c r="J40" s="46"/>
      <c r="K40" s="46"/>
    </row>
    <row r="41" spans="1:11" x14ac:dyDescent="0.25">
      <c r="A41" s="45"/>
      <c r="B41" s="45"/>
      <c r="C41" s="45"/>
      <c r="D41" s="46"/>
      <c r="E41" s="47"/>
      <c r="F41" s="47"/>
      <c r="G41" s="47"/>
      <c r="H41" s="47"/>
      <c r="I41" s="47"/>
      <c r="J41" s="46"/>
      <c r="K41" s="46"/>
    </row>
    <row r="42" spans="1:11" x14ac:dyDescent="0.25">
      <c r="A42" s="45"/>
      <c r="B42" s="45"/>
      <c r="C42" s="45"/>
      <c r="D42" s="46"/>
      <c r="E42" s="47"/>
      <c r="F42" s="47"/>
      <c r="G42" s="47"/>
      <c r="H42" s="47"/>
      <c r="I42" s="47"/>
      <c r="J42" s="46"/>
      <c r="K42" s="46"/>
    </row>
    <row r="43" spans="1:11" x14ac:dyDescent="0.25">
      <c r="A43" s="45"/>
      <c r="B43" s="45"/>
      <c r="C43" s="45"/>
      <c r="D43" s="46"/>
      <c r="E43" s="47"/>
      <c r="F43" s="47"/>
      <c r="G43" s="47"/>
      <c r="H43" s="47"/>
      <c r="I43" s="47"/>
      <c r="J43" s="46"/>
      <c r="K43" s="46"/>
    </row>
    <row r="44" spans="1:11" x14ac:dyDescent="0.25">
      <c r="A44" s="45"/>
      <c r="B44" s="45"/>
      <c r="C44" s="45"/>
      <c r="D44" s="46"/>
      <c r="E44" s="47"/>
      <c r="F44" s="47"/>
      <c r="G44" s="47"/>
      <c r="H44" s="47"/>
      <c r="I44" s="47"/>
      <c r="J44" s="46"/>
      <c r="K44" s="46"/>
    </row>
    <row r="45" spans="1:11" x14ac:dyDescent="0.25">
      <c r="A45" s="45"/>
      <c r="B45" s="45"/>
      <c r="C45" s="45"/>
      <c r="D45" s="46"/>
      <c r="E45" s="47"/>
      <c r="F45" s="47"/>
      <c r="G45" s="47"/>
      <c r="H45" s="47"/>
      <c r="I45" s="47"/>
      <c r="J45" s="46"/>
      <c r="K45" s="46"/>
    </row>
    <row r="46" spans="1:11" x14ac:dyDescent="0.25">
      <c r="A46" s="45"/>
      <c r="B46" s="45"/>
      <c r="C46" s="45"/>
      <c r="D46" s="46"/>
      <c r="E46" s="47"/>
      <c r="F46" s="47"/>
      <c r="G46" s="47"/>
      <c r="H46" s="47"/>
      <c r="I46" s="47"/>
      <c r="J46" s="46"/>
      <c r="K46" s="46"/>
    </row>
    <row r="47" spans="1:11" x14ac:dyDescent="0.25">
      <c r="A47" s="45"/>
      <c r="B47" s="45"/>
      <c r="C47" s="45"/>
      <c r="D47" s="46"/>
      <c r="E47" s="47"/>
      <c r="F47" s="47"/>
      <c r="G47" s="47"/>
      <c r="H47" s="47"/>
      <c r="I47" s="47"/>
      <c r="J47" s="46"/>
      <c r="K47" s="46"/>
    </row>
    <row r="48" spans="1:11" x14ac:dyDescent="0.25">
      <c r="A48" s="45"/>
      <c r="B48" s="45"/>
      <c r="C48" s="45"/>
      <c r="D48" s="46"/>
      <c r="E48" s="47"/>
      <c r="F48" s="47"/>
      <c r="G48" s="47"/>
      <c r="H48" s="47"/>
      <c r="I48" s="47"/>
      <c r="J48" s="46"/>
      <c r="K48" s="46"/>
    </row>
    <row r="49" spans="1:11" x14ac:dyDescent="0.25">
      <c r="A49" s="45"/>
      <c r="B49" s="45"/>
      <c r="C49" s="45"/>
      <c r="D49" s="46"/>
      <c r="E49" s="47"/>
      <c r="F49" s="47"/>
      <c r="G49" s="47"/>
      <c r="H49" s="47"/>
      <c r="I49" s="47"/>
      <c r="J49" s="46"/>
      <c r="K49" s="46"/>
    </row>
    <row r="50" spans="1:11" x14ac:dyDescent="0.25">
      <c r="A50" s="45"/>
      <c r="B50" s="45"/>
      <c r="C50" s="45"/>
      <c r="D50" s="46"/>
      <c r="E50" s="47"/>
      <c r="F50" s="47"/>
      <c r="G50" s="47"/>
      <c r="H50" s="47"/>
      <c r="I50" s="47"/>
      <c r="J50" s="46"/>
      <c r="K50" s="46"/>
    </row>
    <row r="51" spans="1:11" x14ac:dyDescent="0.25">
      <c r="A51" s="49" t="s">
        <v>87</v>
      </c>
      <c r="B51" s="49" t="s">
        <v>87</v>
      </c>
      <c r="C51" s="49" t="s">
        <v>87</v>
      </c>
      <c r="D51" s="49" t="s">
        <v>87</v>
      </c>
      <c r="E51" s="49"/>
      <c r="F51" s="49"/>
      <c r="G51" s="49"/>
      <c r="H51" s="49"/>
      <c r="I51" s="49"/>
      <c r="J51" s="49" t="s">
        <v>87</v>
      </c>
      <c r="K51" s="49" t="s">
        <v>87</v>
      </c>
    </row>
    <row r="52" spans="1:11" x14ac:dyDescent="0.25">
      <c r="D52" s="50" t="s">
        <v>88</v>
      </c>
      <c r="E52" s="8">
        <f>SUM(E5:E50)</f>
        <v>2583677.6372190751</v>
      </c>
      <c r="F52" s="8">
        <f t="shared" ref="F52:H52" si="0">SUM(F5:F50)</f>
        <v>919301.3850241974</v>
      </c>
      <c r="G52" s="8">
        <f t="shared" si="0"/>
        <v>1969757.909659829</v>
      </c>
      <c r="H52" s="8">
        <f t="shared" si="0"/>
        <v>941555.73430389538</v>
      </c>
    </row>
    <row r="53" spans="1:11" x14ac:dyDescent="0.25">
      <c r="D53" s="50"/>
      <c r="E53" s="33"/>
      <c r="F53" s="51"/>
      <c r="G53" s="52"/>
      <c r="H53" s="52"/>
    </row>
    <row r="54" spans="1:11" x14ac:dyDescent="0.25">
      <c r="C54" t="s">
        <v>89</v>
      </c>
      <c r="D54" s="53"/>
      <c r="E54" s="33"/>
      <c r="F54" s="33"/>
    </row>
  </sheetData>
  <mergeCells count="1">
    <mergeCell ref="E2:H2"/>
  </mergeCells>
  <pageMargins left="0.7" right="0.7" top="0.75" bottom="0.75" header="0.3" footer="0.3"/>
  <pageSetup scale="43" fitToHeight="0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5DC46-F285-48E2-ABF3-F1BEECD16DD2}">
  <sheetPr>
    <tabColor theme="5" tint="0.39997558519241921"/>
  </sheetPr>
  <dimension ref="A1:Q54"/>
  <sheetViews>
    <sheetView view="pageBreakPreview" zoomScale="70" zoomScaleNormal="96" zoomScaleSheetLayoutView="70" workbookViewId="0">
      <selection activeCell="Y4" sqref="Y4:AC12"/>
    </sheetView>
  </sheetViews>
  <sheetFormatPr defaultRowHeight="15" x14ac:dyDescent="0.25"/>
  <cols>
    <col min="1" max="1" width="44.140625" bestFit="1" customWidth="1"/>
    <col min="2" max="2" width="35.28515625" customWidth="1"/>
    <col min="3" max="3" width="67.7109375" bestFit="1" customWidth="1"/>
    <col min="4" max="4" width="25.28515625" style="1" customWidth="1"/>
    <col min="5" max="5" width="7.7109375" style="8" customWidth="1"/>
    <col min="6" max="6" width="12.28515625" style="8" customWidth="1"/>
    <col min="7" max="7" width="10.140625" style="8" customWidth="1"/>
    <col min="8" max="8" width="10.5703125" style="8" customWidth="1"/>
    <col min="9" max="9" width="14.140625" style="8" customWidth="1"/>
    <col min="10" max="10" width="17.7109375" style="1" customWidth="1"/>
    <col min="11" max="11" width="15.85546875" style="1" customWidth="1"/>
    <col min="12" max="12" width="12.28515625" customWidth="1"/>
    <col min="13" max="13" width="12.7109375" customWidth="1"/>
    <col min="14" max="15" width="4.140625" customWidth="1"/>
    <col min="16" max="16" width="10.140625" customWidth="1"/>
    <col min="17" max="17" width="10.5703125" customWidth="1"/>
    <col min="18" max="25" width="9.140625" customWidth="1"/>
  </cols>
  <sheetData>
    <row r="1" spans="1:17" x14ac:dyDescent="0.25">
      <c r="A1" s="36" t="s">
        <v>46</v>
      </c>
      <c r="B1" s="37" t="s">
        <v>47</v>
      </c>
      <c r="D1" s="38"/>
    </row>
    <row r="2" spans="1:17" x14ac:dyDescent="0.25">
      <c r="A2" s="36" t="s">
        <v>104</v>
      </c>
      <c r="B2" s="37" t="s">
        <v>49</v>
      </c>
      <c r="C2" s="30" t="str">
        <f>CONCATENATE(E3,"-",H3)</f>
        <v>2022-2025</v>
      </c>
      <c r="E2" s="66" t="s">
        <v>50</v>
      </c>
      <c r="F2" s="66"/>
      <c r="G2" s="66"/>
      <c r="H2" s="66"/>
    </row>
    <row r="3" spans="1:17" s="39" customFormat="1" ht="45" x14ac:dyDescent="0.25">
      <c r="A3" s="39" t="s">
        <v>51</v>
      </c>
      <c r="B3" s="39" t="s">
        <v>52</v>
      </c>
      <c r="C3" s="39" t="s">
        <v>53</v>
      </c>
      <c r="D3" s="39" t="s">
        <v>54</v>
      </c>
      <c r="E3" s="39">
        <v>2022</v>
      </c>
      <c r="F3" s="39">
        <v>2023</v>
      </c>
      <c r="G3" s="39">
        <v>2024</v>
      </c>
      <c r="H3" s="39">
        <v>2025</v>
      </c>
      <c r="I3" s="40" t="s">
        <v>55</v>
      </c>
      <c r="J3" s="39" t="s">
        <v>56</v>
      </c>
      <c r="K3" s="39" t="s">
        <v>57</v>
      </c>
    </row>
    <row r="4" spans="1:17" x14ac:dyDescent="0.25">
      <c r="A4" s="41" t="s">
        <v>58</v>
      </c>
      <c r="B4" s="41" t="s">
        <v>105</v>
      </c>
      <c r="C4" s="41" t="s">
        <v>106</v>
      </c>
      <c r="D4" s="42" t="s">
        <v>64</v>
      </c>
      <c r="E4" s="43"/>
      <c r="F4" s="43">
        <v>3443523</v>
      </c>
      <c r="G4" s="43"/>
      <c r="H4" s="43"/>
      <c r="I4" s="43"/>
      <c r="J4" s="44">
        <v>44958</v>
      </c>
      <c r="K4" s="42" t="s">
        <v>61</v>
      </c>
      <c r="L4" s="8"/>
    </row>
    <row r="5" spans="1:17" x14ac:dyDescent="0.25">
      <c r="A5" s="45" t="s">
        <v>33</v>
      </c>
      <c r="B5" s="45" t="s">
        <v>80</v>
      </c>
      <c r="C5" s="45" t="s">
        <v>81</v>
      </c>
      <c r="D5" s="46" t="s">
        <v>64</v>
      </c>
      <c r="E5" s="47"/>
      <c r="F5" s="47"/>
      <c r="G5" s="47">
        <v>179838</v>
      </c>
      <c r="H5" s="47"/>
      <c r="I5" s="48"/>
      <c r="J5" s="48">
        <v>45292</v>
      </c>
      <c r="K5" s="46"/>
      <c r="L5" s="8"/>
      <c r="M5" s="1" t="s">
        <v>31</v>
      </c>
      <c r="N5" s="8">
        <f>SUMIF($A$5:$A50,$M5,E$5:E50)</f>
        <v>0</v>
      </c>
      <c r="O5" s="8">
        <f>SUMIF($A$5:$A50,$M5,F$5:F50)</f>
        <v>0</v>
      </c>
      <c r="P5" s="8">
        <f>SUMIF($A$5:$A50,$M5,G$5:G50)</f>
        <v>0</v>
      </c>
      <c r="Q5" s="8">
        <f>SUMIF($A$5:$A50,$M5,H$5:H50)</f>
        <v>0</v>
      </c>
    </row>
    <row r="6" spans="1:17" x14ac:dyDescent="0.25">
      <c r="A6" s="45" t="s">
        <v>27</v>
      </c>
      <c r="B6" s="45" t="s">
        <v>79</v>
      </c>
      <c r="C6" s="45" t="s">
        <v>82</v>
      </c>
      <c r="D6" s="46" t="s">
        <v>67</v>
      </c>
      <c r="E6" s="47"/>
      <c r="F6" s="47"/>
      <c r="G6" s="47"/>
      <c r="H6" s="47"/>
      <c r="I6" s="48"/>
      <c r="J6" s="48"/>
      <c r="K6" s="48"/>
      <c r="M6" s="1" t="s">
        <v>32</v>
      </c>
      <c r="N6" s="8">
        <f>SUMIF($A$5:$A51,$M6,E$5:E51)</f>
        <v>0</v>
      </c>
      <c r="O6" s="8">
        <f>SUMIF($A$5:$A51,$M6,F$5:F51)</f>
        <v>0</v>
      </c>
      <c r="P6" s="8">
        <f>SUMIF($A$5:$A51,$M6,G$5:G51)</f>
        <v>0</v>
      </c>
      <c r="Q6" s="8">
        <f>SUMIF($A$5:$A51,$M6,H$5:H51)</f>
        <v>0</v>
      </c>
    </row>
    <row r="7" spans="1:17" x14ac:dyDescent="0.25">
      <c r="A7" s="45" t="s">
        <v>27</v>
      </c>
      <c r="B7" s="45" t="s">
        <v>79</v>
      </c>
      <c r="C7" s="45" t="s">
        <v>83</v>
      </c>
      <c r="D7" s="46" t="s">
        <v>67</v>
      </c>
      <c r="E7" s="47"/>
      <c r="F7" s="47"/>
      <c r="G7" s="47"/>
      <c r="H7" s="47"/>
      <c r="I7" s="48"/>
      <c r="J7" s="48"/>
      <c r="K7" s="48"/>
      <c r="M7" s="1" t="s">
        <v>33</v>
      </c>
      <c r="N7" s="8">
        <f>SUMIF($A$5:$A51,$M7,E$5:E51)</f>
        <v>0</v>
      </c>
      <c r="O7" s="8">
        <f>SUMIF($A$5:$A51,$M7,F$5:F51)</f>
        <v>0</v>
      </c>
      <c r="P7" s="8">
        <f>SUMIF($A$5:$A51,$M7,G$5:G51)</f>
        <v>179838</v>
      </c>
      <c r="Q7" s="8">
        <f>SUMIF($A$5:$A51,$M7,H$5:H51)</f>
        <v>0</v>
      </c>
    </row>
    <row r="8" spans="1:17" x14ac:dyDescent="0.25">
      <c r="A8" s="45" t="s">
        <v>27</v>
      </c>
      <c r="B8" s="45" t="s">
        <v>79</v>
      </c>
      <c r="C8" s="45" t="s">
        <v>84</v>
      </c>
      <c r="D8" s="46" t="s">
        <v>67</v>
      </c>
      <c r="E8" s="47"/>
      <c r="F8" s="47"/>
      <c r="G8" s="47"/>
      <c r="H8" s="47"/>
      <c r="I8" s="48"/>
      <c r="J8" s="48"/>
      <c r="K8" s="46"/>
      <c r="M8" s="1" t="s">
        <v>27</v>
      </c>
      <c r="N8" s="8">
        <f>SUMIF($A$5:$A55,$M8,E$5:E55)</f>
        <v>0</v>
      </c>
      <c r="O8" s="8">
        <f>SUMIF($A$5:$A55,$M8,F$5:F55)</f>
        <v>0</v>
      </c>
      <c r="P8" s="8">
        <f>SUMIF($A$5:$A55,$M8,G$5:G55)</f>
        <v>0</v>
      </c>
      <c r="Q8" s="8">
        <f>SUMIF($A$5:$A55,$M8,H$5:H55)</f>
        <v>233222</v>
      </c>
    </row>
    <row r="9" spans="1:17" x14ac:dyDescent="0.25">
      <c r="A9" s="45" t="s">
        <v>27</v>
      </c>
      <c r="B9" s="45" t="s">
        <v>79</v>
      </c>
      <c r="C9" s="45" t="s">
        <v>85</v>
      </c>
      <c r="D9" s="46" t="s">
        <v>64</v>
      </c>
      <c r="E9" s="47"/>
      <c r="F9" s="47"/>
      <c r="G9" s="47"/>
      <c r="H9" s="47"/>
      <c r="I9" s="48"/>
      <c r="J9" s="48"/>
      <c r="K9" s="46"/>
    </row>
    <row r="10" spans="1:17" x14ac:dyDescent="0.25">
      <c r="A10" s="45" t="s">
        <v>27</v>
      </c>
      <c r="B10" s="45" t="s">
        <v>80</v>
      </c>
      <c r="C10" s="45" t="s">
        <v>86</v>
      </c>
      <c r="D10" s="46" t="s">
        <v>64</v>
      </c>
      <c r="E10" s="47"/>
      <c r="F10" s="47"/>
      <c r="G10" s="47"/>
      <c r="H10" s="47">
        <v>233222</v>
      </c>
      <c r="I10" s="48"/>
      <c r="J10" s="48">
        <v>45658</v>
      </c>
      <c r="K10" s="46"/>
      <c r="L10" s="8"/>
    </row>
    <row r="11" spans="1:17" x14ac:dyDescent="0.25">
      <c r="A11" s="45" t="s">
        <v>27</v>
      </c>
      <c r="B11" s="45" t="s">
        <v>79</v>
      </c>
      <c r="C11" s="45" t="s">
        <v>72</v>
      </c>
      <c r="D11" s="46" t="s">
        <v>67</v>
      </c>
      <c r="E11" s="47"/>
      <c r="F11" s="47"/>
      <c r="G11" s="47"/>
      <c r="H11" s="47"/>
      <c r="I11" s="48"/>
      <c r="J11" s="48"/>
      <c r="K11" s="46"/>
    </row>
    <row r="12" spans="1:17" x14ac:dyDescent="0.25">
      <c r="A12" s="45" t="s">
        <v>27</v>
      </c>
      <c r="B12" s="45" t="s">
        <v>79</v>
      </c>
      <c r="C12" s="45" t="s">
        <v>85</v>
      </c>
      <c r="D12" s="46" t="s">
        <v>64</v>
      </c>
      <c r="E12" s="47"/>
      <c r="F12" s="47"/>
      <c r="G12" s="47"/>
      <c r="H12" s="47"/>
      <c r="I12" s="48"/>
      <c r="J12" s="48"/>
      <c r="K12" s="46"/>
      <c r="M12" s="1"/>
    </row>
    <row r="13" spans="1:17" x14ac:dyDescent="0.25">
      <c r="A13" s="45"/>
      <c r="B13" s="45"/>
      <c r="C13" s="45"/>
      <c r="D13" s="46"/>
      <c r="E13" s="47"/>
      <c r="F13" s="47"/>
      <c r="G13" s="47"/>
      <c r="H13" s="47"/>
      <c r="I13" s="48"/>
      <c r="J13" s="46"/>
      <c r="K13" s="46"/>
    </row>
    <row r="14" spans="1:17" x14ac:dyDescent="0.25">
      <c r="A14" s="45"/>
      <c r="B14" s="45"/>
      <c r="C14" s="45"/>
      <c r="D14" s="46"/>
      <c r="E14" s="47"/>
      <c r="F14" s="47"/>
      <c r="G14" s="47"/>
      <c r="H14" s="47"/>
      <c r="I14" s="48"/>
      <c r="J14" s="48"/>
      <c r="K14" s="46"/>
    </row>
    <row r="15" spans="1:17" x14ac:dyDescent="0.25">
      <c r="A15" s="45"/>
      <c r="B15" s="45"/>
      <c r="C15" s="45"/>
      <c r="D15" s="46"/>
      <c r="E15" s="47"/>
      <c r="F15" s="47"/>
      <c r="G15" s="47"/>
      <c r="H15" s="47"/>
      <c r="I15" s="48"/>
      <c r="J15" s="46"/>
      <c r="K15" s="46"/>
    </row>
    <row r="16" spans="1:17" x14ac:dyDescent="0.25">
      <c r="A16" s="45"/>
      <c r="B16" s="45"/>
      <c r="C16" s="45"/>
      <c r="D16" s="46"/>
      <c r="E16" s="47"/>
      <c r="F16" s="47"/>
      <c r="G16" s="47"/>
      <c r="H16" s="47"/>
      <c r="I16" s="48"/>
      <c r="J16" s="46"/>
      <c r="K16" s="46"/>
    </row>
    <row r="17" spans="1:11" x14ac:dyDescent="0.25">
      <c r="A17" s="45"/>
      <c r="B17" s="45"/>
      <c r="C17" s="45"/>
      <c r="D17" s="46"/>
      <c r="E17" s="47"/>
      <c r="F17" s="47"/>
      <c r="G17" s="47"/>
      <c r="H17" s="47"/>
      <c r="I17" s="48"/>
      <c r="J17" s="46"/>
      <c r="K17" s="46"/>
    </row>
    <row r="18" spans="1:11" x14ac:dyDescent="0.25">
      <c r="A18" s="45"/>
      <c r="B18" s="45"/>
      <c r="C18" s="45"/>
      <c r="D18" s="46"/>
      <c r="E18" s="47"/>
      <c r="F18" s="47"/>
      <c r="G18" s="47"/>
      <c r="H18" s="47"/>
      <c r="I18" s="48"/>
      <c r="J18" s="46"/>
      <c r="K18" s="46"/>
    </row>
    <row r="19" spans="1:11" x14ac:dyDescent="0.25">
      <c r="A19" s="45"/>
      <c r="B19" s="45"/>
      <c r="C19" s="45"/>
      <c r="D19" s="46"/>
      <c r="E19" s="47"/>
      <c r="F19" s="47"/>
      <c r="G19" s="47"/>
      <c r="H19" s="47"/>
      <c r="I19" s="47"/>
      <c r="J19" s="48"/>
      <c r="K19" s="46"/>
    </row>
    <row r="20" spans="1:11" x14ac:dyDescent="0.25">
      <c r="A20" s="45"/>
      <c r="B20" s="45"/>
      <c r="C20" s="45"/>
      <c r="D20" s="46"/>
      <c r="E20" s="47"/>
      <c r="F20" s="47"/>
      <c r="G20" s="47"/>
      <c r="H20" s="47"/>
      <c r="I20" s="47"/>
      <c r="J20" s="46"/>
      <c r="K20" s="46"/>
    </row>
    <row r="21" spans="1:11" x14ac:dyDescent="0.25">
      <c r="A21" s="45"/>
      <c r="B21" s="45"/>
      <c r="C21" s="45"/>
      <c r="D21" s="46"/>
      <c r="E21" s="47"/>
      <c r="F21" s="47"/>
      <c r="G21" s="47"/>
      <c r="H21" s="47"/>
      <c r="I21" s="47"/>
      <c r="J21" s="46"/>
      <c r="K21" s="46"/>
    </row>
    <row r="22" spans="1:11" x14ac:dyDescent="0.25">
      <c r="A22" s="45"/>
      <c r="B22" s="45"/>
      <c r="C22" s="45"/>
      <c r="D22" s="46"/>
      <c r="E22" s="47"/>
      <c r="F22" s="47"/>
      <c r="G22" s="47"/>
      <c r="H22" s="47"/>
      <c r="I22" s="47"/>
      <c r="J22" s="46"/>
      <c r="K22" s="46"/>
    </row>
    <row r="23" spans="1:11" x14ac:dyDescent="0.25">
      <c r="A23" s="45"/>
      <c r="B23" s="45"/>
      <c r="C23" s="45"/>
      <c r="D23" s="46"/>
      <c r="E23" s="47"/>
      <c r="F23" s="47"/>
      <c r="G23" s="47"/>
      <c r="H23" s="47"/>
      <c r="I23" s="47"/>
      <c r="J23" s="46"/>
      <c r="K23" s="46"/>
    </row>
    <row r="24" spans="1:11" x14ac:dyDescent="0.25">
      <c r="A24" s="45"/>
      <c r="B24" s="45"/>
      <c r="C24" s="45"/>
      <c r="D24" s="46"/>
      <c r="E24" s="47"/>
      <c r="F24" s="47"/>
      <c r="G24" s="47"/>
      <c r="H24" s="47"/>
      <c r="I24" s="47"/>
      <c r="J24" s="46"/>
      <c r="K24" s="46"/>
    </row>
    <row r="25" spans="1:11" x14ac:dyDescent="0.25">
      <c r="A25" s="45"/>
      <c r="B25" s="45"/>
      <c r="C25" s="45"/>
      <c r="D25" s="46"/>
      <c r="E25" s="47"/>
      <c r="F25" s="47"/>
      <c r="G25" s="47"/>
      <c r="H25" s="47"/>
      <c r="I25" s="47"/>
      <c r="J25" s="46"/>
      <c r="K25" s="46"/>
    </row>
    <row r="26" spans="1:11" x14ac:dyDescent="0.25">
      <c r="A26" s="45"/>
      <c r="B26" s="45"/>
      <c r="C26" s="45"/>
      <c r="D26" s="46"/>
      <c r="E26" s="47"/>
      <c r="F26" s="47"/>
      <c r="G26" s="47"/>
      <c r="H26" s="47"/>
      <c r="I26" s="47"/>
      <c r="J26" s="46"/>
      <c r="K26" s="46"/>
    </row>
    <row r="27" spans="1:11" x14ac:dyDescent="0.25">
      <c r="A27" s="45"/>
      <c r="B27" s="45"/>
      <c r="C27" s="45"/>
      <c r="D27" s="46"/>
      <c r="E27" s="47"/>
      <c r="F27" s="47"/>
      <c r="G27" s="47"/>
      <c r="H27" s="47"/>
      <c r="I27" s="47"/>
      <c r="J27" s="46"/>
      <c r="K27" s="46"/>
    </row>
    <row r="28" spans="1:11" x14ac:dyDescent="0.25">
      <c r="A28" s="45"/>
      <c r="B28" s="45"/>
      <c r="C28" s="45"/>
      <c r="D28" s="46"/>
      <c r="E28" s="47"/>
      <c r="F28" s="47"/>
      <c r="G28" s="47"/>
      <c r="H28" s="47"/>
      <c r="I28" s="47"/>
      <c r="J28" s="46"/>
      <c r="K28" s="46"/>
    </row>
    <row r="29" spans="1:11" x14ac:dyDescent="0.25">
      <c r="A29" s="45"/>
      <c r="B29" s="45"/>
      <c r="C29" s="45"/>
      <c r="D29" s="46"/>
      <c r="E29" s="47"/>
      <c r="F29" s="47"/>
      <c r="G29" s="47"/>
      <c r="H29" s="47"/>
      <c r="I29" s="47"/>
      <c r="J29" s="46"/>
      <c r="K29" s="46"/>
    </row>
    <row r="30" spans="1:11" x14ac:dyDescent="0.25">
      <c r="A30" s="45"/>
      <c r="B30" s="45"/>
      <c r="C30" s="45"/>
      <c r="D30" s="46"/>
      <c r="E30" s="47"/>
      <c r="F30" s="47"/>
      <c r="G30" s="47"/>
      <c r="H30" s="47"/>
      <c r="I30" s="47"/>
      <c r="J30" s="46"/>
      <c r="K30" s="46"/>
    </row>
    <row r="31" spans="1:11" x14ac:dyDescent="0.25">
      <c r="A31" s="45"/>
      <c r="B31" s="45"/>
      <c r="C31" s="45"/>
      <c r="D31" s="46"/>
      <c r="E31" s="47"/>
      <c r="F31" s="47"/>
      <c r="G31" s="47"/>
      <c r="H31" s="47"/>
      <c r="I31" s="47"/>
      <c r="J31" s="46"/>
      <c r="K31" s="46"/>
    </row>
    <row r="32" spans="1:11" x14ac:dyDescent="0.25">
      <c r="A32" s="45"/>
      <c r="B32" s="45"/>
      <c r="C32" s="45"/>
      <c r="D32" s="46"/>
      <c r="E32" s="47"/>
      <c r="F32" s="47"/>
      <c r="G32" s="47"/>
      <c r="H32" s="47"/>
      <c r="I32" s="47"/>
      <c r="J32" s="46"/>
      <c r="K32" s="46"/>
    </row>
    <row r="33" spans="1:11" x14ac:dyDescent="0.25">
      <c r="A33" s="45"/>
      <c r="B33" s="45"/>
      <c r="C33" s="45"/>
      <c r="D33" s="46"/>
      <c r="E33" s="47"/>
      <c r="F33" s="47"/>
      <c r="G33" s="47"/>
      <c r="H33" s="47"/>
      <c r="I33" s="47"/>
      <c r="J33" s="46"/>
      <c r="K33" s="46"/>
    </row>
    <row r="34" spans="1:11" x14ac:dyDescent="0.25">
      <c r="A34" s="45"/>
      <c r="B34" s="45"/>
      <c r="C34" s="45"/>
      <c r="D34" s="46"/>
      <c r="E34" s="47"/>
      <c r="F34" s="47"/>
      <c r="G34" s="47"/>
      <c r="H34" s="47"/>
      <c r="I34" s="47"/>
      <c r="J34" s="46"/>
      <c r="K34" s="46"/>
    </row>
    <row r="35" spans="1:11" x14ac:dyDescent="0.25">
      <c r="A35" s="45"/>
      <c r="B35" s="45"/>
      <c r="C35" s="45"/>
      <c r="D35" s="46"/>
      <c r="E35" s="47"/>
      <c r="F35" s="47"/>
      <c r="G35" s="47"/>
      <c r="H35" s="47"/>
      <c r="I35" s="47"/>
      <c r="J35" s="46"/>
      <c r="K35" s="46"/>
    </row>
    <row r="36" spans="1:11" x14ac:dyDescent="0.25">
      <c r="A36" s="45"/>
      <c r="B36" s="45"/>
      <c r="C36" s="45"/>
      <c r="D36" s="46"/>
      <c r="E36" s="47"/>
      <c r="F36" s="47"/>
      <c r="G36" s="47"/>
      <c r="H36" s="47"/>
      <c r="I36" s="47"/>
      <c r="J36" s="46"/>
      <c r="K36" s="46"/>
    </row>
    <row r="37" spans="1:11" x14ac:dyDescent="0.25">
      <c r="A37" s="45"/>
      <c r="B37" s="45"/>
      <c r="C37" s="45"/>
      <c r="D37" s="46"/>
      <c r="E37" s="47"/>
      <c r="F37" s="47"/>
      <c r="G37" s="47"/>
      <c r="H37" s="47"/>
      <c r="I37" s="47"/>
      <c r="J37" s="46"/>
      <c r="K37" s="46"/>
    </row>
    <row r="38" spans="1:11" x14ac:dyDescent="0.25">
      <c r="A38" s="45"/>
      <c r="B38" s="45"/>
      <c r="C38" s="45"/>
      <c r="D38" s="46"/>
      <c r="E38" s="47"/>
      <c r="F38" s="47"/>
      <c r="G38" s="47"/>
      <c r="H38" s="47"/>
      <c r="I38" s="47"/>
      <c r="J38" s="46"/>
      <c r="K38" s="46"/>
    </row>
    <row r="39" spans="1:11" x14ac:dyDescent="0.25">
      <c r="A39" s="45"/>
      <c r="B39" s="45"/>
      <c r="C39" s="45"/>
      <c r="D39" s="46"/>
      <c r="E39" s="47"/>
      <c r="F39" s="47"/>
      <c r="G39" s="47"/>
      <c r="H39" s="47"/>
      <c r="I39" s="47"/>
      <c r="J39" s="46"/>
      <c r="K39" s="46"/>
    </row>
    <row r="40" spans="1:11" x14ac:dyDescent="0.25">
      <c r="A40" s="45"/>
      <c r="B40" s="45"/>
      <c r="C40" s="45"/>
      <c r="D40" s="46"/>
      <c r="E40" s="47"/>
      <c r="F40" s="47"/>
      <c r="G40" s="47"/>
      <c r="H40" s="47"/>
      <c r="I40" s="47"/>
      <c r="J40" s="46"/>
      <c r="K40" s="46"/>
    </row>
    <row r="41" spans="1:11" x14ac:dyDescent="0.25">
      <c r="A41" s="45"/>
      <c r="B41" s="45"/>
      <c r="C41" s="45"/>
      <c r="D41" s="46"/>
      <c r="E41" s="47"/>
      <c r="F41" s="47"/>
      <c r="G41" s="47"/>
      <c r="H41" s="47"/>
      <c r="I41" s="47"/>
      <c r="J41" s="46"/>
      <c r="K41" s="46"/>
    </row>
    <row r="42" spans="1:11" x14ac:dyDescent="0.25">
      <c r="A42" s="45"/>
      <c r="B42" s="45"/>
      <c r="C42" s="45"/>
      <c r="D42" s="46"/>
      <c r="E42" s="47"/>
      <c r="F42" s="47"/>
      <c r="G42" s="47"/>
      <c r="H42" s="47"/>
      <c r="I42" s="47"/>
      <c r="J42" s="46"/>
      <c r="K42" s="46"/>
    </row>
    <row r="43" spans="1:11" x14ac:dyDescent="0.25">
      <c r="A43" s="45"/>
      <c r="B43" s="45"/>
      <c r="C43" s="45"/>
      <c r="D43" s="46"/>
      <c r="E43" s="47"/>
      <c r="F43" s="47"/>
      <c r="G43" s="47"/>
      <c r="H43" s="47"/>
      <c r="I43" s="47"/>
      <c r="J43" s="46"/>
      <c r="K43" s="46"/>
    </row>
    <row r="44" spans="1:11" x14ac:dyDescent="0.25">
      <c r="A44" s="45"/>
      <c r="B44" s="45"/>
      <c r="C44" s="45"/>
      <c r="D44" s="46"/>
      <c r="E44" s="47"/>
      <c r="F44" s="47"/>
      <c r="G44" s="47"/>
      <c r="H44" s="47"/>
      <c r="I44" s="47"/>
      <c r="J44" s="46"/>
      <c r="K44" s="46"/>
    </row>
    <row r="45" spans="1:11" x14ac:dyDescent="0.25">
      <c r="A45" s="45"/>
      <c r="B45" s="45"/>
      <c r="C45" s="45"/>
      <c r="D45" s="46"/>
      <c r="E45" s="47"/>
      <c r="F45" s="47"/>
      <c r="G45" s="47"/>
      <c r="H45" s="47"/>
      <c r="I45" s="47"/>
      <c r="J45" s="46"/>
      <c r="K45" s="46"/>
    </row>
    <row r="46" spans="1:11" x14ac:dyDescent="0.25">
      <c r="A46" s="45"/>
      <c r="B46" s="45"/>
      <c r="C46" s="45"/>
      <c r="D46" s="46"/>
      <c r="E46" s="47"/>
      <c r="F46" s="47"/>
      <c r="G46" s="47"/>
      <c r="H46" s="47"/>
      <c r="I46" s="47"/>
      <c r="J46" s="46"/>
      <c r="K46" s="46"/>
    </row>
    <row r="47" spans="1:11" x14ac:dyDescent="0.25">
      <c r="A47" s="45"/>
      <c r="B47" s="45"/>
      <c r="C47" s="45"/>
      <c r="D47" s="46"/>
      <c r="E47" s="47"/>
      <c r="F47" s="47"/>
      <c r="G47" s="47"/>
      <c r="H47" s="47"/>
      <c r="I47" s="47"/>
      <c r="J47" s="46"/>
      <c r="K47" s="46"/>
    </row>
    <row r="48" spans="1:11" x14ac:dyDescent="0.25">
      <c r="A48" s="45"/>
      <c r="B48" s="45"/>
      <c r="C48" s="45"/>
      <c r="D48" s="46"/>
      <c r="E48" s="47"/>
      <c r="F48" s="47"/>
      <c r="G48" s="47"/>
      <c r="H48" s="47"/>
      <c r="I48" s="47"/>
      <c r="J48" s="46"/>
      <c r="K48" s="46"/>
    </row>
    <row r="49" spans="1:11" x14ac:dyDescent="0.25">
      <c r="A49" s="45"/>
      <c r="B49" s="45"/>
      <c r="C49" s="45"/>
      <c r="D49" s="46"/>
      <c r="E49" s="47"/>
      <c r="F49" s="47"/>
      <c r="G49" s="47"/>
      <c r="H49" s="47"/>
      <c r="I49" s="47"/>
      <c r="J49" s="46"/>
      <c r="K49" s="46"/>
    </row>
    <row r="50" spans="1:11" x14ac:dyDescent="0.25">
      <c r="A50" s="45"/>
      <c r="B50" s="45"/>
      <c r="C50" s="45"/>
      <c r="D50" s="46"/>
      <c r="E50" s="47"/>
      <c r="F50" s="47"/>
      <c r="G50" s="47"/>
      <c r="H50" s="47"/>
      <c r="I50" s="47"/>
      <c r="J50" s="46"/>
      <c r="K50" s="46"/>
    </row>
    <row r="51" spans="1:11" x14ac:dyDescent="0.25">
      <c r="A51" s="49" t="s">
        <v>87</v>
      </c>
      <c r="B51" s="49" t="s">
        <v>87</v>
      </c>
      <c r="C51" s="49" t="s">
        <v>87</v>
      </c>
      <c r="D51" s="49" t="s">
        <v>87</v>
      </c>
      <c r="E51" s="49"/>
      <c r="F51" s="49"/>
      <c r="G51" s="49"/>
      <c r="H51" s="49"/>
      <c r="I51" s="49"/>
      <c r="J51" s="49" t="s">
        <v>87</v>
      </c>
      <c r="K51" s="49" t="s">
        <v>87</v>
      </c>
    </row>
    <row r="52" spans="1:11" x14ac:dyDescent="0.25">
      <c r="D52" s="50" t="s">
        <v>88</v>
      </c>
      <c r="E52" s="8">
        <f>SUM(E5:E50)</f>
        <v>0</v>
      </c>
      <c r="F52" s="8">
        <f t="shared" ref="F52:H52" si="0">SUM(F5:F50)</f>
        <v>0</v>
      </c>
      <c r="G52" s="8">
        <f t="shared" si="0"/>
        <v>179838</v>
      </c>
      <c r="H52" s="8">
        <f t="shared" si="0"/>
        <v>233222</v>
      </c>
    </row>
    <row r="53" spans="1:11" x14ac:dyDescent="0.25">
      <c r="D53" s="50"/>
      <c r="E53" s="33"/>
      <c r="F53" s="51"/>
      <c r="G53" s="52"/>
      <c r="H53" s="52"/>
    </row>
    <row r="54" spans="1:11" x14ac:dyDescent="0.25">
      <c r="C54" t="s">
        <v>89</v>
      </c>
      <c r="D54" s="53"/>
      <c r="E54" s="33"/>
      <c r="F54" s="33"/>
    </row>
  </sheetData>
  <mergeCells count="1">
    <mergeCell ref="E2:H2"/>
  </mergeCells>
  <pageMargins left="0.7" right="0.7" top="0.75" bottom="0.75" header="0.3" footer="0.3"/>
  <pageSetup scale="46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E5447B8275C34AB9B65E3F77B2882E" ma:contentTypeVersion="6" ma:contentTypeDescription="Create a new document." ma:contentTypeScope="" ma:versionID="218bcf228975ac93abf1ff42918977dc">
  <xsd:schema xmlns:xsd="http://www.w3.org/2001/XMLSchema" xmlns:xs="http://www.w3.org/2001/XMLSchema" xmlns:p="http://schemas.microsoft.com/office/2006/metadata/properties" xmlns:ns2="E6764A6F-902E-4D6A-A6CC-1D48C88C8977" xmlns:ns3="00c1cf47-8665-4c73-8994-ff3a5e26da0f" xmlns:ns5="847392e4-3606-4a5c-b9f8-bfeca5878ae4" xmlns:ns6="7312d0bd-5bb3-4d44-9c84-f993550bda7e" targetNamespace="http://schemas.microsoft.com/office/2006/metadata/properties" ma:root="true" ma:fieldsID="7864e2f4d6180e3fd7a8b947c928778a" ns2:_="" ns3:_="" ns5:_="" ns6:_="">
    <xsd:import namespace="E6764A6F-902E-4D6A-A6CC-1D48C88C8977"/>
    <xsd:import namespace="00c1cf47-8665-4c73-8994-ff3a5e26da0f"/>
    <xsd:import namespace="847392e4-3606-4a5c-b9f8-bfeca5878ae4"/>
    <xsd:import namespace="7312d0bd-5bb3-4d44-9c84-f993550bda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Docket_x0020_Number"/>
                <xsd:element ref="ns3:Party" minOccurs="0"/>
                <xsd:element ref="ns3:Preparer" minOccurs="0"/>
                <xsd:element ref="ns3:Responsible_x0020_Witness" minOccurs="0"/>
                <xsd:element ref="ns3:Internal_x0020_Due_x0020_Date" minOccurs="0"/>
                <xsd:element ref="ns3:Final_x0020_Due_x0020_Date" minOccurs="0"/>
                <xsd:element ref="ns3:Document_x0020_Type"/>
                <xsd:element ref="ns2:Series" minOccurs="0"/>
                <xsd:element ref="ns5:MediaServiceAutoKeyPoints" minOccurs="0"/>
                <xsd:element ref="ns5:MediaServiceKeyPoints" minOccurs="0"/>
                <xsd:element ref="ns6:SharedWithUsers" minOccurs="0"/>
                <xsd:element ref="ns6:SharedWithDetails" minOccurs="0"/>
                <xsd:element ref="ns5:Workflow" minOccurs="0"/>
                <xsd:element ref="ns5:WorkflowStatu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764A6F-902E-4D6A-A6CC-1D48C88C89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eries" ma:index="19" nillable="true" ma:displayName="Series" ma:internalName="Serie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c1cf47-8665-4c73-8994-ff3a5e26da0f" elementFormDefault="qualified">
    <xsd:import namespace="http://schemas.microsoft.com/office/2006/documentManagement/types"/>
    <xsd:import namespace="http://schemas.microsoft.com/office/infopath/2007/PartnerControls"/>
    <xsd:element name="Docket_x0020_Number" ma:index="11" ma:displayName="Docket Number" ma:internalName="Docket_x0020_Number" ma:readOnly="false">
      <xsd:simpleType>
        <xsd:restriction base="dms:Text">
          <xsd:maxLength value="255"/>
        </xsd:restriction>
      </xsd:simpleType>
    </xsd:element>
    <xsd:element name="Party" ma:index="12" nillable="true" ma:displayName="Party" ma:format="Dropdown" ma:internalName="Party" ma:readOnly="false">
      <xsd:simpleType>
        <xsd:union memberTypes="dms:Text">
          <xsd:simpleType>
            <xsd:restriction base="dms:Choice">
              <xsd:enumeration value="Board of Public Utilities"/>
              <xsd:enumeration value="California American Water"/>
              <xsd:enumeration value="California Utilities Commission"/>
              <xsd:enumeration value="Cities &amp; Villages"/>
              <xsd:enumeration value="Commission Staff"/>
              <xsd:enumeration value="City of Chattanooga"/>
              <xsd:enumeration value="Community Action Counsel"/>
              <xsd:enumeration value="Consumer Advocate Division"/>
              <xsd:enumeration value="Division of Rate Counsel"/>
              <xsd:enumeration value="Division of Ratepayer Advocates"/>
              <xsd:enumeration value="Federal Executive Agency"/>
              <xsd:enumeration value="Hawaii American Water"/>
              <xsd:enumeration value="Hopewell Committee for Fair Utility Rates"/>
              <xsd:enumeration value="Illinois American Water"/>
              <xsd:enumeration value="ICC Staff"/>
              <xsd:enumeration value="Illinois Industrial Water Consumers"/>
              <xsd:enumeration value="Indiana American Water"/>
              <xsd:enumeration value="Indiana Office of Utility Consumer Counselor"/>
              <xsd:enumeration value="Iowa American Water"/>
              <xsd:enumeration value="Iowa Utilities Board"/>
              <xsd:enumeration value="Kentucky American Water"/>
              <xsd:enumeration value="Lexington Fayette Urban County Government"/>
              <xsd:enumeration value="Long Island American Water"/>
              <xsd:enumeration value="Maryland American Water"/>
              <xsd:enumeration value="Missouri American Water"/>
              <xsd:enumeration value="New Jersey American Water"/>
              <xsd:enumeration value="North Star"/>
              <xsd:enumeration value="NYS Dept of Public Service"/>
              <xsd:enumeration value="Office of Consumer Advocate"/>
              <xsd:enumeration value="Office of Public Counsel"/>
              <xsd:enumeration value="Office of Small Business Advocate"/>
              <xsd:enumeration value="Office of Trial Staff"/>
              <xsd:enumeration value="Overland Consulting"/>
              <xsd:enumeration value="Pennsylvania American Water"/>
              <xsd:enumeration value="Public Service Commission"/>
              <xsd:enumeration value="Public Utilities Commission of Ohio"/>
              <xsd:enumeration value="Public Utility Commission"/>
              <xsd:enumeration value="Public Works Commission"/>
              <xsd:enumeration value="Staff of the Attorney General"/>
              <xsd:enumeration value="Staff Information Request"/>
              <xsd:enumeration value="State Corporation Commission"/>
              <xsd:enumeration value="Tennessee American Water"/>
              <xsd:enumeration value="Tennessee Regulatory Authority"/>
              <xsd:enumeration value="The Utility Reform Network"/>
              <xsd:enumeration value="Utility Intervention Unit"/>
              <xsd:enumeration value="Utility Workers Union of America"/>
              <xsd:enumeration value="Village of Bolingbrook"/>
              <xsd:enumeration value="Virginia American Water"/>
              <xsd:enumeration value="West Lafayette"/>
              <xsd:enumeration value="West Virginia American Water"/>
              <xsd:enumeration value="West Virginia Consumer Advocate Division"/>
              <xsd:enumeration value="N/A"/>
            </xsd:restriction>
          </xsd:simpleType>
        </xsd:union>
      </xsd:simpleType>
    </xsd:element>
    <xsd:element name="Preparer" ma:index="13" nillable="true" ma:displayName="Preparer" ma:internalName="Preparer" ma:readOnly="false">
      <xsd:simpleType>
        <xsd:restriction base="dms:Text">
          <xsd:maxLength value="255"/>
        </xsd:restriction>
      </xsd:simpleType>
    </xsd:element>
    <xsd:element name="Responsible_x0020_Witness" ma:index="14" nillable="true" ma:displayName="Witness" ma:internalName="Responsible_x0020_Witness" ma:readOnly="false">
      <xsd:simpleType>
        <xsd:restriction base="dms:Text">
          <xsd:maxLength value="255"/>
        </xsd:restriction>
      </xsd:simpleType>
    </xsd:element>
    <xsd:element name="Internal_x0020_Due_x0020_Date" ma:index="16" nillable="true" ma:displayName="Int'l Due Date" ma:format="DateOnly" ma:internalName="Internal_x0020_Due_x0020_Date" ma:readOnly="false">
      <xsd:simpleType>
        <xsd:restriction base="dms:DateTime"/>
      </xsd:simpleType>
    </xsd:element>
    <xsd:element name="Final_x0020_Due_x0020_Date" ma:index="17" nillable="true" ma:displayName="Final Due Date" ma:format="DateOnly" ma:internalName="Final_x0020_Due_x0020_Date" ma:readOnly="false">
      <xsd:simpleType>
        <xsd:restriction base="dms:DateTime"/>
      </xsd:simpleType>
    </xsd:element>
    <xsd:element name="Document_x0020_Type" ma:index="18" ma:displayName="Doc Type" ma:format="Dropdown" ma:internalName="Document_x0020_Type" ma:readOnly="false">
      <xsd:simpleType>
        <xsd:restriction base="dms:Choice">
          <xsd:enumeration value="Administrative"/>
          <xsd:enumeration value="Briefs"/>
          <xsd:enumeration value="Discovery"/>
          <xsd:enumeration value="Motions"/>
          <xsd:enumeration value="Orders/Decisions"/>
          <xsd:enumeration value="Petition"/>
          <xsd:enumeration value="RRD"/>
          <xsd:enumeration value="Testimony"/>
          <xsd:enumeration value="Transcripts"/>
        </xsd:restriction>
      </xsd:simpleType>
    </xsd:element>
    <xsd:element name="_dlc_DocId" ma:index="26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7392e4-3606-4a5c-b9f8-bfeca5878ae4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Workflow" ma:index="24" nillable="true" ma:displayName="Workflow" ma:internalName="Work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WorkflowStatus" ma:index="25" nillable="true" ma:displayName="WorkflowStatus" ma:internalName="Workflow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2d0bd-5bb3-4d44-9c84-f993550bda7e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5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ket_x0020_Number xmlns="00c1cf47-8665-4c73-8994-ff3a5e26da0f">R.18-07-006, Affordability OIR</Docket_x0020_Number>
    <_dlc_DocId xmlns="00c1cf47-8665-4c73-8994-ff3a5e26da0f">4QVSNHSJP2QR-516232780-14987</_dlc_DocId>
    <WorkflowStatus xmlns="847392e4-3606-4a5c-b9f8-bfeca5878ae4" xsi:nil="true"/>
    <Workflow xmlns="847392e4-3606-4a5c-b9f8-bfeca5878ae4">
      <Url xsi:nil="true"/>
      <Description xsi:nil="true"/>
    </Workflow>
    <Final_x0020_Due_x0020_Date xmlns="00c1cf47-8665-4c73-8994-ff3a5e26da0f" xsi:nil="true"/>
    <Party xmlns="00c1cf47-8665-4c73-8994-ff3a5e26da0f" xsi:nil="true"/>
    <Internal_x0020_Due_x0020_Date xmlns="00c1cf47-8665-4c73-8994-ff3a5e26da0f" xsi:nil="true"/>
    <Responsible_x0020_Witness xmlns="00c1cf47-8665-4c73-8994-ff3a5e26da0f" xsi:nil="true"/>
    <Document_x0020_Type xmlns="00c1cf47-8665-4c73-8994-ff3a5e26da0f">Administrative</Document_x0020_Type>
    <_dlc_DocIdUrl xmlns="00c1cf47-8665-4c73-8994-ff3a5e26da0f">
      <Url>https://amwater.sharepoint.com/sites/sers/CA/_layouts/15/DocIdRedir.aspx?ID=4QVSNHSJP2QR-516232780-14987</Url>
      <Description>4QVSNHSJP2QR-516232780-14987</Description>
    </_dlc_DocIdUrl>
    <Preparer xmlns="00c1cf47-8665-4c73-8994-ff3a5e26da0f" xsi:nil="true"/>
    <Series xmlns="E6764A6F-902E-4D6A-A6CC-1D48C88C8977" xsi:nil="true"/>
  </documentManagement>
</p:properties>
</file>

<file path=customXml/itemProps1.xml><?xml version="1.0" encoding="utf-8"?>
<ds:datastoreItem xmlns:ds="http://schemas.openxmlformats.org/officeDocument/2006/customXml" ds:itemID="{C568E84A-41F8-4E49-A482-9D21A762260A}"/>
</file>

<file path=customXml/itemProps2.xml><?xml version="1.0" encoding="utf-8"?>
<ds:datastoreItem xmlns:ds="http://schemas.openxmlformats.org/officeDocument/2006/customXml" ds:itemID="{3413A169-5B22-4485-911F-DE78B252547F}"/>
</file>

<file path=customXml/itemProps3.xml><?xml version="1.0" encoding="utf-8"?>
<ds:datastoreItem xmlns:ds="http://schemas.openxmlformats.org/officeDocument/2006/customXml" ds:itemID="{273E02BA-7251-4742-AC52-BE6DEB174360}"/>
</file>

<file path=customXml/itemProps4.xml><?xml version="1.0" encoding="utf-8"?>
<ds:datastoreItem xmlns:ds="http://schemas.openxmlformats.org/officeDocument/2006/customXml" ds:itemID="{F898D9E3-B6A0-412B-A191-8761CC7D0F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15</vt:i4>
      </vt:variant>
    </vt:vector>
  </HeadingPairs>
  <TitlesOfParts>
    <vt:vector size="33" baseType="lpstr">
      <vt:lpstr>Rev Req't_Last Adopted</vt:lpstr>
      <vt:lpstr>Proceeding_Summary</vt:lpstr>
      <vt:lpstr>Rev Req't_Base</vt:lpstr>
      <vt:lpstr>Baldwin Hills</vt:lpstr>
      <vt:lpstr>Bellflower</vt:lpstr>
      <vt:lpstr>Central Satellites</vt:lpstr>
      <vt:lpstr>Chualar</vt:lpstr>
      <vt:lpstr>Duarte</vt:lpstr>
      <vt:lpstr>East Pasadena</vt:lpstr>
      <vt:lpstr>Fruitridge Vista</vt:lpstr>
      <vt:lpstr>Larkfield</vt:lpstr>
      <vt:lpstr>Meadowbrook</vt:lpstr>
      <vt:lpstr>Monterey Main</vt:lpstr>
      <vt:lpstr>Piru</vt:lpstr>
      <vt:lpstr>Sacramento</vt:lpstr>
      <vt:lpstr>San Diego</vt:lpstr>
      <vt:lpstr>San Marino</vt:lpstr>
      <vt:lpstr>Ventura</vt:lpstr>
      <vt:lpstr>'Baldwin Hills'!Print_Area</vt:lpstr>
      <vt:lpstr>Bellflower!Print_Area</vt:lpstr>
      <vt:lpstr>'Central Satellites'!Print_Area</vt:lpstr>
      <vt:lpstr>Chualar!Print_Area</vt:lpstr>
      <vt:lpstr>Duarte!Print_Area</vt:lpstr>
      <vt:lpstr>'East Pasadena'!Print_Area</vt:lpstr>
      <vt:lpstr>'Fruitridge Vista'!Print_Area</vt:lpstr>
      <vt:lpstr>Larkfield!Print_Area</vt:lpstr>
      <vt:lpstr>Meadowbrook!Print_Area</vt:lpstr>
      <vt:lpstr>'Monterey Main'!Print_Area</vt:lpstr>
      <vt:lpstr>Piru!Print_Area</vt:lpstr>
      <vt:lpstr>Sacramento!Print_Area</vt:lpstr>
      <vt:lpstr>'San Diego'!Print_Area</vt:lpstr>
      <vt:lpstr>'San Marino'!Print_Area</vt:lpstr>
      <vt:lpstr>Ventura!Print_Area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2023-06-01T23:10:05Z</dcterms:created>
  <dcterms:modified xsi:type="dcterms:W3CDTF">2023-06-01T23:10:44Z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46c87f6-c46e-48eb-b7ce-d3a4a7d30611_Enabled">
    <vt:lpwstr>true</vt:lpwstr>
  </property>
  <property fmtid="{D5CDD505-2E9C-101B-9397-08002B2CF9AE}" pid="3" name="MSIP_Label_846c87f6-c46e-48eb-b7ce-d3a4a7d30611_SetDate">
    <vt:lpwstr>2023-06-01T23:10:12Z</vt:lpwstr>
  </property>
  <property fmtid="{D5CDD505-2E9C-101B-9397-08002B2CF9AE}" pid="4" name="MSIP_Label_846c87f6-c46e-48eb-b7ce-d3a4a7d30611_Method">
    <vt:lpwstr>Standard</vt:lpwstr>
  </property>
  <property fmtid="{D5CDD505-2E9C-101B-9397-08002B2CF9AE}" pid="5" name="MSIP_Label_846c87f6-c46e-48eb-b7ce-d3a4a7d30611_Name">
    <vt:lpwstr>846c87f6-c46e-48eb-b7ce-d3a4a7d30611</vt:lpwstr>
  </property>
  <property fmtid="{D5CDD505-2E9C-101B-9397-08002B2CF9AE}" pid="6" name="MSIP_Label_846c87f6-c46e-48eb-b7ce-d3a4a7d30611_SiteId">
    <vt:lpwstr>35378cf9-dac0-45f0-84c7-1bfb98207b59</vt:lpwstr>
  </property>
  <property fmtid="{D5CDD505-2E9C-101B-9397-08002B2CF9AE}" pid="7" name="MSIP_Label_846c87f6-c46e-48eb-b7ce-d3a4a7d30611_ActionId">
    <vt:lpwstr>da8d497c-0ed9-4ea9-9a35-8f9d3526cadf</vt:lpwstr>
  </property>
  <property fmtid="{D5CDD505-2E9C-101B-9397-08002B2CF9AE}" pid="8" name="MSIP_Label_846c87f6-c46e-48eb-b7ce-d3a4a7d30611_ContentBits">
    <vt:lpwstr>0</vt:lpwstr>
  </property>
  <property fmtid="{D5CDD505-2E9C-101B-9397-08002B2CF9AE}" pid="9" name="ContentTypeId">
    <vt:lpwstr>0x01010087E5447B8275C34AB9B65E3F77B2882E</vt:lpwstr>
  </property>
  <property fmtid="{D5CDD505-2E9C-101B-9397-08002B2CF9AE}" pid="10" name="_dlc_DocIdItemGuid">
    <vt:lpwstr>b3abe84c-717a-4511-9655-21f8dbaa02a0</vt:lpwstr>
  </property>
</Properties>
</file>