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jefferson_hancock_cpuc_ca_gov/Documents/Large Water/R.18-07-006/Documents/Annual Affordability Report/2021 and 2022/2022 AAR Figures and Tables/"/>
    </mc:Choice>
  </mc:AlternateContent>
  <xr:revisionPtr revIDLastSave="69" documentId="8_{EC6CCF5C-58F8-4C01-A2F6-90D71EDD07B1}" xr6:coauthVersionLast="47" xr6:coauthVersionMax="47" xr10:uidLastSave="{7E94BB3A-6D9A-49F7-8808-C509DC40B66A}"/>
  <bookViews>
    <workbookView xWindow="-120" yWindow="-120" windowWidth="38640" windowHeight="21120" activeTab="2" xr2:uid="{57BEA3E5-E030-4651-81F2-400ADFDD562F}"/>
  </bookViews>
  <sheets>
    <sheet name="Electric_CARE" sheetId="1" r:id="rId1"/>
    <sheet name="Gas_CARE" sheetId="2" r:id="rId2"/>
    <sheet name="Water_CAP" sheetId="3" r:id="rId3"/>
    <sheet name="Electric_FERA" sheetId="5" r:id="rId4"/>
    <sheet name="Gas_FERA" sheetId="6" r:id="rId5"/>
    <sheet name="Water_FERA" sheetId="7" r:id="rId6"/>
  </sheets>
  <externalReferences>
    <externalReference r:id="rId7"/>
  </externalReferences>
  <definedNames>
    <definedName name="_xlnm._FilterDatabase" localSheetId="0" hidden="1">Electric_CARE!$A$1:$F$523</definedName>
    <definedName name="_xlnm._FilterDatabase" localSheetId="1" hidden="1">Gas_CARE!$A$1:$J$382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5" l="1"/>
  <c r="I2" i="5" s="1"/>
  <c r="E3" i="5"/>
  <c r="E4" i="5"/>
  <c r="E5" i="5"/>
  <c r="E6" i="5"/>
  <c r="E47" i="5"/>
  <c r="E8" i="5"/>
  <c r="E7" i="5"/>
  <c r="E10" i="5"/>
  <c r="E11" i="5"/>
  <c r="E12" i="5"/>
  <c r="E9" i="5"/>
  <c r="E13" i="5"/>
  <c r="E15" i="5"/>
  <c r="H15" i="5" s="1"/>
  <c r="E14" i="5"/>
  <c r="H14" i="5" s="1"/>
  <c r="E16" i="5"/>
  <c r="E21" i="5"/>
  <c r="E22" i="5"/>
  <c r="E17" i="5"/>
  <c r="E18" i="5"/>
  <c r="E19" i="5"/>
  <c r="E27" i="5"/>
  <c r="E23" i="5"/>
  <c r="E20" i="5"/>
  <c r="E25" i="5"/>
  <c r="E28" i="5"/>
  <c r="E30" i="5"/>
  <c r="E24" i="5"/>
  <c r="E36" i="5"/>
  <c r="E26" i="5"/>
  <c r="H26" i="5" s="1"/>
  <c r="E39" i="5"/>
  <c r="H39" i="5" s="1"/>
  <c r="E33" i="5"/>
  <c r="E29" i="5"/>
  <c r="E43" i="5"/>
  <c r="E32" i="5"/>
  <c r="E31" i="5"/>
  <c r="E45" i="5"/>
  <c r="E40" i="5"/>
  <c r="E46" i="5"/>
  <c r="E42" i="5"/>
  <c r="E37" i="5"/>
  <c r="E53" i="5"/>
  <c r="E34" i="5"/>
  <c r="E35" i="5"/>
  <c r="E38" i="5"/>
  <c r="E48" i="5"/>
  <c r="H48" i="5" s="1"/>
  <c r="E41" i="5"/>
  <c r="H41" i="5" s="1"/>
  <c r="E49" i="5"/>
  <c r="E52" i="5"/>
  <c r="E51" i="5"/>
  <c r="E59" i="5"/>
  <c r="E60" i="5"/>
  <c r="E44" i="5"/>
  <c r="E71" i="5"/>
  <c r="E50" i="5"/>
  <c r="E55" i="5"/>
  <c r="E69" i="5"/>
  <c r="E64" i="5"/>
  <c r="E54" i="5"/>
  <c r="E73" i="5"/>
  <c r="E79" i="5"/>
  <c r="E56" i="5"/>
  <c r="H56" i="5" s="1"/>
  <c r="E57" i="5"/>
  <c r="H57" i="5" s="1"/>
  <c r="E58" i="5"/>
  <c r="E74" i="5"/>
  <c r="E84" i="5"/>
  <c r="E61" i="5"/>
  <c r="E62" i="5"/>
  <c r="E78" i="5"/>
  <c r="E85" i="5"/>
  <c r="E75" i="5"/>
  <c r="E87" i="5"/>
  <c r="E63" i="5"/>
  <c r="E65" i="5"/>
  <c r="E67" i="5"/>
  <c r="E68" i="5"/>
  <c r="E83" i="5"/>
  <c r="E66" i="5"/>
  <c r="H66" i="5" s="1"/>
  <c r="E70" i="5"/>
  <c r="H70" i="5" s="1"/>
  <c r="E91" i="5"/>
  <c r="E72" i="5"/>
  <c r="E88" i="5"/>
  <c r="E76" i="5"/>
  <c r="E98" i="5"/>
  <c r="E106" i="5"/>
  <c r="E77" i="5"/>
  <c r="E101" i="5"/>
  <c r="E104" i="5"/>
  <c r="E90" i="5"/>
  <c r="E93" i="5"/>
  <c r="E81" i="5"/>
  <c r="E80" i="5"/>
  <c r="E82" i="5"/>
  <c r="E94" i="5"/>
  <c r="H94" i="5" s="1"/>
  <c r="E95" i="5"/>
  <c r="H95" i="5" s="1"/>
  <c r="E86" i="5"/>
  <c r="E118" i="5"/>
  <c r="E89" i="5"/>
  <c r="E114" i="5"/>
  <c r="E121" i="5"/>
  <c r="E92" i="5"/>
  <c r="E96" i="5"/>
  <c r="E97" i="5"/>
  <c r="E100" i="5"/>
  <c r="E99" i="5"/>
  <c r="E103" i="5"/>
  <c r="E102" i="5"/>
  <c r="E120" i="5"/>
  <c r="E131" i="5"/>
  <c r="E112" i="5"/>
  <c r="H112" i="5" s="1"/>
  <c r="E382" i="5"/>
  <c r="H382" i="5" s="1"/>
  <c r="E105" i="5"/>
  <c r="E107" i="5"/>
  <c r="E108" i="5"/>
  <c r="E136" i="5"/>
  <c r="E109" i="5"/>
  <c r="E110" i="5"/>
  <c r="E145" i="5"/>
  <c r="E111" i="5"/>
  <c r="E113" i="5"/>
  <c r="E115" i="5"/>
  <c r="E142" i="5"/>
  <c r="E116" i="5"/>
  <c r="E117" i="5"/>
  <c r="E123" i="5"/>
  <c r="E141" i="5"/>
  <c r="H141" i="5" s="1"/>
  <c r="E119" i="5"/>
  <c r="H119" i="5" s="1"/>
  <c r="E122" i="5"/>
  <c r="E383" i="5"/>
  <c r="E124" i="5"/>
  <c r="E125" i="5"/>
  <c r="E127" i="5"/>
  <c r="E126" i="5"/>
  <c r="E140" i="5"/>
  <c r="E128" i="5"/>
  <c r="E152" i="5"/>
  <c r="E129" i="5"/>
  <c r="E130" i="5"/>
  <c r="E132" i="5"/>
  <c r="E133" i="5"/>
  <c r="E134" i="5"/>
  <c r="E135" i="5"/>
  <c r="H135" i="5" s="1"/>
  <c r="E158" i="5"/>
  <c r="H158" i="5" s="1"/>
  <c r="E160" i="5"/>
  <c r="E137" i="5"/>
  <c r="E138" i="5"/>
  <c r="E139" i="5"/>
  <c r="E157" i="5"/>
  <c r="E143" i="5"/>
  <c r="E153" i="5"/>
  <c r="E154" i="5"/>
  <c r="E384" i="5"/>
  <c r="E144" i="5"/>
  <c r="E169" i="5"/>
  <c r="E146" i="5"/>
  <c r="E147" i="5"/>
  <c r="E148" i="5"/>
  <c r="E149" i="5"/>
  <c r="H149" i="5" s="1"/>
  <c r="E150" i="5"/>
  <c r="H150" i="5" s="1"/>
  <c r="E177" i="5"/>
  <c r="E151" i="5"/>
  <c r="E155" i="5"/>
  <c r="E156" i="5"/>
  <c r="E163" i="5"/>
  <c r="E180" i="5"/>
  <c r="E173" i="5"/>
  <c r="E385" i="5"/>
  <c r="E159" i="5"/>
  <c r="E171" i="5"/>
  <c r="E186" i="5"/>
  <c r="E161" i="5"/>
  <c r="E175" i="5"/>
  <c r="E162" i="5"/>
  <c r="E165" i="5"/>
  <c r="H165" i="5" s="1"/>
  <c r="E164" i="5"/>
  <c r="H164" i="5" s="1"/>
  <c r="E166" i="5"/>
  <c r="E167" i="5"/>
  <c r="E168" i="5"/>
  <c r="E181" i="5"/>
  <c r="E170" i="5"/>
  <c r="E187" i="5"/>
  <c r="E188" i="5"/>
  <c r="E176" i="5"/>
  <c r="E172" i="5"/>
  <c r="E174" i="5"/>
  <c r="E178" i="5"/>
  <c r="E179" i="5"/>
  <c r="E182" i="5"/>
  <c r="E190" i="5"/>
  <c r="E183" i="5"/>
  <c r="H183" i="5" s="1"/>
  <c r="E184" i="5"/>
  <c r="H184" i="5" s="1"/>
  <c r="E215" i="5"/>
  <c r="E185" i="5"/>
  <c r="E213" i="5"/>
  <c r="E201" i="5"/>
  <c r="E214" i="5"/>
  <c r="E203" i="5"/>
  <c r="E189" i="5"/>
  <c r="E209" i="5"/>
  <c r="E192" i="5"/>
  <c r="E191" i="5"/>
  <c r="E196" i="5"/>
  <c r="E193" i="5"/>
  <c r="E194" i="5"/>
  <c r="E195" i="5"/>
  <c r="E211" i="5"/>
  <c r="H211" i="5" s="1"/>
  <c r="E204" i="5"/>
  <c r="H204" i="5" s="1"/>
  <c r="E207" i="5"/>
  <c r="E197" i="5"/>
  <c r="E210" i="5"/>
  <c r="E198" i="5"/>
  <c r="E199" i="5"/>
  <c r="E219" i="5"/>
  <c r="E222" i="5"/>
  <c r="E200" i="5"/>
  <c r="E223" i="5"/>
  <c r="E202" i="5"/>
  <c r="E205" i="5"/>
  <c r="E386" i="5"/>
  <c r="E226" i="5"/>
  <c r="E234" i="5"/>
  <c r="E387" i="5"/>
  <c r="H387" i="5" s="1"/>
  <c r="E206" i="5"/>
  <c r="H206" i="5" s="1"/>
  <c r="E208" i="5"/>
  <c r="E242" i="5"/>
  <c r="E212" i="5"/>
  <c r="E231" i="5"/>
  <c r="E232" i="5"/>
  <c r="E245" i="5"/>
  <c r="E235" i="5"/>
  <c r="E216" i="5"/>
  <c r="E238" i="5"/>
  <c r="E233" i="5"/>
  <c r="E241" i="5"/>
  <c r="E217" i="5"/>
  <c r="E218" i="5"/>
  <c r="E244" i="5"/>
  <c r="E221" i="5"/>
  <c r="H221" i="5" s="1"/>
  <c r="E220" i="5"/>
  <c r="H220" i="5" s="1"/>
  <c r="E249" i="5"/>
  <c r="E224" i="5"/>
  <c r="E225" i="5"/>
  <c r="E227" i="5"/>
  <c r="E228" i="5"/>
  <c r="E229" i="5"/>
  <c r="E230" i="5"/>
  <c r="E237" i="5"/>
  <c r="E236" i="5"/>
  <c r="E264" i="5"/>
  <c r="E239" i="5"/>
  <c r="E240" i="5"/>
  <c r="E254" i="5"/>
  <c r="E243" i="5"/>
  <c r="E260" i="5"/>
  <c r="H260" i="5" s="1"/>
  <c r="E261" i="5"/>
  <c r="H261" i="5" s="1"/>
  <c r="E246" i="5"/>
  <c r="E265" i="5"/>
  <c r="E250" i="5"/>
  <c r="E247" i="5"/>
  <c r="E267" i="5"/>
  <c r="E248" i="5"/>
  <c r="E252" i="5"/>
  <c r="E272" i="5"/>
  <c r="E251" i="5"/>
  <c r="E253" i="5"/>
  <c r="E255" i="5"/>
  <c r="E256" i="5"/>
  <c r="E280" i="5"/>
  <c r="E273" i="5"/>
  <c r="E257" i="5"/>
  <c r="H257" i="5" s="1"/>
  <c r="E258" i="5"/>
  <c r="H258" i="5" s="1"/>
  <c r="E259" i="5"/>
  <c r="E262" i="5"/>
  <c r="E263" i="5"/>
  <c r="E281" i="5"/>
  <c r="E283" i="5"/>
  <c r="E292" i="5"/>
  <c r="E266" i="5"/>
  <c r="E285" i="5"/>
  <c r="E268" i="5"/>
  <c r="E282" i="5"/>
  <c r="E296" i="5"/>
  <c r="E269" i="5"/>
  <c r="E270" i="5"/>
  <c r="E271" i="5"/>
  <c r="E293" i="5"/>
  <c r="H293" i="5" s="1"/>
  <c r="E288" i="5"/>
  <c r="H288" i="5" s="1"/>
  <c r="E291" i="5"/>
  <c r="E275" i="5"/>
  <c r="E274" i="5"/>
  <c r="E276" i="5"/>
  <c r="E277" i="5"/>
  <c r="E298" i="5"/>
  <c r="E279" i="5"/>
  <c r="E290" i="5"/>
  <c r="E278" i="5"/>
  <c r="E284" i="5"/>
  <c r="E304" i="5"/>
  <c r="E286" i="5"/>
  <c r="H286" i="5" s="1"/>
  <c r="E287" i="5"/>
  <c r="E289" i="5"/>
  <c r="E303" i="5"/>
  <c r="H303" i="5" s="1"/>
  <c r="E294" i="5"/>
  <c r="H294" i="5" s="1"/>
  <c r="E295" i="5"/>
  <c r="E305" i="5"/>
  <c r="E306" i="5"/>
  <c r="E297" i="5"/>
  <c r="E388" i="5"/>
  <c r="E299" i="5"/>
  <c r="E314" i="5"/>
  <c r="E311" i="5"/>
  <c r="E300" i="5"/>
  <c r="E301" i="5"/>
  <c r="E302" i="5"/>
  <c r="E389" i="5"/>
  <c r="H389" i="5" s="1"/>
  <c r="E315" i="5"/>
  <c r="E307" i="5"/>
  <c r="E318" i="5"/>
  <c r="H318" i="5" s="1"/>
  <c r="E308" i="5"/>
  <c r="H308" i="5" s="1"/>
  <c r="E309" i="5"/>
  <c r="E310" i="5"/>
  <c r="E313" i="5"/>
  <c r="E312" i="5"/>
  <c r="E326" i="5"/>
  <c r="E328" i="5"/>
  <c r="E316" i="5"/>
  <c r="E333" i="5"/>
  <c r="E330" i="5"/>
  <c r="E317" i="5"/>
  <c r="E320" i="5"/>
  <c r="E319" i="5"/>
  <c r="H319" i="5" s="1"/>
  <c r="E323" i="5"/>
  <c r="E321" i="5"/>
  <c r="E322" i="5"/>
  <c r="H322" i="5" s="1"/>
  <c r="E335" i="5"/>
  <c r="H335" i="5" s="1"/>
  <c r="E334" i="5"/>
  <c r="E324" i="5"/>
  <c r="E337" i="5"/>
  <c r="E338" i="5"/>
  <c r="E325" i="5"/>
  <c r="E340" i="5"/>
  <c r="E327" i="5"/>
  <c r="E329" i="5"/>
  <c r="E339" i="5"/>
  <c r="E331" i="5"/>
  <c r="H331" i="5" s="1"/>
  <c r="E332" i="5"/>
  <c r="E345" i="5"/>
  <c r="E336" i="5"/>
  <c r="E353" i="5"/>
  <c r="E350" i="5"/>
  <c r="H350" i="5" s="1"/>
  <c r="E341" i="5"/>
  <c r="H341" i="5" s="1"/>
  <c r="E342" i="5"/>
  <c r="E355" i="5"/>
  <c r="E343" i="5"/>
  <c r="H343" i="5" s="1"/>
  <c r="E344" i="5"/>
  <c r="E357" i="5"/>
  <c r="E346" i="5"/>
  <c r="E347" i="5"/>
  <c r="E348" i="5"/>
  <c r="E349" i="5"/>
  <c r="E352" i="5"/>
  <c r="E351" i="5"/>
  <c r="E354" i="5"/>
  <c r="E361" i="5"/>
  <c r="E356" i="5"/>
  <c r="E363" i="5"/>
  <c r="H363" i="5" s="1"/>
  <c r="E365" i="5"/>
  <c r="H365" i="5" s="1"/>
  <c r="E358" i="5"/>
  <c r="E359" i="5"/>
  <c r="H359" i="5" s="1"/>
  <c r="E366" i="5"/>
  <c r="E368" i="5"/>
  <c r="E360" i="5"/>
  <c r="E371" i="5"/>
  <c r="E369" i="5"/>
  <c r="E370" i="5"/>
  <c r="E372" i="5"/>
  <c r="H372" i="5" s="1"/>
  <c r="E373" i="5"/>
  <c r="E374" i="5"/>
  <c r="E362" i="5"/>
  <c r="H362" i="5" s="1"/>
  <c r="E364" i="5"/>
  <c r="E367" i="5"/>
  <c r="E376" i="5"/>
  <c r="H376" i="5" s="1"/>
  <c r="E377" i="5"/>
  <c r="H377" i="5" s="1"/>
  <c r="E375" i="5"/>
  <c r="E378" i="5"/>
  <c r="H378" i="5" s="1"/>
  <c r="E379" i="5"/>
  <c r="E380" i="5"/>
  <c r="E381" i="5"/>
  <c r="E390" i="5"/>
  <c r="E391" i="5"/>
  <c r="E392" i="5"/>
  <c r="E393" i="5"/>
  <c r="E394" i="5"/>
  <c r="H394" i="5" s="1"/>
  <c r="E395" i="5"/>
  <c r="E396" i="5"/>
  <c r="E397" i="5"/>
  <c r="E398" i="5"/>
  <c r="E399" i="5"/>
  <c r="H399" i="5" s="1"/>
  <c r="E400" i="5"/>
  <c r="H400" i="5" s="1"/>
  <c r="E401" i="5"/>
  <c r="E402" i="5"/>
  <c r="H402" i="5" s="1"/>
  <c r="E403" i="5"/>
  <c r="H403" i="5" s="1"/>
  <c r="E404" i="5"/>
  <c r="E405" i="5"/>
  <c r="E406" i="5"/>
  <c r="E407" i="5"/>
  <c r="E408" i="5"/>
  <c r="E409" i="5"/>
  <c r="H409" i="5" s="1"/>
  <c r="E410" i="5"/>
  <c r="H410" i="5" s="1"/>
  <c r="E411" i="5"/>
  <c r="E412" i="5"/>
  <c r="H412" i="5" s="1"/>
  <c r="E413" i="5"/>
  <c r="E414" i="5"/>
  <c r="E415" i="5"/>
  <c r="H415" i="5" s="1"/>
  <c r="E416" i="5"/>
  <c r="H416" i="5" s="1"/>
  <c r="E417" i="5"/>
  <c r="E418" i="5"/>
  <c r="H418" i="5" s="1"/>
  <c r="E419" i="5"/>
  <c r="E420" i="5"/>
  <c r="E421" i="5"/>
  <c r="E422" i="5"/>
  <c r="E423" i="5"/>
  <c r="E424" i="5"/>
  <c r="E425" i="5"/>
  <c r="H425" i="5" s="1"/>
  <c r="E426" i="5"/>
  <c r="H426" i="5" s="1"/>
  <c r="E427" i="5"/>
  <c r="E428" i="5"/>
  <c r="H428" i="5" s="1"/>
  <c r="E429" i="5"/>
  <c r="E430" i="5"/>
  <c r="E431" i="5"/>
  <c r="H431" i="5" s="1"/>
  <c r="E432" i="5"/>
  <c r="H432" i="5" s="1"/>
  <c r="E433" i="5"/>
  <c r="E434" i="5"/>
  <c r="H434" i="5" s="1"/>
  <c r="E435" i="5"/>
  <c r="H435" i="5" s="1"/>
  <c r="E436" i="5"/>
  <c r="E437" i="5"/>
  <c r="E438" i="5"/>
  <c r="E439" i="5"/>
  <c r="E440" i="5"/>
  <c r="E441" i="5"/>
  <c r="H441" i="5" s="1"/>
  <c r="E442" i="5"/>
  <c r="E443" i="5"/>
  <c r="E444" i="5"/>
  <c r="H444" i="5" s="1"/>
  <c r="E445" i="5"/>
  <c r="E446" i="5"/>
  <c r="E447" i="5"/>
  <c r="H447" i="5" s="1"/>
  <c r="E448" i="5"/>
  <c r="H448" i="5" s="1"/>
  <c r="E449" i="5"/>
  <c r="E450" i="5"/>
  <c r="H450" i="5" s="1"/>
  <c r="E451" i="5"/>
  <c r="E452" i="5"/>
  <c r="E453" i="5"/>
  <c r="E454" i="5"/>
  <c r="E455" i="5"/>
  <c r="E456" i="5"/>
  <c r="E457" i="5"/>
  <c r="H457" i="5" s="1"/>
  <c r="E458" i="5"/>
  <c r="E459" i="5"/>
  <c r="E460" i="5"/>
  <c r="H460" i="5" s="1"/>
  <c r="E461" i="5"/>
  <c r="H461" i="5" s="1"/>
  <c r="E462" i="5"/>
  <c r="E463" i="5"/>
  <c r="H463" i="5" s="1"/>
  <c r="E464" i="5"/>
  <c r="H464" i="5" s="1"/>
  <c r="E465" i="5"/>
  <c r="E466" i="5"/>
  <c r="H466" i="5" s="1"/>
  <c r="E467" i="5"/>
  <c r="E468" i="5"/>
  <c r="E469" i="5"/>
  <c r="E470" i="5"/>
  <c r="E471" i="5"/>
  <c r="E472" i="5"/>
  <c r="E473" i="5"/>
  <c r="H473" i="5" s="1"/>
  <c r="E474" i="5"/>
  <c r="H474" i="5" s="1"/>
  <c r="E475" i="5"/>
  <c r="E476" i="5"/>
  <c r="H476" i="5" s="1"/>
  <c r="E477" i="5"/>
  <c r="H477" i="5" s="1"/>
  <c r="E478" i="5"/>
  <c r="H478" i="5" s="1"/>
  <c r="E479" i="5"/>
  <c r="H479" i="5" s="1"/>
  <c r="E480" i="5"/>
  <c r="H480" i="5" s="1"/>
  <c r="E481" i="5"/>
  <c r="E482" i="5"/>
  <c r="H482" i="5" s="1"/>
  <c r="E483" i="5"/>
  <c r="E484" i="5"/>
  <c r="H484" i="5" s="1"/>
  <c r="E485" i="5"/>
  <c r="E486" i="5"/>
  <c r="E487" i="5"/>
  <c r="E488" i="5"/>
  <c r="E489" i="5"/>
  <c r="H489" i="5" s="1"/>
  <c r="E490" i="5"/>
  <c r="H490" i="5" s="1"/>
  <c r="E491" i="5"/>
  <c r="E492" i="5"/>
  <c r="H492" i="5" s="1"/>
  <c r="E493" i="5"/>
  <c r="E494" i="5"/>
  <c r="H494" i="5" s="1"/>
  <c r="E495" i="5"/>
  <c r="H495" i="5" s="1"/>
  <c r="E496" i="5"/>
  <c r="H496" i="5" s="1"/>
  <c r="E497" i="5"/>
  <c r="E498" i="5"/>
  <c r="H498" i="5" s="1"/>
  <c r="E499" i="5"/>
  <c r="H499" i="5" s="1"/>
  <c r="E500" i="5"/>
  <c r="E501" i="5"/>
  <c r="E502" i="5"/>
  <c r="H502" i="5" s="1"/>
  <c r="E503" i="5"/>
  <c r="E504" i="5"/>
  <c r="E505" i="5"/>
  <c r="H505" i="5" s="1"/>
  <c r="E506" i="5"/>
  <c r="H506" i="5" s="1"/>
  <c r="E507" i="5"/>
  <c r="E508" i="5"/>
  <c r="H508" i="5" s="1"/>
  <c r="E509" i="5"/>
  <c r="H509" i="5" s="1"/>
  <c r="E510" i="5"/>
  <c r="H510" i="5" s="1"/>
  <c r="E511" i="5"/>
  <c r="H511" i="5" s="1"/>
  <c r="E512" i="5"/>
  <c r="H512" i="5" s="1"/>
  <c r="E513" i="5"/>
  <c r="E514" i="5"/>
  <c r="H514" i="5" s="1"/>
  <c r="E515" i="5"/>
  <c r="H515" i="5" s="1"/>
  <c r="E516" i="5"/>
  <c r="H516" i="5" s="1"/>
  <c r="E517" i="5"/>
  <c r="H517" i="5" s="1"/>
  <c r="E518" i="5"/>
  <c r="H518" i="5" s="1"/>
  <c r="E519" i="5"/>
  <c r="E520" i="5"/>
  <c r="E521" i="5"/>
  <c r="H521" i="5" s="1"/>
  <c r="E522" i="5"/>
  <c r="E523" i="5"/>
  <c r="E2" i="5"/>
  <c r="H2" i="5" s="1"/>
  <c r="I523" i="5"/>
  <c r="H523" i="5"/>
  <c r="I522" i="5"/>
  <c r="H522" i="5"/>
  <c r="I521" i="5"/>
  <c r="I520" i="5"/>
  <c r="H520" i="5"/>
  <c r="I519" i="5"/>
  <c r="H519" i="5"/>
  <c r="I518" i="5"/>
  <c r="I517" i="5"/>
  <c r="I516" i="5"/>
  <c r="I515" i="5"/>
  <c r="I514" i="5"/>
  <c r="I513" i="5"/>
  <c r="H513" i="5"/>
  <c r="I512" i="5"/>
  <c r="I511" i="5"/>
  <c r="I510" i="5"/>
  <c r="I509" i="5"/>
  <c r="I508" i="5"/>
  <c r="I507" i="5"/>
  <c r="H507" i="5"/>
  <c r="I506" i="5"/>
  <c r="I505" i="5"/>
  <c r="I504" i="5"/>
  <c r="H504" i="5"/>
  <c r="I503" i="5"/>
  <c r="H503" i="5"/>
  <c r="I502" i="5"/>
  <c r="I501" i="5"/>
  <c r="H501" i="5"/>
  <c r="I500" i="5"/>
  <c r="H500" i="5"/>
  <c r="I499" i="5"/>
  <c r="I498" i="5"/>
  <c r="I497" i="5"/>
  <c r="H497" i="5"/>
  <c r="I496" i="5"/>
  <c r="I495" i="5"/>
  <c r="I494" i="5"/>
  <c r="I493" i="5"/>
  <c r="H493" i="5"/>
  <c r="I492" i="5"/>
  <c r="I491" i="5"/>
  <c r="H491" i="5"/>
  <c r="I490" i="5"/>
  <c r="I489" i="5"/>
  <c r="I488" i="5"/>
  <c r="H488" i="5"/>
  <c r="I487" i="5"/>
  <c r="H487" i="5"/>
  <c r="I486" i="5"/>
  <c r="H486" i="5"/>
  <c r="I485" i="5"/>
  <c r="H485" i="5"/>
  <c r="I484" i="5"/>
  <c r="I483" i="5"/>
  <c r="H483" i="5"/>
  <c r="I482" i="5"/>
  <c r="I481" i="5"/>
  <c r="H481" i="5"/>
  <c r="I480" i="5"/>
  <c r="I479" i="5"/>
  <c r="I478" i="5"/>
  <c r="I477" i="5"/>
  <c r="I476" i="5"/>
  <c r="I475" i="5"/>
  <c r="H475" i="5"/>
  <c r="I474" i="5"/>
  <c r="I473" i="5"/>
  <c r="I472" i="5"/>
  <c r="H472" i="5"/>
  <c r="I471" i="5"/>
  <c r="H471" i="5"/>
  <c r="I470" i="5"/>
  <c r="H470" i="5"/>
  <c r="I469" i="5"/>
  <c r="H469" i="5"/>
  <c r="I468" i="5"/>
  <c r="H468" i="5"/>
  <c r="I467" i="5"/>
  <c r="H467" i="5"/>
  <c r="I466" i="5"/>
  <c r="I465" i="5"/>
  <c r="H465" i="5"/>
  <c r="I464" i="5"/>
  <c r="I463" i="5"/>
  <c r="I462" i="5"/>
  <c r="H462" i="5"/>
  <c r="I461" i="5"/>
  <c r="I460" i="5"/>
  <c r="I459" i="5"/>
  <c r="H459" i="5"/>
  <c r="I458" i="5"/>
  <c r="H458" i="5"/>
  <c r="I457" i="5"/>
  <c r="I456" i="5"/>
  <c r="H456" i="5"/>
  <c r="I455" i="5"/>
  <c r="H455" i="5"/>
  <c r="I454" i="5"/>
  <c r="H454" i="5"/>
  <c r="I453" i="5"/>
  <c r="H453" i="5"/>
  <c r="I452" i="5"/>
  <c r="H452" i="5"/>
  <c r="I451" i="5"/>
  <c r="H451" i="5"/>
  <c r="I450" i="5"/>
  <c r="I449" i="5"/>
  <c r="H449" i="5"/>
  <c r="I448" i="5"/>
  <c r="I447" i="5"/>
  <c r="I446" i="5"/>
  <c r="H446" i="5"/>
  <c r="I445" i="5"/>
  <c r="H445" i="5"/>
  <c r="I444" i="5"/>
  <c r="I443" i="5"/>
  <c r="H443" i="5"/>
  <c r="I442" i="5"/>
  <c r="H442" i="5"/>
  <c r="I441" i="5"/>
  <c r="I440" i="5"/>
  <c r="H440" i="5"/>
  <c r="I439" i="5"/>
  <c r="H439" i="5"/>
  <c r="I438" i="5"/>
  <c r="H438" i="5"/>
  <c r="I437" i="5"/>
  <c r="H437" i="5"/>
  <c r="I436" i="5"/>
  <c r="H436" i="5"/>
  <c r="I435" i="5"/>
  <c r="I434" i="5"/>
  <c r="I433" i="5"/>
  <c r="H433" i="5"/>
  <c r="I432" i="5"/>
  <c r="I431" i="5"/>
  <c r="I430" i="5"/>
  <c r="H430" i="5"/>
  <c r="I429" i="5"/>
  <c r="H429" i="5"/>
  <c r="I428" i="5"/>
  <c r="I427" i="5"/>
  <c r="H427" i="5"/>
  <c r="I426" i="5"/>
  <c r="I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I417" i="5"/>
  <c r="H417" i="5"/>
  <c r="I416" i="5"/>
  <c r="I415" i="5"/>
  <c r="I414" i="5"/>
  <c r="H414" i="5"/>
  <c r="I413" i="5"/>
  <c r="H413" i="5"/>
  <c r="I412" i="5"/>
  <c r="I411" i="5"/>
  <c r="H411" i="5"/>
  <c r="I410" i="5"/>
  <c r="I409" i="5"/>
  <c r="I408" i="5"/>
  <c r="H408" i="5"/>
  <c r="I407" i="5"/>
  <c r="H407" i="5"/>
  <c r="I406" i="5"/>
  <c r="H406" i="5"/>
  <c r="I405" i="5"/>
  <c r="H405" i="5"/>
  <c r="I404" i="5"/>
  <c r="H404" i="5"/>
  <c r="I403" i="5"/>
  <c r="I402" i="5"/>
  <c r="I401" i="5"/>
  <c r="H401" i="5"/>
  <c r="I400" i="5"/>
  <c r="I399" i="5"/>
  <c r="I398" i="5"/>
  <c r="H398" i="5"/>
  <c r="I397" i="5"/>
  <c r="H397" i="5"/>
  <c r="I396" i="5"/>
  <c r="H396" i="5"/>
  <c r="I395" i="5"/>
  <c r="H395" i="5"/>
  <c r="I394" i="5"/>
  <c r="I393" i="5"/>
  <c r="H393" i="5"/>
  <c r="I392" i="5"/>
  <c r="H392" i="5"/>
  <c r="I391" i="5"/>
  <c r="H391" i="5"/>
  <c r="I390" i="5"/>
  <c r="H390" i="5"/>
  <c r="I381" i="5"/>
  <c r="H381" i="5"/>
  <c r="I380" i="5"/>
  <c r="H380" i="5"/>
  <c r="I379" i="5"/>
  <c r="H379" i="5"/>
  <c r="I378" i="5"/>
  <c r="I375" i="5"/>
  <c r="H375" i="5"/>
  <c r="I377" i="5"/>
  <c r="I376" i="5"/>
  <c r="I367" i="5"/>
  <c r="H367" i="5"/>
  <c r="I364" i="5"/>
  <c r="H364" i="5"/>
  <c r="I362" i="5"/>
  <c r="I374" i="5"/>
  <c r="H374" i="5"/>
  <c r="I373" i="5"/>
  <c r="H373" i="5"/>
  <c r="I372" i="5"/>
  <c r="I370" i="5"/>
  <c r="H370" i="5"/>
  <c r="I369" i="5"/>
  <c r="H369" i="5"/>
  <c r="I371" i="5"/>
  <c r="H371" i="5"/>
  <c r="I360" i="5"/>
  <c r="H360" i="5"/>
  <c r="I368" i="5"/>
  <c r="H368" i="5"/>
  <c r="I366" i="5"/>
  <c r="H366" i="5"/>
  <c r="I359" i="5"/>
  <c r="I358" i="5"/>
  <c r="H358" i="5"/>
  <c r="I365" i="5"/>
  <c r="I363" i="5"/>
  <c r="I356" i="5"/>
  <c r="H356" i="5"/>
  <c r="I361" i="5"/>
  <c r="H361" i="5"/>
  <c r="I354" i="5"/>
  <c r="H354" i="5"/>
  <c r="I351" i="5"/>
  <c r="H351" i="5"/>
  <c r="I352" i="5"/>
  <c r="H352" i="5"/>
  <c r="I349" i="5"/>
  <c r="H349" i="5"/>
  <c r="I348" i="5"/>
  <c r="H348" i="5"/>
  <c r="I347" i="5"/>
  <c r="H347" i="5"/>
  <c r="I346" i="5"/>
  <c r="H346" i="5"/>
  <c r="I357" i="5"/>
  <c r="H357" i="5"/>
  <c r="I344" i="5"/>
  <c r="H344" i="5"/>
  <c r="I343" i="5"/>
  <c r="I355" i="5"/>
  <c r="H355" i="5"/>
  <c r="I342" i="5"/>
  <c r="H342" i="5"/>
  <c r="I341" i="5"/>
  <c r="I350" i="5"/>
  <c r="I353" i="5"/>
  <c r="H353" i="5"/>
  <c r="I336" i="5"/>
  <c r="H336" i="5"/>
  <c r="I345" i="5"/>
  <c r="H345" i="5"/>
  <c r="I332" i="5"/>
  <c r="H332" i="5"/>
  <c r="I331" i="5"/>
  <c r="I339" i="5"/>
  <c r="H339" i="5"/>
  <c r="I329" i="5"/>
  <c r="H329" i="5"/>
  <c r="I327" i="5"/>
  <c r="H327" i="5"/>
  <c r="I340" i="5"/>
  <c r="H340" i="5"/>
  <c r="I325" i="5"/>
  <c r="H325" i="5"/>
  <c r="I338" i="5"/>
  <c r="H338" i="5"/>
  <c r="I337" i="5"/>
  <c r="H337" i="5"/>
  <c r="I324" i="5"/>
  <c r="H324" i="5"/>
  <c r="I334" i="5"/>
  <c r="H334" i="5"/>
  <c r="I335" i="5"/>
  <c r="I322" i="5"/>
  <c r="I321" i="5"/>
  <c r="H321" i="5"/>
  <c r="I323" i="5"/>
  <c r="H323" i="5"/>
  <c r="I319" i="5"/>
  <c r="I320" i="5"/>
  <c r="H320" i="5"/>
  <c r="I317" i="5"/>
  <c r="H317" i="5"/>
  <c r="I330" i="5"/>
  <c r="H330" i="5"/>
  <c r="I333" i="5"/>
  <c r="H333" i="5"/>
  <c r="I316" i="5"/>
  <c r="H316" i="5"/>
  <c r="I328" i="5"/>
  <c r="H328" i="5"/>
  <c r="I326" i="5"/>
  <c r="H326" i="5"/>
  <c r="I312" i="5"/>
  <c r="H312" i="5"/>
  <c r="I313" i="5"/>
  <c r="H313" i="5"/>
  <c r="I310" i="5"/>
  <c r="H310" i="5"/>
  <c r="I309" i="5"/>
  <c r="H309" i="5"/>
  <c r="I308" i="5"/>
  <c r="I318" i="5"/>
  <c r="I307" i="5"/>
  <c r="H307" i="5"/>
  <c r="I315" i="5"/>
  <c r="H315" i="5"/>
  <c r="I389" i="5"/>
  <c r="I302" i="5"/>
  <c r="H302" i="5"/>
  <c r="I301" i="5"/>
  <c r="H301" i="5"/>
  <c r="I300" i="5"/>
  <c r="H300" i="5"/>
  <c r="I311" i="5"/>
  <c r="H311" i="5"/>
  <c r="I314" i="5"/>
  <c r="H314" i="5"/>
  <c r="I299" i="5"/>
  <c r="H299" i="5"/>
  <c r="I388" i="5"/>
  <c r="H388" i="5"/>
  <c r="I297" i="5"/>
  <c r="H297" i="5"/>
  <c r="I306" i="5"/>
  <c r="H306" i="5"/>
  <c r="I305" i="5"/>
  <c r="H305" i="5"/>
  <c r="I295" i="5"/>
  <c r="H295" i="5"/>
  <c r="I294" i="5"/>
  <c r="I303" i="5"/>
  <c r="I289" i="5"/>
  <c r="H289" i="5"/>
  <c r="I287" i="5"/>
  <c r="H287" i="5"/>
  <c r="I286" i="5"/>
  <c r="I304" i="5"/>
  <c r="H304" i="5"/>
  <c r="I284" i="5"/>
  <c r="H284" i="5"/>
  <c r="I278" i="5"/>
  <c r="H278" i="5"/>
  <c r="I290" i="5"/>
  <c r="H290" i="5"/>
  <c r="I279" i="5"/>
  <c r="H279" i="5"/>
  <c r="I298" i="5"/>
  <c r="H298" i="5"/>
  <c r="I277" i="5"/>
  <c r="H277" i="5"/>
  <c r="I276" i="5"/>
  <c r="H276" i="5"/>
  <c r="I274" i="5"/>
  <c r="H274" i="5"/>
  <c r="I275" i="5"/>
  <c r="H275" i="5"/>
  <c r="I291" i="5"/>
  <c r="H291" i="5"/>
  <c r="I288" i="5"/>
  <c r="I293" i="5"/>
  <c r="I271" i="5"/>
  <c r="H271" i="5"/>
  <c r="I270" i="5"/>
  <c r="H270" i="5"/>
  <c r="I269" i="5"/>
  <c r="H269" i="5"/>
  <c r="I296" i="5"/>
  <c r="H296" i="5"/>
  <c r="I282" i="5"/>
  <c r="H282" i="5"/>
  <c r="I268" i="5"/>
  <c r="H268" i="5"/>
  <c r="I285" i="5"/>
  <c r="H285" i="5"/>
  <c r="I266" i="5"/>
  <c r="H266" i="5"/>
  <c r="I292" i="5"/>
  <c r="H292" i="5"/>
  <c r="I283" i="5"/>
  <c r="H283" i="5"/>
  <c r="I281" i="5"/>
  <c r="H281" i="5"/>
  <c r="I263" i="5"/>
  <c r="H263" i="5"/>
  <c r="I262" i="5"/>
  <c r="H262" i="5"/>
  <c r="I259" i="5"/>
  <c r="H259" i="5"/>
  <c r="I258" i="5"/>
  <c r="I257" i="5"/>
  <c r="I273" i="5"/>
  <c r="H273" i="5"/>
  <c r="I280" i="5"/>
  <c r="H280" i="5"/>
  <c r="I256" i="5"/>
  <c r="H256" i="5"/>
  <c r="I255" i="5"/>
  <c r="H255" i="5"/>
  <c r="I253" i="5"/>
  <c r="H253" i="5"/>
  <c r="I251" i="5"/>
  <c r="H251" i="5"/>
  <c r="I272" i="5"/>
  <c r="H272" i="5"/>
  <c r="I252" i="5"/>
  <c r="H252" i="5"/>
  <c r="I248" i="5"/>
  <c r="H248" i="5"/>
  <c r="I267" i="5"/>
  <c r="H267" i="5"/>
  <c r="I247" i="5"/>
  <c r="H247" i="5"/>
  <c r="I250" i="5"/>
  <c r="H250" i="5"/>
  <c r="I265" i="5"/>
  <c r="H265" i="5"/>
  <c r="I246" i="5"/>
  <c r="H246" i="5"/>
  <c r="I261" i="5"/>
  <c r="I260" i="5"/>
  <c r="I243" i="5"/>
  <c r="H243" i="5"/>
  <c r="I254" i="5"/>
  <c r="H254" i="5"/>
  <c r="I240" i="5"/>
  <c r="H240" i="5"/>
  <c r="I239" i="5"/>
  <c r="H239" i="5"/>
  <c r="I264" i="5"/>
  <c r="H264" i="5"/>
  <c r="I236" i="5"/>
  <c r="H236" i="5"/>
  <c r="I237" i="5"/>
  <c r="H237" i="5"/>
  <c r="I230" i="5"/>
  <c r="H230" i="5"/>
  <c r="I229" i="5"/>
  <c r="H229" i="5"/>
  <c r="I228" i="5"/>
  <c r="H228" i="5"/>
  <c r="I227" i="5"/>
  <c r="H227" i="5"/>
  <c r="I225" i="5"/>
  <c r="H225" i="5"/>
  <c r="I224" i="5"/>
  <c r="H224" i="5"/>
  <c r="I249" i="5"/>
  <c r="H249" i="5"/>
  <c r="I220" i="5"/>
  <c r="I221" i="5"/>
  <c r="I244" i="5"/>
  <c r="H244" i="5"/>
  <c r="I218" i="5"/>
  <c r="H218" i="5"/>
  <c r="I217" i="5"/>
  <c r="H217" i="5"/>
  <c r="I241" i="5"/>
  <c r="H241" i="5"/>
  <c r="I233" i="5"/>
  <c r="H233" i="5"/>
  <c r="I238" i="5"/>
  <c r="H238" i="5"/>
  <c r="I216" i="5"/>
  <c r="H216" i="5"/>
  <c r="I235" i="5"/>
  <c r="H235" i="5"/>
  <c r="I245" i="5"/>
  <c r="H245" i="5"/>
  <c r="I232" i="5"/>
  <c r="H232" i="5"/>
  <c r="I231" i="5"/>
  <c r="H231" i="5"/>
  <c r="I212" i="5"/>
  <c r="H212" i="5"/>
  <c r="I242" i="5"/>
  <c r="H242" i="5"/>
  <c r="I208" i="5"/>
  <c r="H208" i="5"/>
  <c r="I206" i="5"/>
  <c r="I387" i="5"/>
  <c r="I234" i="5"/>
  <c r="H234" i="5"/>
  <c r="I226" i="5"/>
  <c r="H226" i="5"/>
  <c r="I386" i="5"/>
  <c r="H386" i="5"/>
  <c r="I205" i="5"/>
  <c r="H205" i="5"/>
  <c r="I202" i="5"/>
  <c r="H202" i="5"/>
  <c r="I223" i="5"/>
  <c r="H223" i="5"/>
  <c r="I200" i="5"/>
  <c r="H200" i="5"/>
  <c r="I222" i="5"/>
  <c r="H222" i="5"/>
  <c r="I219" i="5"/>
  <c r="H219" i="5"/>
  <c r="I199" i="5"/>
  <c r="H199" i="5"/>
  <c r="I198" i="5"/>
  <c r="H198" i="5"/>
  <c r="I210" i="5"/>
  <c r="H210" i="5"/>
  <c r="I197" i="5"/>
  <c r="H197" i="5"/>
  <c r="I207" i="5"/>
  <c r="H207" i="5"/>
  <c r="I204" i="5"/>
  <c r="I211" i="5"/>
  <c r="I195" i="5"/>
  <c r="H195" i="5"/>
  <c r="I194" i="5"/>
  <c r="H194" i="5"/>
  <c r="I193" i="5"/>
  <c r="H193" i="5"/>
  <c r="I196" i="5"/>
  <c r="H196" i="5"/>
  <c r="I191" i="5"/>
  <c r="H191" i="5"/>
  <c r="I192" i="5"/>
  <c r="H192" i="5"/>
  <c r="I209" i="5"/>
  <c r="H209" i="5"/>
  <c r="I189" i="5"/>
  <c r="H189" i="5"/>
  <c r="I203" i="5"/>
  <c r="H203" i="5"/>
  <c r="I214" i="5"/>
  <c r="H214" i="5"/>
  <c r="I201" i="5"/>
  <c r="H201" i="5"/>
  <c r="I213" i="5"/>
  <c r="H213" i="5"/>
  <c r="I185" i="5"/>
  <c r="H185" i="5"/>
  <c r="I215" i="5"/>
  <c r="H215" i="5"/>
  <c r="I184" i="5"/>
  <c r="I183" i="5"/>
  <c r="I190" i="5"/>
  <c r="H190" i="5"/>
  <c r="I182" i="5"/>
  <c r="H182" i="5"/>
  <c r="I179" i="5"/>
  <c r="H179" i="5"/>
  <c r="I178" i="5"/>
  <c r="H178" i="5"/>
  <c r="I174" i="5"/>
  <c r="H174" i="5"/>
  <c r="I172" i="5"/>
  <c r="H172" i="5"/>
  <c r="I176" i="5"/>
  <c r="H176" i="5"/>
  <c r="I188" i="5"/>
  <c r="H188" i="5"/>
  <c r="I187" i="5"/>
  <c r="H187" i="5"/>
  <c r="I170" i="5"/>
  <c r="H170" i="5"/>
  <c r="I181" i="5"/>
  <c r="H181" i="5"/>
  <c r="I168" i="5"/>
  <c r="H168" i="5"/>
  <c r="I167" i="5"/>
  <c r="H167" i="5"/>
  <c r="I166" i="5"/>
  <c r="H166" i="5"/>
  <c r="I164" i="5"/>
  <c r="I165" i="5"/>
  <c r="I162" i="5"/>
  <c r="H162" i="5"/>
  <c r="I175" i="5"/>
  <c r="H175" i="5"/>
  <c r="I161" i="5"/>
  <c r="H161" i="5"/>
  <c r="I186" i="5"/>
  <c r="H186" i="5"/>
  <c r="I171" i="5"/>
  <c r="H171" i="5"/>
  <c r="I159" i="5"/>
  <c r="H159" i="5"/>
  <c r="I385" i="5"/>
  <c r="H385" i="5"/>
  <c r="I173" i="5"/>
  <c r="H173" i="5"/>
  <c r="I180" i="5"/>
  <c r="H180" i="5"/>
  <c r="I163" i="5"/>
  <c r="H163" i="5"/>
  <c r="I156" i="5"/>
  <c r="H156" i="5"/>
  <c r="I155" i="5"/>
  <c r="H155" i="5"/>
  <c r="I151" i="5"/>
  <c r="H151" i="5"/>
  <c r="I177" i="5"/>
  <c r="H177" i="5"/>
  <c r="I150" i="5"/>
  <c r="I149" i="5"/>
  <c r="I148" i="5"/>
  <c r="H148" i="5"/>
  <c r="I147" i="5"/>
  <c r="H147" i="5"/>
  <c r="I146" i="5"/>
  <c r="H146" i="5"/>
  <c r="I169" i="5"/>
  <c r="H169" i="5"/>
  <c r="I144" i="5"/>
  <c r="H144" i="5"/>
  <c r="I384" i="5"/>
  <c r="H384" i="5"/>
  <c r="I154" i="5"/>
  <c r="H154" i="5"/>
  <c r="I153" i="5"/>
  <c r="H153" i="5"/>
  <c r="I143" i="5"/>
  <c r="H143" i="5"/>
  <c r="I157" i="5"/>
  <c r="H157" i="5"/>
  <c r="I139" i="5"/>
  <c r="H139" i="5"/>
  <c r="I138" i="5"/>
  <c r="H138" i="5"/>
  <c r="I137" i="5"/>
  <c r="H137" i="5"/>
  <c r="I160" i="5"/>
  <c r="H160" i="5"/>
  <c r="I158" i="5"/>
  <c r="I135" i="5"/>
  <c r="I134" i="5"/>
  <c r="H134" i="5"/>
  <c r="I133" i="5"/>
  <c r="H133" i="5"/>
  <c r="I132" i="5"/>
  <c r="H132" i="5"/>
  <c r="I130" i="5"/>
  <c r="H130" i="5"/>
  <c r="I129" i="5"/>
  <c r="H129" i="5"/>
  <c r="I152" i="5"/>
  <c r="H152" i="5"/>
  <c r="I128" i="5"/>
  <c r="H128" i="5"/>
  <c r="I140" i="5"/>
  <c r="H140" i="5"/>
  <c r="I126" i="5"/>
  <c r="H126" i="5"/>
  <c r="I127" i="5"/>
  <c r="H127" i="5"/>
  <c r="I125" i="5"/>
  <c r="H125" i="5"/>
  <c r="I124" i="5"/>
  <c r="H124" i="5"/>
  <c r="I383" i="5"/>
  <c r="H383" i="5"/>
  <c r="I122" i="5"/>
  <c r="H122" i="5"/>
  <c r="I119" i="5"/>
  <c r="I141" i="5"/>
  <c r="I123" i="5"/>
  <c r="H123" i="5"/>
  <c r="I117" i="5"/>
  <c r="H117" i="5"/>
  <c r="I116" i="5"/>
  <c r="H116" i="5"/>
  <c r="I142" i="5"/>
  <c r="H142" i="5"/>
  <c r="I115" i="5"/>
  <c r="H115" i="5"/>
  <c r="I113" i="5"/>
  <c r="H113" i="5"/>
  <c r="I111" i="5"/>
  <c r="H111" i="5"/>
  <c r="I145" i="5"/>
  <c r="H145" i="5"/>
  <c r="I110" i="5"/>
  <c r="H110" i="5"/>
  <c r="I109" i="5"/>
  <c r="H109" i="5"/>
  <c r="I136" i="5"/>
  <c r="H136" i="5"/>
  <c r="I108" i="5"/>
  <c r="H108" i="5"/>
  <c r="I107" i="5"/>
  <c r="H107" i="5"/>
  <c r="I105" i="5"/>
  <c r="H105" i="5"/>
  <c r="I382" i="5"/>
  <c r="I112" i="5"/>
  <c r="I131" i="5"/>
  <c r="H131" i="5"/>
  <c r="I120" i="5"/>
  <c r="H120" i="5"/>
  <c r="I102" i="5"/>
  <c r="H102" i="5"/>
  <c r="I103" i="5"/>
  <c r="H103" i="5"/>
  <c r="I99" i="5"/>
  <c r="H99" i="5"/>
  <c r="I100" i="5"/>
  <c r="H100" i="5"/>
  <c r="I97" i="5"/>
  <c r="H97" i="5"/>
  <c r="I96" i="5"/>
  <c r="H96" i="5"/>
  <c r="I92" i="5"/>
  <c r="H92" i="5"/>
  <c r="I121" i="5"/>
  <c r="H121" i="5"/>
  <c r="I114" i="5"/>
  <c r="H114" i="5"/>
  <c r="I89" i="5"/>
  <c r="H89" i="5"/>
  <c r="I118" i="5"/>
  <c r="H118" i="5"/>
  <c r="I86" i="5"/>
  <c r="H86" i="5"/>
  <c r="I95" i="5"/>
  <c r="I94" i="5"/>
  <c r="I82" i="5"/>
  <c r="H82" i="5"/>
  <c r="I80" i="5"/>
  <c r="H80" i="5"/>
  <c r="I81" i="5"/>
  <c r="H81" i="5"/>
  <c r="I93" i="5"/>
  <c r="H93" i="5"/>
  <c r="I90" i="5"/>
  <c r="H90" i="5"/>
  <c r="I104" i="5"/>
  <c r="H104" i="5"/>
  <c r="I101" i="5"/>
  <c r="H101" i="5"/>
  <c r="I77" i="5"/>
  <c r="H77" i="5"/>
  <c r="I106" i="5"/>
  <c r="H106" i="5"/>
  <c r="I98" i="5"/>
  <c r="H98" i="5"/>
  <c r="I76" i="5"/>
  <c r="H76" i="5"/>
  <c r="I88" i="5"/>
  <c r="H88" i="5"/>
  <c r="I72" i="5"/>
  <c r="H72" i="5"/>
  <c r="I91" i="5"/>
  <c r="H91" i="5"/>
  <c r="I70" i="5"/>
  <c r="I66" i="5"/>
  <c r="I83" i="5"/>
  <c r="H83" i="5"/>
  <c r="I68" i="5"/>
  <c r="H68" i="5"/>
  <c r="I67" i="5"/>
  <c r="H67" i="5"/>
  <c r="I65" i="5"/>
  <c r="H65" i="5"/>
  <c r="I63" i="5"/>
  <c r="H63" i="5"/>
  <c r="I87" i="5"/>
  <c r="H87" i="5"/>
  <c r="I75" i="5"/>
  <c r="H75" i="5"/>
  <c r="I85" i="5"/>
  <c r="H85" i="5"/>
  <c r="I78" i="5"/>
  <c r="H78" i="5"/>
  <c r="I62" i="5"/>
  <c r="H62" i="5"/>
  <c r="I61" i="5"/>
  <c r="H61" i="5"/>
  <c r="I84" i="5"/>
  <c r="H84" i="5"/>
  <c r="I74" i="5"/>
  <c r="H74" i="5"/>
  <c r="I58" i="5"/>
  <c r="H58" i="5"/>
  <c r="I57" i="5"/>
  <c r="I56" i="5"/>
  <c r="I79" i="5"/>
  <c r="H79" i="5"/>
  <c r="I73" i="5"/>
  <c r="H73" i="5"/>
  <c r="I54" i="5"/>
  <c r="H54" i="5"/>
  <c r="I64" i="5"/>
  <c r="H64" i="5"/>
  <c r="I69" i="5"/>
  <c r="H69" i="5"/>
  <c r="I55" i="5"/>
  <c r="H55" i="5"/>
  <c r="I50" i="5"/>
  <c r="H50" i="5"/>
  <c r="I71" i="5"/>
  <c r="H71" i="5"/>
  <c r="I44" i="5"/>
  <c r="H44" i="5"/>
  <c r="I60" i="5"/>
  <c r="H60" i="5"/>
  <c r="I59" i="5"/>
  <c r="H59" i="5"/>
  <c r="I51" i="5"/>
  <c r="H51" i="5"/>
  <c r="I52" i="5"/>
  <c r="H52" i="5"/>
  <c r="I49" i="5"/>
  <c r="H49" i="5"/>
  <c r="I41" i="5"/>
  <c r="I48" i="5"/>
  <c r="I38" i="5"/>
  <c r="H38" i="5"/>
  <c r="I35" i="5"/>
  <c r="H35" i="5"/>
  <c r="I34" i="5"/>
  <c r="H34" i="5"/>
  <c r="I53" i="5"/>
  <c r="H53" i="5"/>
  <c r="I37" i="5"/>
  <c r="H37" i="5"/>
  <c r="I42" i="5"/>
  <c r="H42" i="5"/>
  <c r="I46" i="5"/>
  <c r="H46" i="5"/>
  <c r="I40" i="5"/>
  <c r="H40" i="5"/>
  <c r="I45" i="5"/>
  <c r="H45" i="5"/>
  <c r="I31" i="5"/>
  <c r="H31" i="5"/>
  <c r="I32" i="5"/>
  <c r="H32" i="5"/>
  <c r="I43" i="5"/>
  <c r="H43" i="5"/>
  <c r="I29" i="5"/>
  <c r="H29" i="5"/>
  <c r="I33" i="5"/>
  <c r="H33" i="5"/>
  <c r="I39" i="5"/>
  <c r="I26" i="5"/>
  <c r="I36" i="5"/>
  <c r="H36" i="5"/>
  <c r="I24" i="5"/>
  <c r="H24" i="5"/>
  <c r="I30" i="5"/>
  <c r="H30" i="5"/>
  <c r="I28" i="5"/>
  <c r="H28" i="5"/>
  <c r="I25" i="5"/>
  <c r="H25" i="5"/>
  <c r="I20" i="5"/>
  <c r="H20" i="5"/>
  <c r="I23" i="5"/>
  <c r="H23" i="5"/>
  <c r="I27" i="5"/>
  <c r="H27" i="5"/>
  <c r="I19" i="5"/>
  <c r="H19" i="5"/>
  <c r="I18" i="5"/>
  <c r="H18" i="5"/>
  <c r="I17" i="5"/>
  <c r="H17" i="5"/>
  <c r="I22" i="5"/>
  <c r="H22" i="5"/>
  <c r="I21" i="5"/>
  <c r="H21" i="5"/>
  <c r="I16" i="5"/>
  <c r="H16" i="5"/>
  <c r="I14" i="5"/>
  <c r="I15" i="5"/>
  <c r="I13" i="5"/>
  <c r="H13" i="5"/>
  <c r="I9" i="5"/>
  <c r="H9" i="5"/>
  <c r="I12" i="5"/>
  <c r="H12" i="5"/>
  <c r="I11" i="5"/>
  <c r="H11" i="5"/>
  <c r="I10" i="5"/>
  <c r="H10" i="5"/>
  <c r="I7" i="5"/>
  <c r="H7" i="5"/>
  <c r="I8" i="5"/>
  <c r="H8" i="5"/>
  <c r="I47" i="5"/>
  <c r="H47" i="5"/>
  <c r="I6" i="5"/>
  <c r="H6" i="5"/>
  <c r="I5" i="5"/>
  <c r="H5" i="5"/>
  <c r="I4" i="5"/>
  <c r="H4" i="5"/>
  <c r="I3" i="5"/>
  <c r="H3" i="5"/>
  <c r="G353" i="6"/>
  <c r="G354" i="6"/>
  <c r="G366" i="6"/>
  <c r="G333" i="6"/>
  <c r="G335" i="6"/>
  <c r="G296" i="6"/>
  <c r="G2" i="6"/>
  <c r="G355" i="6"/>
  <c r="G22" i="6"/>
  <c r="G337" i="6"/>
  <c r="G327" i="6"/>
  <c r="G356" i="6"/>
  <c r="G9" i="6"/>
  <c r="G357" i="6"/>
  <c r="I357" i="6" s="1"/>
  <c r="G6" i="6"/>
  <c r="G5" i="6"/>
  <c r="I5" i="6" s="1"/>
  <c r="G336" i="6"/>
  <c r="G4" i="6"/>
  <c r="G7" i="6"/>
  <c r="G8" i="6"/>
  <c r="G248" i="6"/>
  <c r="G17" i="6"/>
  <c r="G3" i="6"/>
  <c r="G342" i="6"/>
  <c r="G10" i="6"/>
  <c r="G344" i="6"/>
  <c r="G20" i="6"/>
  <c r="G23" i="6"/>
  <c r="G24" i="6"/>
  <c r="G13" i="6"/>
  <c r="I13" i="6" s="1"/>
  <c r="G15" i="6"/>
  <c r="I15" i="6" s="1"/>
  <c r="G325" i="6"/>
  <c r="G18" i="6"/>
  <c r="G16" i="6"/>
  <c r="G34" i="6"/>
  <c r="G41" i="6"/>
  <c r="G11" i="6"/>
  <c r="G14" i="6"/>
  <c r="G12" i="6"/>
  <c r="G349" i="6"/>
  <c r="G21" i="6"/>
  <c r="G49" i="6"/>
  <c r="G27" i="6"/>
  <c r="G53" i="6"/>
  <c r="G29" i="6"/>
  <c r="G358" i="6"/>
  <c r="I358" i="6" s="1"/>
  <c r="G45" i="6"/>
  <c r="I45" i="6" s="1"/>
  <c r="G329" i="6"/>
  <c r="G61" i="6"/>
  <c r="G43" i="6"/>
  <c r="G359" i="6"/>
  <c r="G33" i="6"/>
  <c r="G66" i="6"/>
  <c r="G317" i="6"/>
  <c r="G39" i="6"/>
  <c r="G50" i="6"/>
  <c r="G328" i="6"/>
  <c r="G48" i="6"/>
  <c r="G31" i="6"/>
  <c r="G219" i="6"/>
  <c r="G28" i="6"/>
  <c r="G19" i="6"/>
  <c r="I19" i="6" s="1"/>
  <c r="G38" i="6"/>
  <c r="G79" i="6"/>
  <c r="G52" i="6"/>
  <c r="G63" i="6"/>
  <c r="G55" i="6"/>
  <c r="G321" i="6"/>
  <c r="G44" i="6"/>
  <c r="G32" i="6"/>
  <c r="G80" i="6"/>
  <c r="G25" i="6"/>
  <c r="G59" i="6"/>
  <c r="G60" i="6"/>
  <c r="G54" i="6"/>
  <c r="G26" i="6"/>
  <c r="G69" i="6"/>
  <c r="G360" i="6"/>
  <c r="I360" i="6" s="1"/>
  <c r="G47" i="6"/>
  <c r="I47" i="6" s="1"/>
  <c r="G339" i="6"/>
  <c r="G83" i="6"/>
  <c r="G51" i="6"/>
  <c r="G30" i="6"/>
  <c r="G95" i="6"/>
  <c r="G62" i="6"/>
  <c r="G70" i="6"/>
  <c r="G40" i="6"/>
  <c r="G58" i="6"/>
  <c r="G72" i="6"/>
  <c r="G36" i="6"/>
  <c r="G331" i="6"/>
  <c r="G64" i="6"/>
  <c r="G65" i="6"/>
  <c r="G56" i="6"/>
  <c r="I56" i="6" s="1"/>
  <c r="G82" i="6"/>
  <c r="I82" i="6" s="1"/>
  <c r="G76" i="6"/>
  <c r="G46" i="6"/>
  <c r="G350" i="6"/>
  <c r="G109" i="6"/>
  <c r="G77" i="6"/>
  <c r="G78" i="6"/>
  <c r="G340" i="6"/>
  <c r="G37" i="6"/>
  <c r="G114" i="6"/>
  <c r="G85" i="6"/>
  <c r="G91" i="6"/>
  <c r="G326" i="6"/>
  <c r="G42" i="6"/>
  <c r="G96" i="6"/>
  <c r="G73" i="6"/>
  <c r="I73" i="6" s="1"/>
  <c r="G94" i="6"/>
  <c r="I94" i="6" s="1"/>
  <c r="G35" i="6"/>
  <c r="G131" i="6"/>
  <c r="G119" i="6"/>
  <c r="G57" i="6"/>
  <c r="G123" i="6"/>
  <c r="G124" i="6"/>
  <c r="G90" i="6"/>
  <c r="G92" i="6"/>
  <c r="G75" i="6"/>
  <c r="G291" i="6"/>
  <c r="G68" i="6"/>
  <c r="G295" i="6"/>
  <c r="G122" i="6"/>
  <c r="G135" i="6"/>
  <c r="G71" i="6"/>
  <c r="I71" i="6" s="1"/>
  <c r="G88" i="6"/>
  <c r="I88" i="6" s="1"/>
  <c r="G108" i="6"/>
  <c r="G102" i="6"/>
  <c r="G101" i="6"/>
  <c r="G103" i="6"/>
  <c r="G113" i="6"/>
  <c r="G93" i="6"/>
  <c r="G74" i="6"/>
  <c r="G134" i="6"/>
  <c r="G138" i="6"/>
  <c r="G86" i="6"/>
  <c r="G268" i="6"/>
  <c r="G140" i="6"/>
  <c r="G334" i="6"/>
  <c r="G89" i="6"/>
  <c r="G98" i="6"/>
  <c r="I98" i="6" s="1"/>
  <c r="G67" i="6"/>
  <c r="I67" i="6" s="1"/>
  <c r="G99" i="6"/>
  <c r="G97" i="6"/>
  <c r="G104" i="6"/>
  <c r="G87" i="6"/>
  <c r="G139" i="6"/>
  <c r="G351" i="6"/>
  <c r="G105" i="6"/>
  <c r="G129" i="6"/>
  <c r="G81" i="6"/>
  <c r="G110" i="6"/>
  <c r="G341" i="6"/>
  <c r="G120" i="6"/>
  <c r="G148" i="6"/>
  <c r="G128" i="6"/>
  <c r="G345" i="6"/>
  <c r="I345" i="6" s="1"/>
  <c r="G84" i="6"/>
  <c r="I84" i="6" s="1"/>
  <c r="G346" i="6"/>
  <c r="G106" i="6"/>
  <c r="G112" i="6"/>
  <c r="G121" i="6"/>
  <c r="G338" i="6"/>
  <c r="G136" i="6"/>
  <c r="G156" i="6"/>
  <c r="G263" i="6"/>
  <c r="G127" i="6"/>
  <c r="G159" i="6"/>
  <c r="G315" i="6"/>
  <c r="G361" i="6"/>
  <c r="G117" i="6"/>
  <c r="G191" i="6"/>
  <c r="G126" i="6"/>
  <c r="I126" i="6" s="1"/>
  <c r="G141" i="6"/>
  <c r="I141" i="6" s="1"/>
  <c r="G146" i="6"/>
  <c r="G152" i="6"/>
  <c r="G142" i="6"/>
  <c r="G193" i="6"/>
  <c r="G132" i="6"/>
  <c r="G155" i="6"/>
  <c r="G133" i="6"/>
  <c r="G137" i="6"/>
  <c r="G144" i="6"/>
  <c r="G174" i="6"/>
  <c r="G100" i="6"/>
  <c r="G190" i="6"/>
  <c r="G116" i="6"/>
  <c r="G115" i="6"/>
  <c r="G143" i="6"/>
  <c r="I143" i="6" s="1"/>
  <c r="G118" i="6"/>
  <c r="I118" i="6" s="1"/>
  <c r="G181" i="6"/>
  <c r="G256" i="6"/>
  <c r="G107" i="6"/>
  <c r="G111" i="6"/>
  <c r="G125" i="6"/>
  <c r="G164" i="6"/>
  <c r="G166" i="6"/>
  <c r="G330" i="6"/>
  <c r="G168" i="6"/>
  <c r="G188" i="6"/>
  <c r="G312" i="6"/>
  <c r="G149" i="6"/>
  <c r="G169" i="6"/>
  <c r="G160" i="6"/>
  <c r="G147" i="6"/>
  <c r="I147" i="6" s="1"/>
  <c r="G145" i="6"/>
  <c r="I145" i="6" s="1"/>
  <c r="G162" i="6"/>
  <c r="G165" i="6"/>
  <c r="G172" i="6"/>
  <c r="G196" i="6"/>
  <c r="G175" i="6"/>
  <c r="G130" i="6"/>
  <c r="G176" i="6"/>
  <c r="G178" i="6"/>
  <c r="G179" i="6"/>
  <c r="G266" i="6"/>
  <c r="G318" i="6"/>
  <c r="G203" i="6"/>
  <c r="G170" i="6"/>
  <c r="G173" i="6"/>
  <c r="G158" i="6"/>
  <c r="I158" i="6" s="1"/>
  <c r="G150" i="6"/>
  <c r="I150" i="6" s="1"/>
  <c r="G167" i="6"/>
  <c r="G185" i="6"/>
  <c r="G323" i="6"/>
  <c r="G182" i="6"/>
  <c r="G348" i="6"/>
  <c r="G184" i="6"/>
  <c r="G212" i="6"/>
  <c r="G161" i="6"/>
  <c r="G213" i="6"/>
  <c r="G208" i="6"/>
  <c r="G177" i="6"/>
  <c r="G157" i="6"/>
  <c r="G163" i="6"/>
  <c r="G218" i="6"/>
  <c r="G201" i="6"/>
  <c r="I201" i="6" s="1"/>
  <c r="G180" i="6"/>
  <c r="I180" i="6" s="1"/>
  <c r="G186" i="6"/>
  <c r="G304" i="6"/>
  <c r="G199" i="6"/>
  <c r="G221" i="6"/>
  <c r="G200" i="6"/>
  <c r="G210" i="6"/>
  <c r="G192" i="6"/>
  <c r="G189" i="6"/>
  <c r="G227" i="6"/>
  <c r="G362" i="6"/>
  <c r="G194" i="6"/>
  <c r="G204" i="6"/>
  <c r="G207" i="6"/>
  <c r="G154" i="6"/>
  <c r="G197" i="6"/>
  <c r="I197" i="6" s="1"/>
  <c r="G153" i="6"/>
  <c r="I153" i="6" s="1"/>
  <c r="G151" i="6"/>
  <c r="G206" i="6"/>
  <c r="G183" i="6"/>
  <c r="G195" i="6"/>
  <c r="G229" i="6"/>
  <c r="G343" i="6"/>
  <c r="G363" i="6"/>
  <c r="G233" i="6"/>
  <c r="G214" i="6"/>
  <c r="G231" i="6"/>
  <c r="G209" i="6"/>
  <c r="G234" i="6"/>
  <c r="G202" i="6"/>
  <c r="G205" i="6"/>
  <c r="G216" i="6"/>
  <c r="I216" i="6" s="1"/>
  <c r="G236" i="6"/>
  <c r="I236" i="6" s="1"/>
  <c r="G220" i="6"/>
  <c r="G187" i="6"/>
  <c r="G237" i="6"/>
  <c r="G224" i="6"/>
  <c r="G225" i="6"/>
  <c r="G226" i="6"/>
  <c r="G242" i="6"/>
  <c r="G222" i="6"/>
  <c r="G223" i="6"/>
  <c r="G246" i="6"/>
  <c r="G232" i="6"/>
  <c r="G245" i="6"/>
  <c r="G271" i="6"/>
  <c r="G171" i="6"/>
  <c r="G322" i="6"/>
  <c r="I322" i="6" s="1"/>
  <c r="G230" i="6"/>
  <c r="I230" i="6" s="1"/>
  <c r="G249" i="6"/>
  <c r="G251" i="6"/>
  <c r="G250" i="6"/>
  <c r="G228" i="6"/>
  <c r="G198" i="6"/>
  <c r="G253" i="6"/>
  <c r="G254" i="6"/>
  <c r="G243" i="6"/>
  <c r="G258" i="6"/>
  <c r="G244" i="6"/>
  <c r="G257" i="6"/>
  <c r="G215" i="6"/>
  <c r="G319" i="6"/>
  <c r="G217" i="6"/>
  <c r="G260" i="6"/>
  <c r="I260" i="6" s="1"/>
  <c r="G241" i="6"/>
  <c r="I241" i="6" s="1"/>
  <c r="G364" i="6"/>
  <c r="G239" i="6"/>
  <c r="G240" i="6"/>
  <c r="G273" i="6"/>
  <c r="G211" i="6"/>
  <c r="G238" i="6"/>
  <c r="G247" i="6"/>
  <c r="G274" i="6"/>
  <c r="G332" i="6"/>
  <c r="G277" i="6"/>
  <c r="G281" i="6"/>
  <c r="G235" i="6"/>
  <c r="G261" i="6"/>
  <c r="G267" i="6"/>
  <c r="G282" i="6"/>
  <c r="I282" i="6" s="1"/>
  <c r="G272" i="6"/>
  <c r="I272" i="6" s="1"/>
  <c r="G269" i="6"/>
  <c r="G285" i="6"/>
  <c r="G276" i="6"/>
  <c r="G262" i="6"/>
  <c r="G320" i="6"/>
  <c r="G270" i="6"/>
  <c r="G279" i="6"/>
  <c r="G252" i="6"/>
  <c r="G264" i="6"/>
  <c r="G259" i="6"/>
  <c r="G283" i="6"/>
  <c r="G278" i="6"/>
  <c r="G286" i="6"/>
  <c r="G292" i="6"/>
  <c r="G293" i="6"/>
  <c r="I293" i="6" s="1"/>
  <c r="G288" i="6"/>
  <c r="I288" i="6" s="1"/>
  <c r="G347" i="6"/>
  <c r="I347" i="6" s="1"/>
  <c r="G287" i="6"/>
  <c r="G275" i="6"/>
  <c r="G265" i="6"/>
  <c r="G284" i="6"/>
  <c r="G255" i="6"/>
  <c r="G290" i="6"/>
  <c r="G301" i="6"/>
  <c r="G280" i="6"/>
  <c r="G365" i="6"/>
  <c r="G289" i="6"/>
  <c r="G294" i="6"/>
  <c r="G299" i="6"/>
  <c r="G310" i="6"/>
  <c r="G297" i="6"/>
  <c r="I297" i="6" s="1"/>
  <c r="G300" i="6"/>
  <c r="I300" i="6" s="1"/>
  <c r="G305" i="6"/>
  <c r="G303" i="6"/>
  <c r="G298" i="6"/>
  <c r="G306" i="6"/>
  <c r="G307" i="6"/>
  <c r="G309" i="6"/>
  <c r="G324" i="6"/>
  <c r="G308" i="6"/>
  <c r="G311" i="6"/>
  <c r="G302" i="6"/>
  <c r="G314" i="6"/>
  <c r="G316" i="6"/>
  <c r="G313" i="6"/>
  <c r="G382" i="6"/>
  <c r="G380" i="6"/>
  <c r="I380" i="6" s="1"/>
  <c r="G367" i="6"/>
  <c r="I367" i="6" s="1"/>
  <c r="G368" i="6"/>
  <c r="I368" i="6" s="1"/>
  <c r="G369" i="6"/>
  <c r="G371" i="6"/>
  <c r="G381" i="6"/>
  <c r="G372" i="6"/>
  <c r="G378" i="6"/>
  <c r="G373" i="6"/>
  <c r="G370" i="6"/>
  <c r="G374" i="6"/>
  <c r="G375" i="6"/>
  <c r="G376" i="6"/>
  <c r="G377" i="6"/>
  <c r="G379" i="6"/>
  <c r="G352" i="6"/>
  <c r="E353" i="6"/>
  <c r="H353" i="6" s="1"/>
  <c r="E354" i="6"/>
  <c r="E366" i="6"/>
  <c r="H366" i="6" s="1"/>
  <c r="E333" i="6"/>
  <c r="E335" i="6"/>
  <c r="E296" i="6"/>
  <c r="E2" i="6"/>
  <c r="E355" i="6"/>
  <c r="E22" i="6"/>
  <c r="E337" i="6"/>
  <c r="E327" i="6"/>
  <c r="E356" i="6"/>
  <c r="E9" i="6"/>
  <c r="E357" i="6"/>
  <c r="E6" i="6"/>
  <c r="E5" i="6"/>
  <c r="H5" i="6" s="1"/>
  <c r="E336" i="6"/>
  <c r="H336" i="6" s="1"/>
  <c r="E4" i="6"/>
  <c r="E7" i="6"/>
  <c r="H7" i="6" s="1"/>
  <c r="E8" i="6"/>
  <c r="E248" i="6"/>
  <c r="E17" i="6"/>
  <c r="E3" i="6"/>
  <c r="E342" i="6"/>
  <c r="E10" i="6"/>
  <c r="E344" i="6"/>
  <c r="E20" i="6"/>
  <c r="E23" i="6"/>
  <c r="E24" i="6"/>
  <c r="E13" i="6"/>
  <c r="E15" i="6"/>
  <c r="H15" i="6" s="1"/>
  <c r="E325" i="6"/>
  <c r="E18" i="6"/>
  <c r="H18" i="6" s="1"/>
  <c r="E16" i="6"/>
  <c r="E34" i="6"/>
  <c r="H34" i="6" s="1"/>
  <c r="E41" i="6"/>
  <c r="E11" i="6"/>
  <c r="E14" i="6"/>
  <c r="E12" i="6"/>
  <c r="E349" i="6"/>
  <c r="E21" i="6"/>
  <c r="E49" i="6"/>
  <c r="E27" i="6"/>
  <c r="E53" i="6"/>
  <c r="E29" i="6"/>
  <c r="E358" i="6"/>
  <c r="E45" i="6"/>
  <c r="H45" i="6" s="1"/>
  <c r="E329" i="6"/>
  <c r="E61" i="6"/>
  <c r="H61" i="6" s="1"/>
  <c r="E43" i="6"/>
  <c r="E359" i="6"/>
  <c r="H359" i="6" s="1"/>
  <c r="E33" i="6"/>
  <c r="E66" i="6"/>
  <c r="E317" i="6"/>
  <c r="E39" i="6"/>
  <c r="E50" i="6"/>
  <c r="E328" i="6"/>
  <c r="E48" i="6"/>
  <c r="E31" i="6"/>
  <c r="E219" i="6"/>
  <c r="E28" i="6"/>
  <c r="E19" i="6"/>
  <c r="E38" i="6"/>
  <c r="H38" i="6" s="1"/>
  <c r="E79" i="6"/>
  <c r="E52" i="6"/>
  <c r="H52" i="6" s="1"/>
  <c r="E63" i="6"/>
  <c r="E55" i="6"/>
  <c r="H55" i="6" s="1"/>
  <c r="E321" i="6"/>
  <c r="E44" i="6"/>
  <c r="E32" i="6"/>
  <c r="E80" i="6"/>
  <c r="E25" i="6"/>
  <c r="E59" i="6"/>
  <c r="E60" i="6"/>
  <c r="E54" i="6"/>
  <c r="E26" i="6"/>
  <c r="E69" i="6"/>
  <c r="E360" i="6"/>
  <c r="E47" i="6"/>
  <c r="H47" i="6" s="1"/>
  <c r="E339" i="6"/>
  <c r="E83" i="6"/>
  <c r="H83" i="6" s="1"/>
  <c r="E51" i="6"/>
  <c r="E30" i="6"/>
  <c r="H30" i="6" s="1"/>
  <c r="E95" i="6"/>
  <c r="E62" i="6"/>
  <c r="E70" i="6"/>
  <c r="E40" i="6"/>
  <c r="E58" i="6"/>
  <c r="E72" i="6"/>
  <c r="E36" i="6"/>
  <c r="E331" i="6"/>
  <c r="E64" i="6"/>
  <c r="E65" i="6"/>
  <c r="E56" i="6"/>
  <c r="E82" i="6"/>
  <c r="H82" i="6" s="1"/>
  <c r="E76" i="6"/>
  <c r="E46" i="6"/>
  <c r="H46" i="6" s="1"/>
  <c r="E350" i="6"/>
  <c r="E109" i="6"/>
  <c r="H109" i="6" s="1"/>
  <c r="E77" i="6"/>
  <c r="E78" i="6"/>
  <c r="E340" i="6"/>
  <c r="E37" i="6"/>
  <c r="E114" i="6"/>
  <c r="E85" i="6"/>
  <c r="E91" i="6"/>
  <c r="E326" i="6"/>
  <c r="E42" i="6"/>
  <c r="E96" i="6"/>
  <c r="E73" i="6"/>
  <c r="E94" i="6"/>
  <c r="H94" i="6" s="1"/>
  <c r="E35" i="6"/>
  <c r="E131" i="6"/>
  <c r="H131" i="6" s="1"/>
  <c r="E119" i="6"/>
  <c r="E57" i="6"/>
  <c r="H57" i="6" s="1"/>
  <c r="E123" i="6"/>
  <c r="E124" i="6"/>
  <c r="E90" i="6"/>
  <c r="E92" i="6"/>
  <c r="E75" i="6"/>
  <c r="E291" i="6"/>
  <c r="E68" i="6"/>
  <c r="E295" i="6"/>
  <c r="E122" i="6"/>
  <c r="E135" i="6"/>
  <c r="E71" i="6"/>
  <c r="E88" i="6"/>
  <c r="H88" i="6" s="1"/>
  <c r="E108" i="6"/>
  <c r="E102" i="6"/>
  <c r="H102" i="6" s="1"/>
  <c r="E101" i="6"/>
  <c r="E103" i="6"/>
  <c r="H103" i="6" s="1"/>
  <c r="E113" i="6"/>
  <c r="E93" i="6"/>
  <c r="E74" i="6"/>
  <c r="E134" i="6"/>
  <c r="E138" i="6"/>
  <c r="E86" i="6"/>
  <c r="E268" i="6"/>
  <c r="E140" i="6"/>
  <c r="E334" i="6"/>
  <c r="E89" i="6"/>
  <c r="E98" i="6"/>
  <c r="E67" i="6"/>
  <c r="H67" i="6" s="1"/>
  <c r="E99" i="6"/>
  <c r="E97" i="6"/>
  <c r="H97" i="6" s="1"/>
  <c r="E104" i="6"/>
  <c r="E87" i="6"/>
  <c r="H87" i="6" s="1"/>
  <c r="E139" i="6"/>
  <c r="E351" i="6"/>
  <c r="E105" i="6"/>
  <c r="E129" i="6"/>
  <c r="E81" i="6"/>
  <c r="E110" i="6"/>
  <c r="E341" i="6"/>
  <c r="E120" i="6"/>
  <c r="E148" i="6"/>
  <c r="E128" i="6"/>
  <c r="E345" i="6"/>
  <c r="E84" i="6"/>
  <c r="H84" i="6" s="1"/>
  <c r="E346" i="6"/>
  <c r="E106" i="6"/>
  <c r="H106" i="6" s="1"/>
  <c r="E112" i="6"/>
  <c r="E121" i="6"/>
  <c r="H121" i="6" s="1"/>
  <c r="E338" i="6"/>
  <c r="E136" i="6"/>
  <c r="E156" i="6"/>
  <c r="E263" i="6"/>
  <c r="E127" i="6"/>
  <c r="E159" i="6"/>
  <c r="E315" i="6"/>
  <c r="E361" i="6"/>
  <c r="E117" i="6"/>
  <c r="E191" i="6"/>
  <c r="E126" i="6"/>
  <c r="E141" i="6"/>
  <c r="H141" i="6" s="1"/>
  <c r="E146" i="6"/>
  <c r="E152" i="6"/>
  <c r="H152" i="6" s="1"/>
  <c r="E142" i="6"/>
  <c r="E193" i="6"/>
  <c r="H193" i="6" s="1"/>
  <c r="E132" i="6"/>
  <c r="E155" i="6"/>
  <c r="E133" i="6"/>
  <c r="E137" i="6"/>
  <c r="E144" i="6"/>
  <c r="E174" i="6"/>
  <c r="E100" i="6"/>
  <c r="E190" i="6"/>
  <c r="E116" i="6"/>
  <c r="E115" i="6"/>
  <c r="E143" i="6"/>
  <c r="E118" i="6"/>
  <c r="H118" i="6" s="1"/>
  <c r="E181" i="6"/>
  <c r="E256" i="6"/>
  <c r="H256" i="6" s="1"/>
  <c r="E107" i="6"/>
  <c r="E111" i="6"/>
  <c r="H111" i="6" s="1"/>
  <c r="E125" i="6"/>
  <c r="E164" i="6"/>
  <c r="E166" i="6"/>
  <c r="E330" i="6"/>
  <c r="E168" i="6"/>
  <c r="E188" i="6"/>
  <c r="E312" i="6"/>
  <c r="E149" i="6"/>
  <c r="E169" i="6"/>
  <c r="E160" i="6"/>
  <c r="E147" i="6"/>
  <c r="E145" i="6"/>
  <c r="H145" i="6" s="1"/>
  <c r="E162" i="6"/>
  <c r="E165" i="6"/>
  <c r="H165" i="6" s="1"/>
  <c r="E172" i="6"/>
  <c r="E196" i="6"/>
  <c r="H196" i="6" s="1"/>
  <c r="E175" i="6"/>
  <c r="E130" i="6"/>
  <c r="E176" i="6"/>
  <c r="E178" i="6"/>
  <c r="E179" i="6"/>
  <c r="E266" i="6"/>
  <c r="E318" i="6"/>
  <c r="E203" i="6"/>
  <c r="E170" i="6"/>
  <c r="E173" i="6"/>
  <c r="E158" i="6"/>
  <c r="E150" i="6"/>
  <c r="H150" i="6" s="1"/>
  <c r="E167" i="6"/>
  <c r="E185" i="6"/>
  <c r="H185" i="6" s="1"/>
  <c r="E323" i="6"/>
  <c r="E182" i="6"/>
  <c r="H182" i="6" s="1"/>
  <c r="E348" i="6"/>
  <c r="E184" i="6"/>
  <c r="E212" i="6"/>
  <c r="E161" i="6"/>
  <c r="E213" i="6"/>
  <c r="E208" i="6"/>
  <c r="E177" i="6"/>
  <c r="E157" i="6"/>
  <c r="E163" i="6"/>
  <c r="E218" i="6"/>
  <c r="E201" i="6"/>
  <c r="E180" i="6"/>
  <c r="H180" i="6" s="1"/>
  <c r="E186" i="6"/>
  <c r="E304" i="6"/>
  <c r="H304" i="6" s="1"/>
  <c r="E199" i="6"/>
  <c r="E221" i="6"/>
  <c r="H221" i="6" s="1"/>
  <c r="E200" i="6"/>
  <c r="E210" i="6"/>
  <c r="E192" i="6"/>
  <c r="E189" i="6"/>
  <c r="E227" i="6"/>
  <c r="E362" i="6"/>
  <c r="E194" i="6"/>
  <c r="E204" i="6"/>
  <c r="E207" i="6"/>
  <c r="E154" i="6"/>
  <c r="E197" i="6"/>
  <c r="E153" i="6"/>
  <c r="H153" i="6" s="1"/>
  <c r="E151" i="6"/>
  <c r="E206" i="6"/>
  <c r="H206" i="6" s="1"/>
  <c r="E183" i="6"/>
  <c r="E195" i="6"/>
  <c r="H195" i="6" s="1"/>
  <c r="E229" i="6"/>
  <c r="E343" i="6"/>
  <c r="E363" i="6"/>
  <c r="E233" i="6"/>
  <c r="E214" i="6"/>
  <c r="E231" i="6"/>
  <c r="E209" i="6"/>
  <c r="E234" i="6"/>
  <c r="E202" i="6"/>
  <c r="E205" i="6"/>
  <c r="E216" i="6"/>
  <c r="E236" i="6"/>
  <c r="H236" i="6" s="1"/>
  <c r="E220" i="6"/>
  <c r="E187" i="6"/>
  <c r="H187" i="6" s="1"/>
  <c r="E237" i="6"/>
  <c r="E224" i="6"/>
  <c r="H224" i="6" s="1"/>
  <c r="E225" i="6"/>
  <c r="E226" i="6"/>
  <c r="E242" i="6"/>
  <c r="E222" i="6"/>
  <c r="E223" i="6"/>
  <c r="E246" i="6"/>
  <c r="E232" i="6"/>
  <c r="E245" i="6"/>
  <c r="E271" i="6"/>
  <c r="E171" i="6"/>
  <c r="E322" i="6"/>
  <c r="E230" i="6"/>
  <c r="H230" i="6" s="1"/>
  <c r="E249" i="6"/>
  <c r="E251" i="6"/>
  <c r="H251" i="6" s="1"/>
  <c r="E250" i="6"/>
  <c r="E228" i="6"/>
  <c r="H228" i="6" s="1"/>
  <c r="E198" i="6"/>
  <c r="E253" i="6"/>
  <c r="E254" i="6"/>
  <c r="E243" i="6"/>
  <c r="E258" i="6"/>
  <c r="E244" i="6"/>
  <c r="E257" i="6"/>
  <c r="E215" i="6"/>
  <c r="E319" i="6"/>
  <c r="E217" i="6"/>
  <c r="E260" i="6"/>
  <c r="E241" i="6"/>
  <c r="H241" i="6" s="1"/>
  <c r="E364" i="6"/>
  <c r="E239" i="6"/>
  <c r="H239" i="6" s="1"/>
  <c r="E240" i="6"/>
  <c r="E273" i="6"/>
  <c r="H273" i="6" s="1"/>
  <c r="E211" i="6"/>
  <c r="E238" i="6"/>
  <c r="E247" i="6"/>
  <c r="E274" i="6"/>
  <c r="E332" i="6"/>
  <c r="E277" i="6"/>
  <c r="E281" i="6"/>
  <c r="E235" i="6"/>
  <c r="E261" i="6"/>
  <c r="H261" i="6" s="1"/>
  <c r="E267" i="6"/>
  <c r="E282" i="6"/>
  <c r="E272" i="6"/>
  <c r="H272" i="6" s="1"/>
  <c r="E269" i="6"/>
  <c r="E285" i="6"/>
  <c r="H285" i="6" s="1"/>
  <c r="E276" i="6"/>
  <c r="E262" i="6"/>
  <c r="H262" i="6" s="1"/>
  <c r="E320" i="6"/>
  <c r="E270" i="6"/>
  <c r="E279" i="6"/>
  <c r="E252" i="6"/>
  <c r="E264" i="6"/>
  <c r="E259" i="6"/>
  <c r="E283" i="6"/>
  <c r="E278" i="6"/>
  <c r="E286" i="6"/>
  <c r="H286" i="6" s="1"/>
  <c r="E292" i="6"/>
  <c r="E293" i="6"/>
  <c r="E288" i="6"/>
  <c r="H288" i="6" s="1"/>
  <c r="E347" i="6"/>
  <c r="E287" i="6"/>
  <c r="H287" i="6" s="1"/>
  <c r="E275" i="6"/>
  <c r="E265" i="6"/>
  <c r="H265" i="6" s="1"/>
  <c r="E284" i="6"/>
  <c r="E255" i="6"/>
  <c r="E290" i="6"/>
  <c r="E301" i="6"/>
  <c r="E280" i="6"/>
  <c r="E365" i="6"/>
  <c r="E289" i="6"/>
  <c r="E294" i="6"/>
  <c r="E299" i="6"/>
  <c r="H299" i="6" s="1"/>
  <c r="E310" i="6"/>
  <c r="E297" i="6"/>
  <c r="E300" i="6"/>
  <c r="H300" i="6" s="1"/>
  <c r="E305" i="6"/>
  <c r="E303" i="6"/>
  <c r="H303" i="6" s="1"/>
  <c r="E298" i="6"/>
  <c r="E306" i="6"/>
  <c r="H306" i="6" s="1"/>
  <c r="E307" i="6"/>
  <c r="E309" i="6"/>
  <c r="E324" i="6"/>
  <c r="E308" i="6"/>
  <c r="E311" i="6"/>
  <c r="E302" i="6"/>
  <c r="E314" i="6"/>
  <c r="E316" i="6"/>
  <c r="E313" i="6"/>
  <c r="E382" i="6"/>
  <c r="E380" i="6"/>
  <c r="E367" i="6"/>
  <c r="H367" i="6" s="1"/>
  <c r="E368" i="6"/>
  <c r="E369" i="6"/>
  <c r="H369" i="6" s="1"/>
  <c r="E371" i="6"/>
  <c r="E381" i="6"/>
  <c r="H381" i="6" s="1"/>
  <c r="E372" i="6"/>
  <c r="E378" i="6"/>
  <c r="E373" i="6"/>
  <c r="E370" i="6"/>
  <c r="E374" i="6"/>
  <c r="E375" i="6"/>
  <c r="E376" i="6"/>
  <c r="E377" i="6"/>
  <c r="E379" i="6"/>
  <c r="H379" i="6" s="1"/>
  <c r="E352" i="6"/>
  <c r="H2" i="7"/>
  <c r="H3" i="7"/>
  <c r="H4" i="7"/>
  <c r="H7" i="7"/>
  <c r="H20" i="7"/>
  <c r="H48" i="7"/>
  <c r="H12" i="7"/>
  <c r="H6" i="7"/>
  <c r="H5" i="7"/>
  <c r="H10" i="7"/>
  <c r="H14" i="7"/>
  <c r="H8" i="7"/>
  <c r="H9" i="7"/>
  <c r="H13" i="7"/>
  <c r="H17" i="7"/>
  <c r="H19" i="7"/>
  <c r="H15" i="7"/>
  <c r="H39" i="7"/>
  <c r="H16" i="7"/>
  <c r="H11" i="7"/>
  <c r="H32" i="7"/>
  <c r="H21" i="7"/>
  <c r="H26" i="7"/>
  <c r="H38" i="7"/>
  <c r="H23" i="7"/>
  <c r="H29" i="7"/>
  <c r="H28" i="7"/>
  <c r="H24" i="7"/>
  <c r="H53" i="7"/>
  <c r="H25" i="7"/>
  <c r="H31" i="7"/>
  <c r="H37" i="7"/>
  <c r="H30" i="7"/>
  <c r="H34" i="7"/>
  <c r="H18" i="7"/>
  <c r="H43" i="7"/>
  <c r="H22" i="7"/>
  <c r="H33" i="7"/>
  <c r="H27" i="7"/>
  <c r="H36" i="7"/>
  <c r="H42" i="7"/>
  <c r="H40" i="7"/>
  <c r="H41" i="7"/>
  <c r="H45" i="7"/>
  <c r="H44" i="7"/>
  <c r="H46" i="7"/>
  <c r="H49" i="7"/>
  <c r="H47" i="7"/>
  <c r="H51" i="7"/>
  <c r="H52" i="7"/>
  <c r="H35" i="7"/>
  <c r="H50" i="7"/>
  <c r="H54" i="7"/>
  <c r="G2" i="7"/>
  <c r="G3" i="7"/>
  <c r="G4" i="7"/>
  <c r="G7" i="7"/>
  <c r="G20" i="7"/>
  <c r="G48" i="7"/>
  <c r="G12" i="7"/>
  <c r="G6" i="7"/>
  <c r="G5" i="7"/>
  <c r="G10" i="7"/>
  <c r="G14" i="7"/>
  <c r="G8" i="7"/>
  <c r="G9" i="7"/>
  <c r="G13" i="7"/>
  <c r="G17" i="7"/>
  <c r="G19" i="7"/>
  <c r="G15" i="7"/>
  <c r="G39" i="7"/>
  <c r="G16" i="7"/>
  <c r="G11" i="7"/>
  <c r="G32" i="7"/>
  <c r="G21" i="7"/>
  <c r="G26" i="7"/>
  <c r="G38" i="7"/>
  <c r="G23" i="7"/>
  <c r="G29" i="7"/>
  <c r="G28" i="7"/>
  <c r="G24" i="7"/>
  <c r="G53" i="7"/>
  <c r="G25" i="7"/>
  <c r="G31" i="7"/>
  <c r="G37" i="7"/>
  <c r="G30" i="7"/>
  <c r="G34" i="7"/>
  <c r="G18" i="7"/>
  <c r="G43" i="7"/>
  <c r="G22" i="7"/>
  <c r="G33" i="7"/>
  <c r="G27" i="7"/>
  <c r="G36" i="7"/>
  <c r="G42" i="7"/>
  <c r="G40" i="7"/>
  <c r="G41" i="7"/>
  <c r="G45" i="7"/>
  <c r="G44" i="7"/>
  <c r="G46" i="7"/>
  <c r="G49" i="7"/>
  <c r="G47" i="7"/>
  <c r="G51" i="7"/>
  <c r="G52" i="7"/>
  <c r="G35" i="7"/>
  <c r="G50" i="7"/>
  <c r="G54" i="7"/>
  <c r="H337" i="6"/>
  <c r="H9" i="6"/>
  <c r="H344" i="6"/>
  <c r="H24" i="6"/>
  <c r="H53" i="6"/>
  <c r="H328" i="6"/>
  <c r="H219" i="6"/>
  <c r="H59" i="6"/>
  <c r="H26" i="6"/>
  <c r="H72" i="6"/>
  <c r="H64" i="6"/>
  <c r="H85" i="6"/>
  <c r="H42" i="6"/>
  <c r="H291" i="6"/>
  <c r="H122" i="6"/>
  <c r="H86" i="6"/>
  <c r="H334" i="6"/>
  <c r="H148" i="6"/>
  <c r="H159" i="6"/>
  <c r="H117" i="6"/>
  <c r="H174" i="6"/>
  <c r="H116" i="6"/>
  <c r="H169" i="6"/>
  <c r="H160" i="6"/>
  <c r="H266" i="6"/>
  <c r="H170" i="6"/>
  <c r="H173" i="6"/>
  <c r="H208" i="6"/>
  <c r="H163" i="6"/>
  <c r="H362" i="6"/>
  <c r="H207" i="6"/>
  <c r="H231" i="6"/>
  <c r="H234" i="6"/>
  <c r="H202" i="6"/>
  <c r="H205" i="6"/>
  <c r="H237" i="6"/>
  <c r="H246" i="6"/>
  <c r="H245" i="6"/>
  <c r="H271" i="6"/>
  <c r="H250" i="6"/>
  <c r="H215" i="6"/>
  <c r="H319" i="6"/>
  <c r="H240" i="6"/>
  <c r="H277" i="6"/>
  <c r="H235" i="6"/>
  <c r="H267" i="6"/>
  <c r="H276" i="6"/>
  <c r="H320" i="6"/>
  <c r="H252" i="6"/>
  <c r="H259" i="6"/>
  <c r="H283" i="6"/>
  <c r="H278" i="6"/>
  <c r="H292" i="6"/>
  <c r="H275" i="6"/>
  <c r="H284" i="6"/>
  <c r="H301" i="6"/>
  <c r="H365" i="6"/>
  <c r="H289" i="6"/>
  <c r="H294" i="6"/>
  <c r="H310" i="6"/>
  <c r="H305" i="6"/>
  <c r="H298" i="6"/>
  <c r="H307" i="6"/>
  <c r="H308" i="6"/>
  <c r="H302" i="6"/>
  <c r="H314" i="6"/>
  <c r="H316" i="6"/>
  <c r="H313" i="6"/>
  <c r="H382" i="6"/>
  <c r="H368" i="6"/>
  <c r="H371" i="6"/>
  <c r="H372" i="6"/>
  <c r="H370" i="6"/>
  <c r="H374" i="6"/>
  <c r="H375" i="6"/>
  <c r="H376" i="6"/>
  <c r="H377" i="6"/>
  <c r="H352" i="6"/>
  <c r="I379" i="6"/>
  <c r="I377" i="6"/>
  <c r="I376" i="6"/>
  <c r="I375" i="6"/>
  <c r="I374" i="6"/>
  <c r="I370" i="6"/>
  <c r="I373" i="6"/>
  <c r="H373" i="6"/>
  <c r="I378" i="6"/>
  <c r="H378" i="6"/>
  <c r="I372" i="6"/>
  <c r="I381" i="6"/>
  <c r="I371" i="6"/>
  <c r="I369" i="6"/>
  <c r="H380" i="6"/>
  <c r="I382" i="6"/>
  <c r="I313" i="6"/>
  <c r="I316" i="6"/>
  <c r="I314" i="6"/>
  <c r="I302" i="6"/>
  <c r="I311" i="6"/>
  <c r="H311" i="6"/>
  <c r="I308" i="6"/>
  <c r="I324" i="6"/>
  <c r="H324" i="6"/>
  <c r="I309" i="6"/>
  <c r="H309" i="6"/>
  <c r="I307" i="6"/>
  <c r="I306" i="6"/>
  <c r="I298" i="6"/>
  <c r="I303" i="6"/>
  <c r="I305" i="6"/>
  <c r="H297" i="6"/>
  <c r="I310" i="6"/>
  <c r="I299" i="6"/>
  <c r="I294" i="6"/>
  <c r="I289" i="6"/>
  <c r="I365" i="6"/>
  <c r="I280" i="6"/>
  <c r="H280" i="6"/>
  <c r="I301" i="6"/>
  <c r="I290" i="6"/>
  <c r="H290" i="6"/>
  <c r="I255" i="6"/>
  <c r="H255" i="6"/>
  <c r="I284" i="6"/>
  <c r="I265" i="6"/>
  <c r="I275" i="6"/>
  <c r="I287" i="6"/>
  <c r="H347" i="6"/>
  <c r="H293" i="6"/>
  <c r="I292" i="6"/>
  <c r="I286" i="6"/>
  <c r="I278" i="6"/>
  <c r="I283" i="6"/>
  <c r="I259" i="6"/>
  <c r="I264" i="6"/>
  <c r="H264" i="6"/>
  <c r="I252" i="6"/>
  <c r="I279" i="6"/>
  <c r="H279" i="6"/>
  <c r="I270" i="6"/>
  <c r="H270" i="6"/>
  <c r="I320" i="6"/>
  <c r="I262" i="6"/>
  <c r="I276" i="6"/>
  <c r="I285" i="6"/>
  <c r="I269" i="6"/>
  <c r="H269" i="6"/>
  <c r="H282" i="6"/>
  <c r="I267" i="6"/>
  <c r="I261" i="6"/>
  <c r="I235" i="6"/>
  <c r="I281" i="6"/>
  <c r="H281" i="6"/>
  <c r="I277" i="6"/>
  <c r="I332" i="6"/>
  <c r="H332" i="6"/>
  <c r="I274" i="6"/>
  <c r="H274" i="6"/>
  <c r="I247" i="6"/>
  <c r="H247" i="6"/>
  <c r="I238" i="6"/>
  <c r="H238" i="6"/>
  <c r="I211" i="6"/>
  <c r="H211" i="6"/>
  <c r="I273" i="6"/>
  <c r="I240" i="6"/>
  <c r="I239" i="6"/>
  <c r="I364" i="6"/>
  <c r="H364" i="6"/>
  <c r="H260" i="6"/>
  <c r="I217" i="6"/>
  <c r="H217" i="6"/>
  <c r="I319" i="6"/>
  <c r="I215" i="6"/>
  <c r="I257" i="6"/>
  <c r="H257" i="6"/>
  <c r="I244" i="6"/>
  <c r="H244" i="6"/>
  <c r="I258" i="6"/>
  <c r="H258" i="6"/>
  <c r="I243" i="6"/>
  <c r="H243" i="6"/>
  <c r="I254" i="6"/>
  <c r="H254" i="6"/>
  <c r="I253" i="6"/>
  <c r="H253" i="6"/>
  <c r="I198" i="6"/>
  <c r="H198" i="6"/>
  <c r="I228" i="6"/>
  <c r="I250" i="6"/>
  <c r="I251" i="6"/>
  <c r="I249" i="6"/>
  <c r="H249" i="6"/>
  <c r="H322" i="6"/>
  <c r="I171" i="6"/>
  <c r="H171" i="6"/>
  <c r="I271" i="6"/>
  <c r="I245" i="6"/>
  <c r="I232" i="6"/>
  <c r="H232" i="6"/>
  <c r="I246" i="6"/>
  <c r="I223" i="6"/>
  <c r="H223" i="6"/>
  <c r="I222" i="6"/>
  <c r="H222" i="6"/>
  <c r="I242" i="6"/>
  <c r="H242" i="6"/>
  <c r="I226" i="6"/>
  <c r="H226" i="6"/>
  <c r="I225" i="6"/>
  <c r="H225" i="6"/>
  <c r="I224" i="6"/>
  <c r="I237" i="6"/>
  <c r="I187" i="6"/>
  <c r="I220" i="6"/>
  <c r="H220" i="6"/>
  <c r="H216" i="6"/>
  <c r="I205" i="6"/>
  <c r="I202" i="6"/>
  <c r="I234" i="6"/>
  <c r="I209" i="6"/>
  <c r="H209" i="6"/>
  <c r="I231" i="6"/>
  <c r="I214" i="6"/>
  <c r="H214" i="6"/>
  <c r="I233" i="6"/>
  <c r="H233" i="6"/>
  <c r="I363" i="6"/>
  <c r="H363" i="6"/>
  <c r="I343" i="6"/>
  <c r="H343" i="6"/>
  <c r="I229" i="6"/>
  <c r="H229" i="6"/>
  <c r="I195" i="6"/>
  <c r="I183" i="6"/>
  <c r="H183" i="6"/>
  <c r="I206" i="6"/>
  <c r="I151" i="6"/>
  <c r="H151" i="6"/>
  <c r="H197" i="6"/>
  <c r="I154" i="6"/>
  <c r="H154" i="6"/>
  <c r="I207" i="6"/>
  <c r="I204" i="6"/>
  <c r="H204" i="6"/>
  <c r="I194" i="6"/>
  <c r="H194" i="6"/>
  <c r="I362" i="6"/>
  <c r="I227" i="6"/>
  <c r="H227" i="6"/>
  <c r="I189" i="6"/>
  <c r="H189" i="6"/>
  <c r="I192" i="6"/>
  <c r="H192" i="6"/>
  <c r="I210" i="6"/>
  <c r="H210" i="6"/>
  <c r="I200" i="6"/>
  <c r="H200" i="6"/>
  <c r="I221" i="6"/>
  <c r="I199" i="6"/>
  <c r="H199" i="6"/>
  <c r="I304" i="6"/>
  <c r="I186" i="6"/>
  <c r="H186" i="6"/>
  <c r="H201" i="6"/>
  <c r="I218" i="6"/>
  <c r="H218" i="6"/>
  <c r="I163" i="6"/>
  <c r="I157" i="6"/>
  <c r="H157" i="6"/>
  <c r="I177" i="6"/>
  <c r="H177" i="6"/>
  <c r="I208" i="6"/>
  <c r="I213" i="6"/>
  <c r="H213" i="6"/>
  <c r="I161" i="6"/>
  <c r="H161" i="6"/>
  <c r="I212" i="6"/>
  <c r="H212" i="6"/>
  <c r="I184" i="6"/>
  <c r="H184" i="6"/>
  <c r="I348" i="6"/>
  <c r="H348" i="6"/>
  <c r="I182" i="6"/>
  <c r="I323" i="6"/>
  <c r="H323" i="6"/>
  <c r="I185" i="6"/>
  <c r="I167" i="6"/>
  <c r="H167" i="6"/>
  <c r="H158" i="6"/>
  <c r="I173" i="6"/>
  <c r="I170" i="6"/>
  <c r="I203" i="6"/>
  <c r="H203" i="6"/>
  <c r="I318" i="6"/>
  <c r="H318" i="6"/>
  <c r="I266" i="6"/>
  <c r="I179" i="6"/>
  <c r="H179" i="6"/>
  <c r="I178" i="6"/>
  <c r="H178" i="6"/>
  <c r="I176" i="6"/>
  <c r="H176" i="6"/>
  <c r="I130" i="6"/>
  <c r="H130" i="6"/>
  <c r="I175" i="6"/>
  <c r="H175" i="6"/>
  <c r="I196" i="6"/>
  <c r="I172" i="6"/>
  <c r="H172" i="6"/>
  <c r="I165" i="6"/>
  <c r="I162" i="6"/>
  <c r="H162" i="6"/>
  <c r="H147" i="6"/>
  <c r="I160" i="6"/>
  <c r="I169" i="6"/>
  <c r="I149" i="6"/>
  <c r="H149" i="6"/>
  <c r="I312" i="6"/>
  <c r="H312" i="6"/>
  <c r="I188" i="6"/>
  <c r="H188" i="6"/>
  <c r="I168" i="6"/>
  <c r="H168" i="6"/>
  <c r="I330" i="6"/>
  <c r="H330" i="6"/>
  <c r="I166" i="6"/>
  <c r="H166" i="6"/>
  <c r="I164" i="6"/>
  <c r="H164" i="6"/>
  <c r="I125" i="6"/>
  <c r="H125" i="6"/>
  <c r="I111" i="6"/>
  <c r="I107" i="6"/>
  <c r="H107" i="6"/>
  <c r="I256" i="6"/>
  <c r="I181" i="6"/>
  <c r="H181" i="6"/>
  <c r="H143" i="6"/>
  <c r="I115" i="6"/>
  <c r="H115" i="6"/>
  <c r="I116" i="6"/>
  <c r="I190" i="6"/>
  <c r="H190" i="6"/>
  <c r="I100" i="6"/>
  <c r="H100" i="6"/>
  <c r="I174" i="6"/>
  <c r="I144" i="6"/>
  <c r="H144" i="6"/>
  <c r="I137" i="6"/>
  <c r="H137" i="6"/>
  <c r="I133" i="6"/>
  <c r="H133" i="6"/>
  <c r="I155" i="6"/>
  <c r="H155" i="6"/>
  <c r="I132" i="6"/>
  <c r="H132" i="6"/>
  <c r="I193" i="6"/>
  <c r="I142" i="6"/>
  <c r="H142" i="6"/>
  <c r="I152" i="6"/>
  <c r="I146" i="6"/>
  <c r="H146" i="6"/>
  <c r="H126" i="6"/>
  <c r="I191" i="6"/>
  <c r="H191" i="6"/>
  <c r="I117" i="6"/>
  <c r="I361" i="6"/>
  <c r="H361" i="6"/>
  <c r="I315" i="6"/>
  <c r="H315" i="6"/>
  <c r="I159" i="6"/>
  <c r="I127" i="6"/>
  <c r="H127" i="6"/>
  <c r="I263" i="6"/>
  <c r="H263" i="6"/>
  <c r="I156" i="6"/>
  <c r="H156" i="6"/>
  <c r="I136" i="6"/>
  <c r="H136" i="6"/>
  <c r="I338" i="6"/>
  <c r="H338" i="6"/>
  <c r="I121" i="6"/>
  <c r="I112" i="6"/>
  <c r="H112" i="6"/>
  <c r="I106" i="6"/>
  <c r="I346" i="6"/>
  <c r="H346" i="6"/>
  <c r="H345" i="6"/>
  <c r="I128" i="6"/>
  <c r="H128" i="6"/>
  <c r="I148" i="6"/>
  <c r="I120" i="6"/>
  <c r="H120" i="6"/>
  <c r="I341" i="6"/>
  <c r="H341" i="6"/>
  <c r="I110" i="6"/>
  <c r="H110" i="6"/>
  <c r="I81" i="6"/>
  <c r="H81" i="6"/>
  <c r="I129" i="6"/>
  <c r="H129" i="6"/>
  <c r="I105" i="6"/>
  <c r="H105" i="6"/>
  <c r="I351" i="6"/>
  <c r="H351" i="6"/>
  <c r="I139" i="6"/>
  <c r="H139" i="6"/>
  <c r="I87" i="6"/>
  <c r="I104" i="6"/>
  <c r="H104" i="6"/>
  <c r="I97" i="6"/>
  <c r="I99" i="6"/>
  <c r="H99" i="6"/>
  <c r="H98" i="6"/>
  <c r="I89" i="6"/>
  <c r="H89" i="6"/>
  <c r="I334" i="6"/>
  <c r="I140" i="6"/>
  <c r="H140" i="6"/>
  <c r="I268" i="6"/>
  <c r="H268" i="6"/>
  <c r="I86" i="6"/>
  <c r="I138" i="6"/>
  <c r="H138" i="6"/>
  <c r="I134" i="6"/>
  <c r="H134" i="6"/>
  <c r="I74" i="6"/>
  <c r="H74" i="6"/>
  <c r="I93" i="6"/>
  <c r="H93" i="6"/>
  <c r="I113" i="6"/>
  <c r="H113" i="6"/>
  <c r="I103" i="6"/>
  <c r="I101" i="6"/>
  <c r="H101" i="6"/>
  <c r="I102" i="6"/>
  <c r="I108" i="6"/>
  <c r="H108" i="6"/>
  <c r="H71" i="6"/>
  <c r="I135" i="6"/>
  <c r="H135" i="6"/>
  <c r="I122" i="6"/>
  <c r="I295" i="6"/>
  <c r="H295" i="6"/>
  <c r="I68" i="6"/>
  <c r="H68" i="6"/>
  <c r="I291" i="6"/>
  <c r="I75" i="6"/>
  <c r="H75" i="6"/>
  <c r="I92" i="6"/>
  <c r="H92" i="6"/>
  <c r="I90" i="6"/>
  <c r="H90" i="6"/>
  <c r="I124" i="6"/>
  <c r="H124" i="6"/>
  <c r="I123" i="6"/>
  <c r="H123" i="6"/>
  <c r="I57" i="6"/>
  <c r="I119" i="6"/>
  <c r="H119" i="6"/>
  <c r="I131" i="6"/>
  <c r="I35" i="6"/>
  <c r="H35" i="6"/>
  <c r="H73" i="6"/>
  <c r="I96" i="6"/>
  <c r="H96" i="6"/>
  <c r="I42" i="6"/>
  <c r="I326" i="6"/>
  <c r="H326" i="6"/>
  <c r="I91" i="6"/>
  <c r="H91" i="6"/>
  <c r="I85" i="6"/>
  <c r="I114" i="6"/>
  <c r="H114" i="6"/>
  <c r="I37" i="6"/>
  <c r="H37" i="6"/>
  <c r="I340" i="6"/>
  <c r="H340" i="6"/>
  <c r="I78" i="6"/>
  <c r="H78" i="6"/>
  <c r="I77" i="6"/>
  <c r="H77" i="6"/>
  <c r="I109" i="6"/>
  <c r="I350" i="6"/>
  <c r="H350" i="6"/>
  <c r="I46" i="6"/>
  <c r="I76" i="6"/>
  <c r="H76" i="6"/>
  <c r="H56" i="6"/>
  <c r="I65" i="6"/>
  <c r="H65" i="6"/>
  <c r="I64" i="6"/>
  <c r="I331" i="6"/>
  <c r="H331" i="6"/>
  <c r="I36" i="6"/>
  <c r="H36" i="6"/>
  <c r="I72" i="6"/>
  <c r="I58" i="6"/>
  <c r="H58" i="6"/>
  <c r="I40" i="6"/>
  <c r="H40" i="6"/>
  <c r="I70" i="6"/>
  <c r="H70" i="6"/>
  <c r="I62" i="6"/>
  <c r="H62" i="6"/>
  <c r="I95" i="6"/>
  <c r="H95" i="6"/>
  <c r="I30" i="6"/>
  <c r="I51" i="6"/>
  <c r="H51" i="6"/>
  <c r="I83" i="6"/>
  <c r="I339" i="6"/>
  <c r="H339" i="6"/>
  <c r="H360" i="6"/>
  <c r="I69" i="6"/>
  <c r="H69" i="6"/>
  <c r="I26" i="6"/>
  <c r="I54" i="6"/>
  <c r="H54" i="6"/>
  <c r="I60" i="6"/>
  <c r="H60" i="6"/>
  <c r="I59" i="6"/>
  <c r="I25" i="6"/>
  <c r="H25" i="6"/>
  <c r="I80" i="6"/>
  <c r="H80" i="6"/>
  <c r="I32" i="6"/>
  <c r="H32" i="6"/>
  <c r="I44" i="6"/>
  <c r="H44" i="6"/>
  <c r="I321" i="6"/>
  <c r="H321" i="6"/>
  <c r="I55" i="6"/>
  <c r="I63" i="6"/>
  <c r="H63" i="6"/>
  <c r="I52" i="6"/>
  <c r="I79" i="6"/>
  <c r="H79" i="6"/>
  <c r="I38" i="6"/>
  <c r="H19" i="6"/>
  <c r="I28" i="6"/>
  <c r="H28" i="6"/>
  <c r="I219" i="6"/>
  <c r="I31" i="6"/>
  <c r="H31" i="6"/>
  <c r="I48" i="6"/>
  <c r="H48" i="6"/>
  <c r="I328" i="6"/>
  <c r="I50" i="6"/>
  <c r="H50" i="6"/>
  <c r="I39" i="6"/>
  <c r="H39" i="6"/>
  <c r="I317" i="6"/>
  <c r="H317" i="6"/>
  <c r="I66" i="6"/>
  <c r="H66" i="6"/>
  <c r="I33" i="6"/>
  <c r="H33" i="6"/>
  <c r="I359" i="6"/>
  <c r="I43" i="6"/>
  <c r="H43" i="6"/>
  <c r="I61" i="6"/>
  <c r="I329" i="6"/>
  <c r="H329" i="6"/>
  <c r="H358" i="6"/>
  <c r="I29" i="6"/>
  <c r="H29" i="6"/>
  <c r="I53" i="6"/>
  <c r="I27" i="6"/>
  <c r="H27" i="6"/>
  <c r="I49" i="6"/>
  <c r="H49" i="6"/>
  <c r="I21" i="6"/>
  <c r="H21" i="6"/>
  <c r="I349" i="6"/>
  <c r="H349" i="6"/>
  <c r="I12" i="6"/>
  <c r="H12" i="6"/>
  <c r="I14" i="6"/>
  <c r="H14" i="6"/>
  <c r="I11" i="6"/>
  <c r="H11" i="6"/>
  <c r="I41" i="6"/>
  <c r="H41" i="6"/>
  <c r="I34" i="6"/>
  <c r="I16" i="6"/>
  <c r="H16" i="6"/>
  <c r="I18" i="6"/>
  <c r="I325" i="6"/>
  <c r="H325" i="6"/>
  <c r="H13" i="6"/>
  <c r="I24" i="6"/>
  <c r="I23" i="6"/>
  <c r="H23" i="6"/>
  <c r="I20" i="6"/>
  <c r="H20" i="6"/>
  <c r="I344" i="6"/>
  <c r="I10" i="6"/>
  <c r="H10" i="6"/>
  <c r="I342" i="6"/>
  <c r="H342" i="6"/>
  <c r="I3" i="6"/>
  <c r="H3" i="6"/>
  <c r="I17" i="6"/>
  <c r="H17" i="6"/>
  <c r="I248" i="6"/>
  <c r="H248" i="6"/>
  <c r="I8" i="6"/>
  <c r="H8" i="6"/>
  <c r="I7" i="6"/>
  <c r="I4" i="6"/>
  <c r="H4" i="6"/>
  <c r="I336" i="6"/>
  <c r="I6" i="6"/>
  <c r="H6" i="6"/>
  <c r="H357" i="6"/>
  <c r="I9" i="6"/>
  <c r="I356" i="6"/>
  <c r="H356" i="6"/>
  <c r="I327" i="6"/>
  <c r="H327" i="6"/>
  <c r="I337" i="6"/>
  <c r="I22" i="6"/>
  <c r="H22" i="6"/>
  <c r="I355" i="6"/>
  <c r="H355" i="6"/>
  <c r="I2" i="6"/>
  <c r="H2" i="6"/>
  <c r="I296" i="6"/>
  <c r="H296" i="6"/>
  <c r="I335" i="6"/>
  <c r="H335" i="6"/>
  <c r="I333" i="6"/>
  <c r="H333" i="6"/>
  <c r="I366" i="6"/>
  <c r="I354" i="6"/>
  <c r="H354" i="6"/>
  <c r="I353" i="6"/>
  <c r="I352" i="6"/>
  <c r="I382" i="2" l="1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</calcChain>
</file>

<file path=xl/sharedStrings.xml><?xml version="1.0" encoding="utf-8"?>
<sst xmlns="http://schemas.openxmlformats.org/spreadsheetml/2006/main" count="9002" uniqueCount="1463">
  <si>
    <t>PUMA</t>
  </si>
  <si>
    <t>County/City</t>
  </si>
  <si>
    <t>Climate Zone Electric</t>
  </si>
  <si>
    <r>
      <t>Base AR</t>
    </r>
    <r>
      <rPr>
        <vertAlign val="subscript"/>
        <sz val="12"/>
        <color theme="1"/>
        <rFont val="Calibri"/>
        <family val="2"/>
        <scheme val="minor"/>
      </rPr>
      <t>20</t>
    </r>
  </si>
  <si>
    <r>
      <t>CARE/CAP AR</t>
    </r>
    <r>
      <rPr>
        <vertAlign val="subscript"/>
        <sz val="12"/>
        <color theme="1"/>
        <rFont val="Calibri"/>
        <family val="2"/>
        <scheme val="minor"/>
      </rPr>
      <t>20</t>
    </r>
  </si>
  <si>
    <r>
      <t>Base AR</t>
    </r>
    <r>
      <rPr>
        <vertAlign val="subscript"/>
        <sz val="12"/>
        <color theme="1"/>
        <rFont val="Calibri"/>
        <family val="2"/>
        <scheme val="minor"/>
      </rPr>
      <t>50</t>
    </r>
  </si>
  <si>
    <r>
      <t>CARE/CAP AR</t>
    </r>
    <r>
      <rPr>
        <vertAlign val="subscript"/>
        <sz val="12"/>
        <color theme="1"/>
        <rFont val="Calibri"/>
        <family val="2"/>
        <scheme val="minor"/>
      </rPr>
      <t>50</t>
    </r>
  </si>
  <si>
    <r>
      <t>Change in AR</t>
    </r>
    <r>
      <rPr>
        <vertAlign val="subscript"/>
        <sz val="12"/>
        <color theme="1"/>
        <rFont val="Calibri"/>
        <family val="2"/>
        <scheme val="minor"/>
      </rPr>
      <t>20</t>
    </r>
  </si>
  <si>
    <r>
      <t>Change in AR</t>
    </r>
    <r>
      <rPr>
        <vertAlign val="subscript"/>
        <sz val="12"/>
        <color theme="1"/>
        <rFont val="Calibri"/>
        <family val="2"/>
        <scheme val="minor"/>
      </rPr>
      <t>50</t>
    </r>
  </si>
  <si>
    <t>PUMA_CZE</t>
  </si>
  <si>
    <t>Regulatd</t>
  </si>
  <si>
    <t>03729</t>
  </si>
  <si>
    <t>Los Angeles County (West Central)--LA City (West Central/Westwood &amp; West Los Angeles) PUMA</t>
  </si>
  <si>
    <t>SCE 6</t>
  </si>
  <si>
    <t>03729, SCE 6</t>
  </si>
  <si>
    <t>X</t>
  </si>
  <si>
    <t>03731</t>
  </si>
  <si>
    <t>Los Angeles County (Central)--West Hollywood &amp; Beverly Hills Cities PUMA</t>
  </si>
  <si>
    <t>SCE 9</t>
  </si>
  <si>
    <t>03731, SCE 9</t>
  </si>
  <si>
    <t>03747</t>
  </si>
  <si>
    <t>Los Angeles County (Central)--LA City (Central/West Adams &amp; Baldwin Hills) PUMA</t>
  </si>
  <si>
    <t>SCE 8</t>
  </si>
  <si>
    <t>03747, SCE 8</t>
  </si>
  <si>
    <t>01905</t>
  </si>
  <si>
    <t>Fresno County (Central)--Fresno City (Southeast) PUMA</t>
  </si>
  <si>
    <t>PG&amp;E R</t>
  </si>
  <si>
    <t>01905, PG&amp;E R</t>
  </si>
  <si>
    <t>04701</t>
  </si>
  <si>
    <t>Merced County (West &amp; South)--Los Banos &amp; Livingston Cities PUMA</t>
  </si>
  <si>
    <t>04701, PG&amp;E R</t>
  </si>
  <si>
    <t>03738</t>
  </si>
  <si>
    <t>Los Angeles County (Central)--El Monte &amp; South El Monte Cities PUMA</t>
  </si>
  <si>
    <t>03738, SCE 9</t>
  </si>
  <si>
    <t>01100</t>
  </si>
  <si>
    <t>Colusa, Glenn, Tehama &amp; Trinity Counties PUMA</t>
  </si>
  <si>
    <t>01100, PG&amp;E R</t>
  </si>
  <si>
    <t>06515</t>
  </si>
  <si>
    <t>Riverside County--Palm Desert, La Quinta (West) &amp; Desert Hot Springs Cities PUMA</t>
  </si>
  <si>
    <t>SCE 15</t>
  </si>
  <si>
    <t>06515, SCE 15</t>
  </si>
  <si>
    <t>PG&amp;E Y</t>
  </si>
  <si>
    <t>01100, PG&amp;E Y</t>
  </si>
  <si>
    <t>01904</t>
  </si>
  <si>
    <t>Fresno County (Central)--Fresno City (Southwest) PUMA</t>
  </si>
  <si>
    <t>01904, PG&amp;E R</t>
  </si>
  <si>
    <t>01903</t>
  </si>
  <si>
    <t>Fresno County (Central)--Fresno City (East Central) PUMA</t>
  </si>
  <si>
    <t>01903, PG&amp;E R</t>
  </si>
  <si>
    <t>03727</t>
  </si>
  <si>
    <t>Los Angeles County (Central)--LA City (Central/Pacific Palisades) PUMA</t>
  </si>
  <si>
    <t>03727, SCE 9</t>
  </si>
  <si>
    <t>03900</t>
  </si>
  <si>
    <t>Madera County--Madera City PUMA</t>
  </si>
  <si>
    <t>03900, PG&amp;E Y</t>
  </si>
  <si>
    <t>01308</t>
  </si>
  <si>
    <t>Contra Costa County (Northeast)--Antioch City PUMA</t>
  </si>
  <si>
    <t>PG&amp;E S</t>
  </si>
  <si>
    <t>01308, PG&amp;E S</t>
  </si>
  <si>
    <t>02300</t>
  </si>
  <si>
    <t>Humboldt County PUMA</t>
  </si>
  <si>
    <t>02300, PG&amp;E Y</t>
  </si>
  <si>
    <t>04702</t>
  </si>
  <si>
    <t>Merced County (Northeast)--Merced &amp; Atwater Cities PUMA</t>
  </si>
  <si>
    <t>04702, PG&amp;E R</t>
  </si>
  <si>
    <t>03900, PG&amp;E R</t>
  </si>
  <si>
    <t>01100, PG&amp;E S</t>
  </si>
  <si>
    <t>03728</t>
  </si>
  <si>
    <t>Los Angeles County (Southwest)--Santa Monica City PUMA</t>
  </si>
  <si>
    <t>03728, SCE 6</t>
  </si>
  <si>
    <t>03742</t>
  </si>
  <si>
    <t>Los Angeles County (Central)--Huntington Park City, Florence-Graham &amp; Walnut Park PUMA</t>
  </si>
  <si>
    <t>03742, SCE 8</t>
  </si>
  <si>
    <t>07101</t>
  </si>
  <si>
    <t>San Bernardino County (Northeast)--Twentynine Palms &amp; Barstow Cities PUMA</t>
  </si>
  <si>
    <t>07101, SCE 15</t>
  </si>
  <si>
    <t>02903</t>
  </si>
  <si>
    <t>Kern County (Central)--Bakersfield City (Northeast) PUMA</t>
  </si>
  <si>
    <t>02903, PG&amp;E R</t>
  </si>
  <si>
    <t>03300</t>
  </si>
  <si>
    <t>Lake &amp; Mendocino Counties PUMA</t>
  </si>
  <si>
    <t>PG&amp;E P</t>
  </si>
  <si>
    <t>03300, PG&amp;E P</t>
  </si>
  <si>
    <t>07317</t>
  </si>
  <si>
    <t>San Diego County (South Central)--San Diego City (Central/Mid-City) PUMA</t>
  </si>
  <si>
    <t>SDG&amp;E INLAND</t>
  </si>
  <si>
    <t>07317, SDG&amp;E INLAND</t>
  </si>
  <si>
    <t>10703</t>
  </si>
  <si>
    <t>Tulare County (Outside Visalia, Tulare &amp; Porterville Cities) PUMA</t>
  </si>
  <si>
    <t>10703, PG&amp;E Y</t>
  </si>
  <si>
    <t>00701</t>
  </si>
  <si>
    <t>Butte County (Northwest)--Chico City PUMA</t>
  </si>
  <si>
    <t>00701, PG&amp;E P</t>
  </si>
  <si>
    <t>05700</t>
  </si>
  <si>
    <t>Nevada &amp; Sierra Counties PUMA</t>
  </si>
  <si>
    <t>05700, PG&amp;E P</t>
  </si>
  <si>
    <t>07306</t>
  </si>
  <si>
    <t>San Diego County (Northwest)--Escondido City (East) PUMA</t>
  </si>
  <si>
    <t>SDG&amp;E MOUNTAIN</t>
  </si>
  <si>
    <t>07306, SDG&amp;E MOUNTAIN</t>
  </si>
  <si>
    <t>PG&amp;E W</t>
  </si>
  <si>
    <t>02903, PG&amp;E W</t>
  </si>
  <si>
    <t>06502</t>
  </si>
  <si>
    <t>Riverside County (Central)--Cathedral City, Palm Springs &amp; Rancho Mirage Cities PUMA</t>
  </si>
  <si>
    <t>06502, SCE 15</t>
  </si>
  <si>
    <t>01901</t>
  </si>
  <si>
    <t>Fresno County (West)--Selma, Kerman &amp; Coalinga Cities PUMA</t>
  </si>
  <si>
    <t>01901, PG&amp;E R</t>
  </si>
  <si>
    <t>00701, PG&amp;E Y</t>
  </si>
  <si>
    <t>05912</t>
  </si>
  <si>
    <t>Orange County (Northwest)--Westminster, Stanton &amp; Garden Grove (West) Cities PUMA</t>
  </si>
  <si>
    <t>05912, SCE 8</t>
  </si>
  <si>
    <t>10703, PG&amp;E W</t>
  </si>
  <si>
    <t>SDG&amp;E COASTAL</t>
  </si>
  <si>
    <t>07317, SDG&amp;E COASTAL</t>
  </si>
  <si>
    <t>03766</t>
  </si>
  <si>
    <t>Los Angeles County (South)--Long Beach City (Southwest &amp; Port) PUMA</t>
  </si>
  <si>
    <t>03766, SCE 6</t>
  </si>
  <si>
    <t>10703, PG&amp;E R</t>
  </si>
  <si>
    <t>05700, PG&amp;E Y</t>
  </si>
  <si>
    <t>11300</t>
  </si>
  <si>
    <t>Yolo County--Davis, Woodland &amp; West Sacramento Cities PUMA</t>
  </si>
  <si>
    <t>11300, PG&amp;E S</t>
  </si>
  <si>
    <t>01500</t>
  </si>
  <si>
    <t>Del Norte, Lassen, Modoc, Plumas &amp; Siskiyou Counties PUMA</t>
  </si>
  <si>
    <t>01500, PG&amp;E Y</t>
  </si>
  <si>
    <t>07321</t>
  </si>
  <si>
    <t>San Diego County (Southwest)--Chula Vista (West) &amp; National City Cities PUMA</t>
  </si>
  <si>
    <t>07321, SDG&amp;E INLAND</t>
  </si>
  <si>
    <t>07702</t>
  </si>
  <si>
    <t>San Joaquin County (Central)--Stockton City (South) PUMA</t>
  </si>
  <si>
    <t>07702, PG&amp;E S</t>
  </si>
  <si>
    <t>03703</t>
  </si>
  <si>
    <t>Los Angeles County (North Central)--Lancaster City PUMA</t>
  </si>
  <si>
    <t>SCE 14</t>
  </si>
  <si>
    <t>03703, SCE 14</t>
  </si>
  <si>
    <t>05912, SCE 6</t>
  </si>
  <si>
    <t>07319</t>
  </si>
  <si>
    <t>San Diego County (South Central)--Lemon Grove City, La Presa &amp; Spring Valley PUMA</t>
  </si>
  <si>
    <t>07319, SDG&amp;E MOUNTAIN</t>
  </si>
  <si>
    <t>10100</t>
  </si>
  <si>
    <t>Sutter &amp; Yuba Counties--Yuba City PUMA</t>
  </si>
  <si>
    <t>10100, PG&amp;E P</t>
  </si>
  <si>
    <t>07318</t>
  </si>
  <si>
    <t>San Diego County (South)--San Diego City (Southeast/Encanto &amp; Skyline) PUMA</t>
  </si>
  <si>
    <t>07318, SDG&amp;E INLAND</t>
  </si>
  <si>
    <t>08900</t>
  </si>
  <si>
    <t>Shasta County--Redding City PUMA</t>
  </si>
  <si>
    <t>08900, PG&amp;E Y</t>
  </si>
  <si>
    <t>00102</t>
  </si>
  <si>
    <t>Alameda County (Northwest)--Oakland (Northwest) &amp; Emeryville Cities PUMA</t>
  </si>
  <si>
    <t>PG&amp;E T</t>
  </si>
  <si>
    <t>00102, PG&amp;E T</t>
  </si>
  <si>
    <t>PG&amp;E Z</t>
  </si>
  <si>
    <t>01100, PG&amp;E Z</t>
  </si>
  <si>
    <t>07503</t>
  </si>
  <si>
    <t>San Francisco County (Central)--South of Market &amp; Potrero PUMA</t>
  </si>
  <si>
    <t>07503, PG&amp;E T</t>
  </si>
  <si>
    <t>00300</t>
  </si>
  <si>
    <t>Alpine, Amador, Calaveras, Inyo, Mariposa, Mono &amp; Tuolumne Counties PUMA</t>
  </si>
  <si>
    <t>00300, PG&amp;E P</t>
  </si>
  <si>
    <t>03725</t>
  </si>
  <si>
    <t>Los Angeles County--LA City (Northwest/Canoga Park, Winnetka &amp; Woodland Hills) PUMA</t>
  </si>
  <si>
    <t>03725, SCE 9</t>
  </si>
  <si>
    <t>09501</t>
  </si>
  <si>
    <t>Solano County (Southwest)--Vallejo &amp; Benicia Cities PUMA</t>
  </si>
  <si>
    <t>09501, PG&amp;E S</t>
  </si>
  <si>
    <t>03741</t>
  </si>
  <si>
    <t>Los Angeles County (Central)--Bell Gardens, Bell, Maywood, Cudahy &amp; Commerce Cities PUMA</t>
  </si>
  <si>
    <t>03741, SCE 9</t>
  </si>
  <si>
    <t>07301</t>
  </si>
  <si>
    <t>San Diego County (Northwest)--Oceanside City &amp; Camp Pendleton PUMA</t>
  </si>
  <si>
    <t>07301, SDG&amp;E INLAND</t>
  </si>
  <si>
    <t>06103</t>
  </si>
  <si>
    <t>Placer County (East/High Country Region)--Auburn &amp; Colfax Cities PUMA</t>
  </si>
  <si>
    <t>06103, PG&amp;E P</t>
  </si>
  <si>
    <t>01907</t>
  </si>
  <si>
    <t>Fresno County (East)--Sanger, Reedley &amp; Parlier Cities PUMA</t>
  </si>
  <si>
    <t>01907, PG&amp;E Y</t>
  </si>
  <si>
    <t>03749</t>
  </si>
  <si>
    <t>Los Angeles County (Central)--Inglewood City PUMA</t>
  </si>
  <si>
    <t>03749, SCE 8</t>
  </si>
  <si>
    <t>PG&amp;E X</t>
  </si>
  <si>
    <t>01308, PG&amp;E X</t>
  </si>
  <si>
    <t>00701, PG&amp;E S</t>
  </si>
  <si>
    <t>03749, SCE 6</t>
  </si>
  <si>
    <t>SCE 13</t>
  </si>
  <si>
    <t>10703, SCE 13</t>
  </si>
  <si>
    <t>03705</t>
  </si>
  <si>
    <t>Los Angeles County (North)--LA City (Northwest/Chatsworth &amp; Porter Ranch) PUMA</t>
  </si>
  <si>
    <t>03705, SCE 9</t>
  </si>
  <si>
    <t>00702</t>
  </si>
  <si>
    <t>Butte County (Southeast)--Oroville City &amp; Paradise Town PUMA</t>
  </si>
  <si>
    <t>00702, PG&amp;E P</t>
  </si>
  <si>
    <t>02901</t>
  </si>
  <si>
    <t>Kern County (West)--Delano, Wasco &amp; Shafter Cities PUMA</t>
  </si>
  <si>
    <t>02901, PG&amp;E W</t>
  </si>
  <si>
    <t>07321, SDG&amp;E COASTAL</t>
  </si>
  <si>
    <t>07312</t>
  </si>
  <si>
    <t>San Diego County (Central)--San Diego City (Central/Mira Mesa &amp; University Heights) PUMA</t>
  </si>
  <si>
    <t>07312, SDG&amp;E INLAND</t>
  </si>
  <si>
    <t>00300, PG&amp;E Y</t>
  </si>
  <si>
    <t>02905</t>
  </si>
  <si>
    <t>Kern County (East)--Ridgecrest, Arvin, Tehachapi &amp; California City Cities PUMA</t>
  </si>
  <si>
    <t>02905, PG&amp;E R</t>
  </si>
  <si>
    <t>03900, PG&amp;E Z</t>
  </si>
  <si>
    <t>08900, PG&amp;E R</t>
  </si>
  <si>
    <t>07101, SCE 14</t>
  </si>
  <si>
    <t>07305</t>
  </si>
  <si>
    <t>San Diego County (Northwest)--San Marcos &amp; Escondido (West) Cities PUMA</t>
  </si>
  <si>
    <t>07305, SDG&amp;E INLAND</t>
  </si>
  <si>
    <t>07318, SDG&amp;E COASTAL</t>
  </si>
  <si>
    <t>07306, SDG&amp;E INLAND</t>
  </si>
  <si>
    <t>07502</t>
  </si>
  <si>
    <t>San Francisco County (North &amp; East)--North Beach &amp; Chinatown PUMA</t>
  </si>
  <si>
    <t>07502, PG&amp;E T</t>
  </si>
  <si>
    <t>03757</t>
  </si>
  <si>
    <t>Los Angeles County (South Central)--Compton City &amp; West Rancho Dominguez PUMA</t>
  </si>
  <si>
    <t>03757, SCE 8</t>
  </si>
  <si>
    <t>03718</t>
  </si>
  <si>
    <t>Los Angeles County (Central)--Pasadena City PUMA</t>
  </si>
  <si>
    <t>03718, SCE 9</t>
  </si>
  <si>
    <t>05700, PG&amp;E S</t>
  </si>
  <si>
    <t>07316</t>
  </si>
  <si>
    <t>San Diego County (South Central)--San Diego City (Central/Centre City &amp; Balboa Park) PUMA</t>
  </si>
  <si>
    <t>07316, SDG&amp;E COASTAL</t>
  </si>
  <si>
    <t>09501, PG&amp;E X</t>
  </si>
  <si>
    <t>07302</t>
  </si>
  <si>
    <t>San Diego County (North &amp; East)--Fallbrook, Alpine &amp; Valley Center PUMA</t>
  </si>
  <si>
    <t>07302, SDG&amp;E MOUNTAIN</t>
  </si>
  <si>
    <t>01307</t>
  </si>
  <si>
    <t>Contra Costa County (North Central)--Pittsburg &amp; Concord (North &amp; East) Cities PUMA</t>
  </si>
  <si>
    <t>01307, PG&amp;E S</t>
  </si>
  <si>
    <t>02905, PG&amp;E W</t>
  </si>
  <si>
    <t>08303</t>
  </si>
  <si>
    <t>Santa Barbara County--South Coast Region PUMA</t>
  </si>
  <si>
    <t>SCE 5</t>
  </si>
  <si>
    <t>08303, SCE 5</t>
  </si>
  <si>
    <t>02901, PG&amp;E R</t>
  </si>
  <si>
    <t>01907, PG&amp;E R</t>
  </si>
  <si>
    <t>00104</t>
  </si>
  <si>
    <t>Alameda County (North Central)--Oakland City (South Central) PUMA</t>
  </si>
  <si>
    <t>00104, PG&amp;E T</t>
  </si>
  <si>
    <t>PG&amp;E V</t>
  </si>
  <si>
    <t>02300, PG&amp;E V</t>
  </si>
  <si>
    <t>07307</t>
  </si>
  <si>
    <t>San Diego County (Central)--Lakeside, Winter Gardens &amp; Ramona PUMA</t>
  </si>
  <si>
    <t>07307, SDG&amp;E MOUNTAIN</t>
  </si>
  <si>
    <t>06506</t>
  </si>
  <si>
    <t>Riverside County (Southwest)--Hemet City &amp; East Hemet PUMA</t>
  </si>
  <si>
    <t>SCE 10</t>
  </si>
  <si>
    <t>06506, SCE 10</t>
  </si>
  <si>
    <t>SDG&amp;E DESERT</t>
  </si>
  <si>
    <t>07302, SDG&amp;E DESERT</t>
  </si>
  <si>
    <t>00702, PG&amp;E Y</t>
  </si>
  <si>
    <t>06103, PG&amp;E Y</t>
  </si>
  <si>
    <t>03712</t>
  </si>
  <si>
    <t>Los Angeles County (East Central)--Pomona City PUMA</t>
  </si>
  <si>
    <t>03712, SCE 9</t>
  </si>
  <si>
    <t>02904</t>
  </si>
  <si>
    <t>Kern County (Central)--Bakersfield City (Southeast) PUMA</t>
  </si>
  <si>
    <t>02904, PG&amp;E W</t>
  </si>
  <si>
    <t>07312, SDG&amp;E COASTAL</t>
  </si>
  <si>
    <t>06706</t>
  </si>
  <si>
    <t>Sacramento County (North)--Sacramento City (North), Antelope &amp; Rio Linda PUMA</t>
  </si>
  <si>
    <t>06706, PG&amp;E S</t>
  </si>
  <si>
    <t>00300, PG&amp;E R</t>
  </si>
  <si>
    <t>03717</t>
  </si>
  <si>
    <t>Los Angeles County (East Central)--Arcadia, San Gabriel &amp; Temple City Cities PUMA</t>
  </si>
  <si>
    <t>SCE 16</t>
  </si>
  <si>
    <t>03717, SCE 16</t>
  </si>
  <si>
    <t>02901, SCE 13</t>
  </si>
  <si>
    <t>10703, SCE 16</t>
  </si>
  <si>
    <t>06501</t>
  </si>
  <si>
    <t>Riverside County (East)--Indio, Coachella, Blythe &amp; La Quinta (East) Cities PUMA</t>
  </si>
  <si>
    <t>06501, SCE 15</t>
  </si>
  <si>
    <t>03763</t>
  </si>
  <si>
    <t>Los Angeles County (South Central)--Long Beach City (North) PUMA</t>
  </si>
  <si>
    <t>03763, SCE 8</t>
  </si>
  <si>
    <t>07301, SDG&amp;E COASTAL</t>
  </si>
  <si>
    <t>06507</t>
  </si>
  <si>
    <t>Riverside County (North Central)--San Jacinto, Beaumont, Banning &amp; Calimesa Cities PUMA</t>
  </si>
  <si>
    <t>06507, SCE 15</t>
  </si>
  <si>
    <t>08514</t>
  </si>
  <si>
    <t>Santa Clara County (Central)--San Jose City (East Central/East Valley) PUMA</t>
  </si>
  <si>
    <t>08514, PG&amp;E X</t>
  </si>
  <si>
    <t>10100, PG&amp;E S</t>
  </si>
  <si>
    <t>10703, PG&amp;E Z</t>
  </si>
  <si>
    <t>PacCorp DEL NORTE</t>
  </si>
  <si>
    <t>01500, PacCorp DEL NORTE</t>
  </si>
  <si>
    <t>03763, SCE 6</t>
  </si>
  <si>
    <t>07107</t>
  </si>
  <si>
    <t>San Bernardino County (Southwest)--San Bernardino City (East) PUMA</t>
  </si>
  <si>
    <t>07107, SCE 16</t>
  </si>
  <si>
    <t>07322</t>
  </si>
  <si>
    <t>San Diego County (South)--San Diego City (South/Otay Mesa &amp; South Bay) PUMA</t>
  </si>
  <si>
    <t>07322, SDG&amp;E INLAND</t>
  </si>
  <si>
    <t>03300, PG&amp;E X</t>
  </si>
  <si>
    <t>06502, SCE 16</t>
  </si>
  <si>
    <t>03706</t>
  </si>
  <si>
    <t>Los Angeles County (North)--LA City (North Central/Granada Hills &amp; Sylmar) PUMA</t>
  </si>
  <si>
    <t>03706, SCE 9</t>
  </si>
  <si>
    <t>03100</t>
  </si>
  <si>
    <t>Kings County--Hanford City PUMA</t>
  </si>
  <si>
    <t>03100, PG&amp;E W</t>
  </si>
  <si>
    <t>03741, SCE 8</t>
  </si>
  <si>
    <t>07313</t>
  </si>
  <si>
    <t>San Diego County (Central)--El Cajon &amp; Santee Cities PUMA</t>
  </si>
  <si>
    <t>07313, SDG&amp;E INLAND</t>
  </si>
  <si>
    <t>07305, SDG&amp;E COASTAL</t>
  </si>
  <si>
    <t>00300, PG&amp;E S</t>
  </si>
  <si>
    <t>07107, SCE 10</t>
  </si>
  <si>
    <t>07110</t>
  </si>
  <si>
    <t>San Bernardino County (Southwest)--Fontana City (East) PUMA</t>
  </si>
  <si>
    <t>07110, SCE 10</t>
  </si>
  <si>
    <t>07319, SDG&amp;E INLAND</t>
  </si>
  <si>
    <t>01307, PG&amp;E X</t>
  </si>
  <si>
    <t>03758</t>
  </si>
  <si>
    <t>Los Angeles County (South Central)--Gardena, Lawndale Cities &amp; West Athens PUMA</t>
  </si>
  <si>
    <t>03758, SCE 8</t>
  </si>
  <si>
    <t>03707</t>
  </si>
  <si>
    <t>Los Angeles County--LA (North Central/Arleta &amp; Pacoima) &amp; San Fernando Cities PUMA</t>
  </si>
  <si>
    <t>03707, SCE 16</t>
  </si>
  <si>
    <t>PacCorp NON-DEL NORTE</t>
  </si>
  <si>
    <t>01500, PacCorp NON-DEL NORTE</t>
  </si>
  <si>
    <t>06502, SCE 10</t>
  </si>
  <si>
    <t>02905, SCE 13</t>
  </si>
  <si>
    <t>07320</t>
  </si>
  <si>
    <t>San Diego County (Southwest)--Sweetwater Region--Chula Vista City (East) PUMA</t>
  </si>
  <si>
    <t>07320, SDG&amp;E INLAND</t>
  </si>
  <si>
    <t>10701</t>
  </si>
  <si>
    <t>Tulare County (Northwest)--Visalia City PUMA</t>
  </si>
  <si>
    <t>10701, SCE 13</t>
  </si>
  <si>
    <t>00701, PG&amp;E Z</t>
  </si>
  <si>
    <t>03758, SCE 6</t>
  </si>
  <si>
    <t>08302</t>
  </si>
  <si>
    <t>Santa Barbara County (North)--Lompoc, Guadalupe, Solvang &amp; Buellton Cities PUMA</t>
  </si>
  <si>
    <t>08302, PG&amp;E R</t>
  </si>
  <si>
    <t>03717, SCE 9</t>
  </si>
  <si>
    <t>05913</t>
  </si>
  <si>
    <t>Orange County (Northwest)--Garden Grove City (East) PUMA</t>
  </si>
  <si>
    <t>05913, SCE 8</t>
  </si>
  <si>
    <t>07113</t>
  </si>
  <si>
    <t>San Bernardino County (Southwest)--Ontario City PUMA</t>
  </si>
  <si>
    <t>07113, SCE 10</t>
  </si>
  <si>
    <t>03737</t>
  </si>
  <si>
    <t>Los Angeles County (Central)--Monterey Park &amp; Rosemead Cities PUMA</t>
  </si>
  <si>
    <t>03737, SCE 9</t>
  </si>
  <si>
    <t>03704</t>
  </si>
  <si>
    <t>Los Angeles County (North Central)--Palmdale City PUMA</t>
  </si>
  <si>
    <t>03704, SCE 14</t>
  </si>
  <si>
    <t>05913, SCE 6</t>
  </si>
  <si>
    <t>06103, PG&amp;E S</t>
  </si>
  <si>
    <t>00702, PG&amp;E S</t>
  </si>
  <si>
    <t>02901, SCE 16</t>
  </si>
  <si>
    <t>02905, SCE 16</t>
  </si>
  <si>
    <t>05904</t>
  </si>
  <si>
    <t>Orange County (Central)--Irvine City (Central) PUMA</t>
  </si>
  <si>
    <t>05904, SCE 8</t>
  </si>
  <si>
    <t>01700</t>
  </si>
  <si>
    <t>El Dorado County--El Dorado Hills PUMA</t>
  </si>
  <si>
    <t>01700, PG&amp;E P</t>
  </si>
  <si>
    <t>07322, SDG&amp;E COASTAL</t>
  </si>
  <si>
    <t>01500, PG&amp;E Z</t>
  </si>
  <si>
    <t>05700, PG&amp;E Z</t>
  </si>
  <si>
    <t>08900, PacCorp NON-DEL NORTE</t>
  </si>
  <si>
    <t>02905, SCE 14</t>
  </si>
  <si>
    <t>09502</t>
  </si>
  <si>
    <t>Solano County (Central)--Fairfield &amp; Suisun City Cities PUMA</t>
  </si>
  <si>
    <t>09502, PG&amp;E S</t>
  </si>
  <si>
    <t>05904, SCE 6</t>
  </si>
  <si>
    <t>08302, SCE 5</t>
  </si>
  <si>
    <t>07108</t>
  </si>
  <si>
    <t>San Bernardino County (Southwest)--San Bernardino City (West) PUMA</t>
  </si>
  <si>
    <t>07108, SCE 16</t>
  </si>
  <si>
    <t>03707, SCE 9</t>
  </si>
  <si>
    <t>03708</t>
  </si>
  <si>
    <t>Los Angeles County (North)--LA City (Northeast/Sunland, Sun Valley &amp; Tujunga) PUMA</t>
  </si>
  <si>
    <t>03708, SCE 9</t>
  </si>
  <si>
    <t>01902</t>
  </si>
  <si>
    <t>Fresno County (North Central)--Fresno City (North) PUMA</t>
  </si>
  <si>
    <t>01902, PG&amp;E R</t>
  </si>
  <si>
    <t>03100, SCE 13</t>
  </si>
  <si>
    <t>03753</t>
  </si>
  <si>
    <t>Los Angeles County (South)--Downey City PUMA</t>
  </si>
  <si>
    <t>03753, SCE 9</t>
  </si>
  <si>
    <t>07108, SCE 10</t>
  </si>
  <si>
    <t>08900, PG&amp;E Z</t>
  </si>
  <si>
    <t>07701</t>
  </si>
  <si>
    <t>San Joaquin County (Central)--Stockton City (North) PUMA</t>
  </si>
  <si>
    <t>07701, PG&amp;E S</t>
  </si>
  <si>
    <t>04101</t>
  </si>
  <si>
    <t>Marin County (North &amp; West)--Novato &amp; San Rafael (North) Cities PUMA</t>
  </si>
  <si>
    <t>04101, PG&amp;E X</t>
  </si>
  <si>
    <t>Liberty 16</t>
  </si>
  <si>
    <t>05700, Liberty 16</t>
  </si>
  <si>
    <t>07310</t>
  </si>
  <si>
    <t>San Diego County (West)--San Diego City (Southwest/Central Coastal) PUMA</t>
  </si>
  <si>
    <t>07310, SDG&amp;E COASTAL</t>
  </si>
  <si>
    <t>07507</t>
  </si>
  <si>
    <t>San Francisco County (South Central)--Bayview &amp; Hunters Point PUMA</t>
  </si>
  <si>
    <t>07507, PG&amp;E T</t>
  </si>
  <si>
    <t>10702</t>
  </si>
  <si>
    <t>Tulare County (West Central)--Tulare &amp; Porterville Cities PUMA</t>
  </si>
  <si>
    <t>10702, PG&amp;E W</t>
  </si>
  <si>
    <t>07302, SDG&amp;E INLAND</t>
  </si>
  <si>
    <t>01700, PG&amp;E Y</t>
  </si>
  <si>
    <t>07106</t>
  </si>
  <si>
    <t>San Bernardino County (Southwest)--Colton, Loma Linda &amp; Grand Terrace Cities PUMA</t>
  </si>
  <si>
    <t>07106, SCE 10</t>
  </si>
  <si>
    <t>07314</t>
  </si>
  <si>
    <t>San Diego County (Central)--San Diego (East Central/Navajo) &amp; La Mesa Cities PUMA</t>
  </si>
  <si>
    <t>07314, SDG&amp;E INLAND</t>
  </si>
  <si>
    <t>01907, SCE 16</t>
  </si>
  <si>
    <t>03743</t>
  </si>
  <si>
    <t>Los Angeles County (Central)--East Los Angeles PUMA</t>
  </si>
  <si>
    <t>03743, SCE 9</t>
  </si>
  <si>
    <t>03769</t>
  </si>
  <si>
    <t>Los Angeles County (Southeast)--Long Beach (Central) &amp; Signal Hill Cities PUMA</t>
  </si>
  <si>
    <t>03769, SCE 8</t>
  </si>
  <si>
    <t>07104</t>
  </si>
  <si>
    <t>San Bernardino County (Southwest)--Phelan, Lake Arrowhead &amp; Big Bear City PUMA</t>
  </si>
  <si>
    <t>07104, SCE 16</t>
  </si>
  <si>
    <t>01907, PG&amp;E Z</t>
  </si>
  <si>
    <t>03769, SCE 6</t>
  </si>
  <si>
    <t>03300, PG&amp;E T</t>
  </si>
  <si>
    <t>00101</t>
  </si>
  <si>
    <t>Alameda County (North)--Berkeley &amp; Albany Cities PUMA</t>
  </si>
  <si>
    <t>00101, PG&amp;E T</t>
  </si>
  <si>
    <t>07307, SDG&amp;E INLAND</t>
  </si>
  <si>
    <t>03767</t>
  </si>
  <si>
    <t>Los Angeles County (South)--LA City (South/San Pedro) PUMA</t>
  </si>
  <si>
    <t>03767, SCE 6</t>
  </si>
  <si>
    <t>03710</t>
  </si>
  <si>
    <t>Los Angeles County--Baldwin Park, Azusa, Duarte &amp; Irwindale Cities PUMA</t>
  </si>
  <si>
    <t>03710, SCE 16</t>
  </si>
  <si>
    <t>00300, SCE 16</t>
  </si>
  <si>
    <t>03740</t>
  </si>
  <si>
    <t>Los Angeles County (Central)--Pico Rivera &amp; Montebello Cities PUMA</t>
  </si>
  <si>
    <t>03740, SCE 9</t>
  </si>
  <si>
    <t>03752</t>
  </si>
  <si>
    <t>Los Angeles County (South)--South Gate &amp; Lynwood Cities PUMA</t>
  </si>
  <si>
    <t>03752, SCE 8</t>
  </si>
  <si>
    <t>00300, PG&amp;E Z</t>
  </si>
  <si>
    <t>05909</t>
  </si>
  <si>
    <t>Orange County (North Central)--Anaheim City (West) PUMA</t>
  </si>
  <si>
    <t>05909, SCE 8</t>
  </si>
  <si>
    <t>07104, SCE 14</t>
  </si>
  <si>
    <t>02902</t>
  </si>
  <si>
    <t>Kern County (Central)--Bakersfield City (West) PUMA</t>
  </si>
  <si>
    <t>02902, PG&amp;E W</t>
  </si>
  <si>
    <t>07104, SCE 10</t>
  </si>
  <si>
    <t>07902</t>
  </si>
  <si>
    <t>San Luis Obispo County (East)--Inland Region PUMA</t>
  </si>
  <si>
    <t>07902, PG&amp;E R</t>
  </si>
  <si>
    <t>08301</t>
  </si>
  <si>
    <t>Santa Barbara County (Northwest)--Santa Maria City &amp; Orcutt PUMA</t>
  </si>
  <si>
    <t>08301, PG&amp;E T</t>
  </si>
  <si>
    <t>07704</t>
  </si>
  <si>
    <t>San Joaquin County (North)--Lodi, Ripon &amp; Escalon Cities PUMA</t>
  </si>
  <si>
    <t>07704, PG&amp;E S</t>
  </si>
  <si>
    <t>01301</t>
  </si>
  <si>
    <t>Contra Costa County (Far Southwest)--Richmond (Southwest) &amp; San Pablo Cities PUMA</t>
  </si>
  <si>
    <t>01301, PG&amp;E T</t>
  </si>
  <si>
    <t>08303, SCE 6</t>
  </si>
  <si>
    <t>00106</t>
  </si>
  <si>
    <t>Alameda County (North Central)--Castro Valley, San Lorenzo &amp; Ashland PUMA</t>
  </si>
  <si>
    <t>00106, PG&amp;E X</t>
  </si>
  <si>
    <t>06510</t>
  </si>
  <si>
    <t>Riverside County (Northwest)--Riverside City (East) PUMA</t>
  </si>
  <si>
    <t>06510, SCE 10</t>
  </si>
  <si>
    <t>11105</t>
  </si>
  <si>
    <t>Ventura County (North)--Santa Paula, Fillmore &amp; Ojai Cities PUMA</t>
  </si>
  <si>
    <t>11105, SCE 16</t>
  </si>
  <si>
    <t>07303</t>
  </si>
  <si>
    <t>San Diego County (Northwest)--Vista City PUMA</t>
  </si>
  <si>
    <t>07303, SDG&amp;E INLAND</t>
  </si>
  <si>
    <t>00300, SCE 14</t>
  </si>
  <si>
    <t>03736</t>
  </si>
  <si>
    <t>Los Angeles County (Central)--Alhambra &amp; South Pasadena Cities PUMA</t>
  </si>
  <si>
    <t>03736, SCE 9</t>
  </si>
  <si>
    <t>10702, SCE 13</t>
  </si>
  <si>
    <t>07901</t>
  </si>
  <si>
    <t>San Luis Obispo County (West)--Coastal Region PUMA</t>
  </si>
  <si>
    <t>07901, PG&amp;E T</t>
  </si>
  <si>
    <t>06103, PG&amp;E Z</t>
  </si>
  <si>
    <t>00702, PG&amp;E Z</t>
  </si>
  <si>
    <t>06511</t>
  </si>
  <si>
    <t>Riverside County (Northwest)--Riverside City (West) PUMA</t>
  </si>
  <si>
    <t>06511, SCE 10</t>
  </si>
  <si>
    <t>08701</t>
  </si>
  <si>
    <t>Santa Cruz County (North)--Watsonville &amp; Scotts Valley Cities PUMA</t>
  </si>
  <si>
    <t>PG&amp;E Q</t>
  </si>
  <si>
    <t>08701, PG&amp;E Q</t>
  </si>
  <si>
    <t>03753, SCE 8</t>
  </si>
  <si>
    <t>03710, SCE 9</t>
  </si>
  <si>
    <t>08302, PG&amp;E X</t>
  </si>
  <si>
    <t>00105</t>
  </si>
  <si>
    <t>Alameda County (West)--San Leandro, Alameda &amp; Oakland (Southwest) Cities PUMA</t>
  </si>
  <si>
    <t>00105, PG&amp;E X</t>
  </si>
  <si>
    <t>03759</t>
  </si>
  <si>
    <t>Los Angeles County (South Central)--Hawthorne City PUMA</t>
  </si>
  <si>
    <t>03759, SCE 8</t>
  </si>
  <si>
    <t>08102</t>
  </si>
  <si>
    <t>San Mateo County (North Central)--South San Francisco, San Bruno &amp; Brisbane Cities PUMA</t>
  </si>
  <si>
    <t>08102, PG&amp;E X</t>
  </si>
  <si>
    <t>03759, SCE 6</t>
  </si>
  <si>
    <t>07302, SDG&amp;E COASTAL</t>
  </si>
  <si>
    <t>06103, Liberty 16</t>
  </si>
  <si>
    <t>09702</t>
  </si>
  <si>
    <t>Sonoma County (South)--Petaluma, Rohnert Park &amp; Cotati Cities PUMA</t>
  </si>
  <si>
    <t>09702, PG&amp;E X</t>
  </si>
  <si>
    <t>06101</t>
  </si>
  <si>
    <t>Placer County (Southwest)--Roseville City PUMA</t>
  </si>
  <si>
    <t>06101, PG&amp;E S</t>
  </si>
  <si>
    <t>00300, Liberty 16</t>
  </si>
  <si>
    <t>06507, SCE 16</t>
  </si>
  <si>
    <t>06509</t>
  </si>
  <si>
    <t>Riverside County (West Central)--Perris City, Temescal Valley &amp; Mead Valley PUMA</t>
  </si>
  <si>
    <t>06509, SCE 10</t>
  </si>
  <si>
    <t>09503</t>
  </si>
  <si>
    <t>Solano County (Northeast)--Vacaville &amp; Dixon Cities PUMA</t>
  </si>
  <si>
    <t>09503, PG&amp;E S</t>
  </si>
  <si>
    <t>07103</t>
  </si>
  <si>
    <t>San Bernardino County (West Central)--Hesperia City &amp; Apple Valley Town PUMA</t>
  </si>
  <si>
    <t>07103, SCE 14</t>
  </si>
  <si>
    <t>00107</t>
  </si>
  <si>
    <t>Alameda County (Central)--Hayward City PUMA</t>
  </si>
  <si>
    <t>00107, PG&amp;E X</t>
  </si>
  <si>
    <t>09703</t>
  </si>
  <si>
    <t>Sonoma County (Central)--Santa Rosa City PUMA</t>
  </si>
  <si>
    <t>09703, PG&amp;E X</t>
  </si>
  <si>
    <t>01700, PG&amp;E S</t>
  </si>
  <si>
    <t>09502, PG&amp;E X</t>
  </si>
  <si>
    <t>07304</t>
  </si>
  <si>
    <t>San Diego County (Northwest)--Carlsbad City PUMA</t>
  </si>
  <si>
    <t>07304, SDG&amp;E INLAND</t>
  </si>
  <si>
    <t>08509</t>
  </si>
  <si>
    <t>Santa Clara County (Central)--San Jose City (Northwest) PUMA</t>
  </si>
  <si>
    <t>08509, PG&amp;E X</t>
  </si>
  <si>
    <t>07501</t>
  </si>
  <si>
    <t>San Francisco County (North &amp; West)--Richmond District PUMA</t>
  </si>
  <si>
    <t>07501, PG&amp;E T</t>
  </si>
  <si>
    <t>01303</t>
  </si>
  <si>
    <t>Contra Costa County (Northwest)--Concord (West), Martinez &amp; Pleasant Hill Cities PUMA</t>
  </si>
  <si>
    <t>01303, PG&amp;E X</t>
  </si>
  <si>
    <t>03743, SCE 8</t>
  </si>
  <si>
    <t>06505</t>
  </si>
  <si>
    <t>Riverside County (Southwest)--Menifee, Lake Elsinore &amp; Canyon Lake Cities PUMA</t>
  </si>
  <si>
    <t>06505, SCE 10</t>
  </si>
  <si>
    <t>04101, PG&amp;E T</t>
  </si>
  <si>
    <t>05903</t>
  </si>
  <si>
    <t>Orange County (West Central)--Newport Beach, Aliso Viejo &amp; Laguna Hills Cities PUMA</t>
  </si>
  <si>
    <t>05903, SDG&amp;E COASTAL</t>
  </si>
  <si>
    <t>06507, SCE 10</t>
  </si>
  <si>
    <t>05301</t>
  </si>
  <si>
    <t>Monterey County (North Central)--Seaside, Monterey, Marina &amp; Pacific Grove Cities PUMA</t>
  </si>
  <si>
    <t>05301, PG&amp;E X</t>
  </si>
  <si>
    <t>03748</t>
  </si>
  <si>
    <t>Los Angeles County--LA (Southwest/Marina del Rey &amp; Westchester) &amp; Culver City Cities PUMA</t>
  </si>
  <si>
    <t>03748, SCE 8</t>
  </si>
  <si>
    <t>11105, SCE 9</t>
  </si>
  <si>
    <t>03713</t>
  </si>
  <si>
    <t>Los Angeles County (East Central)--Covina &amp; Walnut Cities PUMA</t>
  </si>
  <si>
    <t>03713, SCE 9</t>
  </si>
  <si>
    <t>06501, SCE 14</t>
  </si>
  <si>
    <t>07111</t>
  </si>
  <si>
    <t>San Bernardino County (Southwest)--Rancho Cucamonga City PUMA</t>
  </si>
  <si>
    <t>07111, SCE 10</t>
  </si>
  <si>
    <t>03748, SCE 6</t>
  </si>
  <si>
    <t>07303, SDG&amp;E COASTAL</t>
  </si>
  <si>
    <t>11101</t>
  </si>
  <si>
    <t>Ventura County (Southeast)--Simi Valley City PUMA</t>
  </si>
  <si>
    <t>11101, SCE 9</t>
  </si>
  <si>
    <t>06711</t>
  </si>
  <si>
    <t>Sacramento County (South)--Galt, Isleton Cities &amp; Delta Region PUMA</t>
  </si>
  <si>
    <t>06711, PG&amp;E S</t>
  </si>
  <si>
    <t>03755</t>
  </si>
  <si>
    <t>Los Angeles County (Southeast)--Norwalk City PUMA</t>
  </si>
  <si>
    <t>03755, SCE 9</t>
  </si>
  <si>
    <t>03739</t>
  </si>
  <si>
    <t>Los Angeles County (Southeast)--Whittier City &amp; Hacienda Heights PUMA</t>
  </si>
  <si>
    <t>03739, SCE 9</t>
  </si>
  <si>
    <t>08104</t>
  </si>
  <si>
    <t>San Mateo County (South &amp; West)--San Mateo (South) &amp; Half Moon Bay Cities PUMA</t>
  </si>
  <si>
    <t>08104, PG&amp;E Q</t>
  </si>
  <si>
    <t>06513</t>
  </si>
  <si>
    <t>Riverside County (West Central)--Corona (Northwest) &amp; Norco Cities PUMA</t>
  </si>
  <si>
    <t>06513, SCE 10</t>
  </si>
  <si>
    <t>08510</t>
  </si>
  <si>
    <t>Santa Clara County (Central)--San Jose City (Central) PUMA</t>
  </si>
  <si>
    <t>08510, PG&amp;E X</t>
  </si>
  <si>
    <t>05500</t>
  </si>
  <si>
    <t>Napa County--Napa City PUMA</t>
  </si>
  <si>
    <t>05500, PG&amp;E X</t>
  </si>
  <si>
    <t>07102</t>
  </si>
  <si>
    <t>San Bernardino County (West Central)--Victorville &amp; Adelanto Cities PUMA</t>
  </si>
  <si>
    <t>07102, SCE 14</t>
  </si>
  <si>
    <t>05303</t>
  </si>
  <si>
    <t>Monterey (South &amp; East) &amp; San Benito Counties PUMA</t>
  </si>
  <si>
    <t>05303, PG&amp;E X</t>
  </si>
  <si>
    <t>07315</t>
  </si>
  <si>
    <t>San Diego County (West Central)--San Diego City (Central/Clairemont &amp; Kearny Mesa) PUMA</t>
  </si>
  <si>
    <t>07315, SDG&amp;E COASTAL</t>
  </si>
  <si>
    <t>03716</t>
  </si>
  <si>
    <t>Los Angeles County (East Central)--La Puente &amp; Industry Cities PUMA</t>
  </si>
  <si>
    <t>03716, SCE 9</t>
  </si>
  <si>
    <t>08103</t>
  </si>
  <si>
    <t>San Mateo County (Central)--San Mateo (North), Burlingame &amp; Millbrae Cities PUMA</t>
  </si>
  <si>
    <t>08103, PG&amp;E X</t>
  </si>
  <si>
    <t>07112</t>
  </si>
  <si>
    <t>San Bernardino County (Southwest)--Upland &amp; Montclair Cities PUMA</t>
  </si>
  <si>
    <t>07112, SCE 10</t>
  </si>
  <si>
    <t>06503</t>
  </si>
  <si>
    <t>Riverside County (Southwest)--Temecula City PUMA</t>
  </si>
  <si>
    <t>06503, SDG&amp;E INLAND</t>
  </si>
  <si>
    <t>01906</t>
  </si>
  <si>
    <t>Fresno County (Central)--Clovis City PUMA</t>
  </si>
  <si>
    <t>01906, PG&amp;E R</t>
  </si>
  <si>
    <t>03711</t>
  </si>
  <si>
    <t>Los Angeles County (East Central)--Glendora, Claremont, San Dimas &amp; La Verne Cities PUMA</t>
  </si>
  <si>
    <t>03711, SCE 16</t>
  </si>
  <si>
    <t>03714</t>
  </si>
  <si>
    <t>Los Angeles County--Diamond Bar, La Habra Heights (East) Cities &amp; Rowland Heights PUMA</t>
  </si>
  <si>
    <t>03714, SCE 9</t>
  </si>
  <si>
    <t>03756</t>
  </si>
  <si>
    <t>Los Angeles County (Southeast)--Bellflower &amp; Paramount Cities PUMA</t>
  </si>
  <si>
    <t>03756, SCE 8</t>
  </si>
  <si>
    <t>07304, SDG&amp;E COASTAL</t>
  </si>
  <si>
    <t>09901</t>
  </si>
  <si>
    <t>Stanislaus County (Southwest)--Ceres, Patterson &amp; Newman Cities PUMA</t>
  </si>
  <si>
    <t>09901, PG&amp;E S</t>
  </si>
  <si>
    <t>05302</t>
  </si>
  <si>
    <t>Monterey County (Northeast)--Salinas City PUMA</t>
  </si>
  <si>
    <t>05302, PG&amp;E X</t>
  </si>
  <si>
    <t>11106</t>
  </si>
  <si>
    <t>Ventura County (South Central)--Camarillo &amp; Moorpark Cities PUMA</t>
  </si>
  <si>
    <t>11106, SCE 9</t>
  </si>
  <si>
    <t>05917</t>
  </si>
  <si>
    <t>Orange County (Central)--Santa Ana City (East) PUMA</t>
  </si>
  <si>
    <t>05917, SCE 8</t>
  </si>
  <si>
    <t>03754</t>
  </si>
  <si>
    <t>Los Angeles County (Southeast)--La Mirada &amp; Santa Fe Springs Cities PUMA</t>
  </si>
  <si>
    <t>03754, SCE 9</t>
  </si>
  <si>
    <t>08302, SCE 6</t>
  </si>
  <si>
    <t>05917, SCE 6</t>
  </si>
  <si>
    <t>01302</t>
  </si>
  <si>
    <t>Contra Costa County (Far Northwest)--Richmond (North), Hercules &amp; El Cerrito Cites PUMA</t>
  </si>
  <si>
    <t>01302, PG&amp;E X</t>
  </si>
  <si>
    <t>07902, PG&amp;E X</t>
  </si>
  <si>
    <t>01306</t>
  </si>
  <si>
    <t>Contra Costa County (Central)--Concord (South), Walnut Creek (East) &amp; Clayton Cities PUMA</t>
  </si>
  <si>
    <t>01306, PG&amp;E S</t>
  </si>
  <si>
    <t>11104</t>
  </si>
  <si>
    <t>Ventura County (Southwest)--San Buenaventura (Ventura) City PUMA</t>
  </si>
  <si>
    <t>11104, SCE 9</t>
  </si>
  <si>
    <t>04102</t>
  </si>
  <si>
    <t>Marin County (Southeast)--San Rafael (South), Mill Valley &amp; Sausalito Cities PUMA</t>
  </si>
  <si>
    <t>04102, PG&amp;E X</t>
  </si>
  <si>
    <t>05916</t>
  </si>
  <si>
    <t>Orange County (Central)--Santa Ana City (West) PUMA</t>
  </si>
  <si>
    <t>05916, SCE 8</t>
  </si>
  <si>
    <t>08102, PG&amp;E T</t>
  </si>
  <si>
    <t>07703</t>
  </si>
  <si>
    <t>San Joaquin County (South)--Tracy, Manteca &amp; Lathrop Cities PUMA</t>
  </si>
  <si>
    <t>07703, PG&amp;E S</t>
  </si>
  <si>
    <t>06508</t>
  </si>
  <si>
    <t>Riverside County (Northwest)--Moreno Valley City PUMA</t>
  </si>
  <si>
    <t>06508, SCE 10</t>
  </si>
  <si>
    <t>03715</t>
  </si>
  <si>
    <t>Los Angeles County (East Central)--West Covina City PUMA</t>
  </si>
  <si>
    <t>03715, SCE 9</t>
  </si>
  <si>
    <t>05916, SCE 6</t>
  </si>
  <si>
    <t>09701</t>
  </si>
  <si>
    <t>Sonoma County (North)--Windsor Town, Healdsburg &amp; Sonoma Cities PUMA</t>
  </si>
  <si>
    <t>09701, PG&amp;E X</t>
  </si>
  <si>
    <t>08302, PG&amp;E T</t>
  </si>
  <si>
    <t>00105, PG&amp;E T</t>
  </si>
  <si>
    <t>03726</t>
  </si>
  <si>
    <t>Los Angeles County--Calabasas, Agoura Hills, Malibu &amp; Westlake Village Cities PUMA</t>
  </si>
  <si>
    <t>03726, SCE 9</t>
  </si>
  <si>
    <t>11103</t>
  </si>
  <si>
    <t>Ventura County (Southwest)--Oxnard &amp; Port Hueneme Cities PUMA</t>
  </si>
  <si>
    <t>11103, SCE 6</t>
  </si>
  <si>
    <t>03702</t>
  </si>
  <si>
    <t>Los Angeles County (Northwest)--Santa Clarita City PUMA</t>
  </si>
  <si>
    <t>03702, SCE 9</t>
  </si>
  <si>
    <t>03711, SCE 9</t>
  </si>
  <si>
    <t>05301, PG&amp;E T</t>
  </si>
  <si>
    <t>07308</t>
  </si>
  <si>
    <t>San Diego County (Central)--San Diego (Northeast/Rancho Bernardo) &amp; Poway Cities PUMA</t>
  </si>
  <si>
    <t>07308, SDG&amp;E INLAND</t>
  </si>
  <si>
    <t>01700, PG&amp;E Z</t>
  </si>
  <si>
    <t>07105</t>
  </si>
  <si>
    <t>San Bernardino County (Southwest)--Redlands &amp; Yucaipa Cities PUMA</t>
  </si>
  <si>
    <t>07105, SCE 16</t>
  </si>
  <si>
    <t>03754, SCE 8</t>
  </si>
  <si>
    <t>01309</t>
  </si>
  <si>
    <t>Contra Costa County (East)--Brentwood &amp; Oakley Cities PUMA</t>
  </si>
  <si>
    <t>01309, PG&amp;E S</t>
  </si>
  <si>
    <t>11105, SCE 6</t>
  </si>
  <si>
    <t>07109</t>
  </si>
  <si>
    <t>San Bernardino County (Southwest)--Rialto City PUMA</t>
  </si>
  <si>
    <t>07109, SCE 10</t>
  </si>
  <si>
    <t>03755, SCE 8</t>
  </si>
  <si>
    <t>08702</t>
  </si>
  <si>
    <t>Santa Cruz County (South &amp; Coastal)--Santa Cruz City PUMA</t>
  </si>
  <si>
    <t>08702, PG&amp;E T</t>
  </si>
  <si>
    <t>07105, SCE 10</t>
  </si>
  <si>
    <t>06503, SCE 10</t>
  </si>
  <si>
    <t>08513</t>
  </si>
  <si>
    <t>Santa Clara County (Central)--San Jose City (Southeast/Evergreen) PUMA</t>
  </si>
  <si>
    <t>08513, PG&amp;E X</t>
  </si>
  <si>
    <t>01306, PG&amp;E X</t>
  </si>
  <si>
    <t>05907</t>
  </si>
  <si>
    <t>Orange County (North Central)--Fullerton &amp; Placentia Cities PUMA</t>
  </si>
  <si>
    <t>05907, SCE 8</t>
  </si>
  <si>
    <t>01700, Liberty 16</t>
  </si>
  <si>
    <t>05908</t>
  </si>
  <si>
    <t>Orange County (Northwest)--Buena Park, Cypress &amp; Seal Beach Cities PUMA</t>
  </si>
  <si>
    <t>05908, SCE 8</t>
  </si>
  <si>
    <t>06102</t>
  </si>
  <si>
    <t>Placer County (Central)--Rocklin, Lincoln Cities &amp; Loomis Town PUMA</t>
  </si>
  <si>
    <t>06102, PG&amp;E S</t>
  </si>
  <si>
    <t>08101</t>
  </si>
  <si>
    <t>San Mateo County (North Central)--Daly City, Pacifica Cities &amp; Colma Town PUMA</t>
  </si>
  <si>
    <t>08101, PG&amp;E T</t>
  </si>
  <si>
    <t>06504</t>
  </si>
  <si>
    <t>Riverside County (Southwest)--Murrieta &amp; Wildomar Cities PUMA</t>
  </si>
  <si>
    <t>06504, SCE 10</t>
  </si>
  <si>
    <t>03709</t>
  </si>
  <si>
    <t>Los Angeles County (Central)--San Gabriel Valley Region (North) PUMA</t>
  </si>
  <si>
    <t>03709, SCE 16</t>
  </si>
  <si>
    <t>05908, SCE 6</t>
  </si>
  <si>
    <t>BVES 16</t>
  </si>
  <si>
    <t>07104, BVES 16</t>
  </si>
  <si>
    <t>05303, PG&amp;E T</t>
  </si>
  <si>
    <t>05903, SCE 8</t>
  </si>
  <si>
    <t>05302, PG&amp;E T</t>
  </si>
  <si>
    <t>11106, SCE 6</t>
  </si>
  <si>
    <t>11104, SCE 6</t>
  </si>
  <si>
    <t>05903, SCE 6</t>
  </si>
  <si>
    <t>05901</t>
  </si>
  <si>
    <t>Orange County (Southwest)--San Clemente, Laguna Niguel &amp; San Juan Capistrano Cities PUMA</t>
  </si>
  <si>
    <t>05901, SDG&amp;E COASTAL</t>
  </si>
  <si>
    <t>05914</t>
  </si>
  <si>
    <t>Orange County (Northwest)--Huntington Beach City PUMA</t>
  </si>
  <si>
    <t>05914, SCE 6</t>
  </si>
  <si>
    <t>01302, PG&amp;E T</t>
  </si>
  <si>
    <t>07902, PG&amp;E T</t>
  </si>
  <si>
    <t>07114</t>
  </si>
  <si>
    <t>San Bernardino County (Southwest)--Chino &amp; Chino Hills Cities PUMA</t>
  </si>
  <si>
    <t>07114, SCE 10</t>
  </si>
  <si>
    <t>08106</t>
  </si>
  <si>
    <t>San Mateo County (Southeast)--Menlo Park, East Palo Alto Cities &amp; Atherton Town PUMA</t>
  </si>
  <si>
    <t>08106, PG&amp;E X</t>
  </si>
  <si>
    <t>04102, PG&amp;E T</t>
  </si>
  <si>
    <t>03701</t>
  </si>
  <si>
    <t>Los Angeles County (North/Unincorporated)--Castaic PUMA</t>
  </si>
  <si>
    <t>03701, SCE 16</t>
  </si>
  <si>
    <t>07309</t>
  </si>
  <si>
    <t>San Diego County (West)--San Diego (Northwest/San Dieguito) &amp; Encinitas Cities PUMA</t>
  </si>
  <si>
    <t>07309, SDG&amp;E INLAND</t>
  </si>
  <si>
    <t>05910</t>
  </si>
  <si>
    <t>Orange County (North Central)--Anaheim City (East) PUMA</t>
  </si>
  <si>
    <t>05910, SCE 8</t>
  </si>
  <si>
    <t>05902</t>
  </si>
  <si>
    <t>Orange County (South Central)--Mission Viejo &amp; Rancho Santa Margarita (West) Cities PUMA</t>
  </si>
  <si>
    <t>05902, SDG&amp;E COASTAL</t>
  </si>
  <si>
    <t>03768</t>
  </si>
  <si>
    <t>Los Angeles County (Southwest)--Palos Verdes Peninsula PUMA</t>
  </si>
  <si>
    <t>03768, SCE 6</t>
  </si>
  <si>
    <t>03726, SCE 6</t>
  </si>
  <si>
    <t>08508</t>
  </si>
  <si>
    <t>Santa Clara County (Central)--San Jose (West Central) &amp; Campbell Cities PUMA</t>
  </si>
  <si>
    <t>08508, PG&amp;E X</t>
  </si>
  <si>
    <t>07505</t>
  </si>
  <si>
    <t>San Francisco County (Central)--Sunset District (North) PUMA</t>
  </si>
  <si>
    <t>07505, PG&amp;E T</t>
  </si>
  <si>
    <t>03709, SCE 9</t>
  </si>
  <si>
    <t>09701, PG&amp;E T</t>
  </si>
  <si>
    <t>08104, PG&amp;E X</t>
  </si>
  <si>
    <t>03701, SCE 14</t>
  </si>
  <si>
    <t>00103</t>
  </si>
  <si>
    <t>Alameda County (Northeast)--Oakland (East) &amp; Piedmont Cities PUMA</t>
  </si>
  <si>
    <t>00103, PG&amp;E X</t>
  </si>
  <si>
    <t>11102</t>
  </si>
  <si>
    <t>Ventura County (Southeast)--Thousand Oaks City PUMA</t>
  </si>
  <si>
    <t>11102, SCE 9</t>
  </si>
  <si>
    <t>03761</t>
  </si>
  <si>
    <t>Los Angeles County (South Central)--Torrance City PUMA</t>
  </si>
  <si>
    <t>03761, SCE 8</t>
  </si>
  <si>
    <t>07506</t>
  </si>
  <si>
    <t>San Francisco County (South Central)--Sunset District (South) PUMA</t>
  </si>
  <si>
    <t>07506, PG&amp;E T</t>
  </si>
  <si>
    <t>03761, SCE 6</t>
  </si>
  <si>
    <t>03762</t>
  </si>
  <si>
    <t>Los Angeles County (South Central)--Carson City PUMA</t>
  </si>
  <si>
    <t>03762, SCE 8</t>
  </si>
  <si>
    <t>08506</t>
  </si>
  <si>
    <t>Santa Clara County (East)--Gilroy, Morgan Hill &amp; San Jose (South) Cities PUMA</t>
  </si>
  <si>
    <t>08506, PG&amp;E X</t>
  </si>
  <si>
    <t>03762, SCE 6</t>
  </si>
  <si>
    <t>00110</t>
  </si>
  <si>
    <t>Alameda County (East)--Livermore, Pleasanton &amp; Dublin Cities PUMA</t>
  </si>
  <si>
    <t>00110, PG&amp;E S</t>
  </si>
  <si>
    <t>08511</t>
  </si>
  <si>
    <t>Santa Clara County (Central)--San Jose City (South Central/Branham) &amp; Cambrian Park PUMA</t>
  </si>
  <si>
    <t>08511, PG&amp;E X</t>
  </si>
  <si>
    <t>03701, SCE 9</t>
  </si>
  <si>
    <t>06512</t>
  </si>
  <si>
    <t>Riverside County (West Central)--Corona City (South), Woodcrest &amp; Home Gardens PUMA</t>
  </si>
  <si>
    <t>06512, SCE 10</t>
  </si>
  <si>
    <t>08507</t>
  </si>
  <si>
    <t>Santa Clara County (Southwest)--Cupertino, Saratoga Cities &amp; Los Gatos Town PUMA</t>
  </si>
  <si>
    <t>08507, PG&amp;E X</t>
  </si>
  <si>
    <t>07309, SDG&amp;E COASTAL</t>
  </si>
  <si>
    <t>05906</t>
  </si>
  <si>
    <t>Orange County (North)--Yorba Linda, La Habra &amp; Brea Cities PUMA</t>
  </si>
  <si>
    <t>05906, SCE 8</t>
  </si>
  <si>
    <t>08701, PG&amp;E T</t>
  </si>
  <si>
    <t>06514</t>
  </si>
  <si>
    <t>Riverside County (Northwest)--Jurupa Valley &amp; Eastvale Cities PUMA</t>
  </si>
  <si>
    <t>06514, SCE 10</t>
  </si>
  <si>
    <t>05918</t>
  </si>
  <si>
    <t>Orange County (Central)--Costa Mesa &amp; Fountain Valley Cities PUMA</t>
  </si>
  <si>
    <t>05918, SCE 8</t>
  </si>
  <si>
    <t>05911</t>
  </si>
  <si>
    <t>Orange County (Central)--Orange &amp; Villa Park Cities PUMA</t>
  </si>
  <si>
    <t>05911, SCE 8</t>
  </si>
  <si>
    <t>05918, SCE 6</t>
  </si>
  <si>
    <t>05915</t>
  </si>
  <si>
    <t>Orange County (Southeast)--Rancho Santa Margarita City (East) &amp; Ladera Ranch PUMA</t>
  </si>
  <si>
    <t>05915, SDG&amp;E COASTAL</t>
  </si>
  <si>
    <t>03765</t>
  </si>
  <si>
    <t>Los Angeles County (Southeast)--Long Beach City (East) PUMA</t>
  </si>
  <si>
    <t>03765, SCE 8</t>
  </si>
  <si>
    <t>03765, SCE 6</t>
  </si>
  <si>
    <t>01304</t>
  </si>
  <si>
    <t>Contra Costa County--Walnut Creek (West), Lafayette, Orinda Cities &amp; Moraga Town PUMA</t>
  </si>
  <si>
    <t>01304, PG&amp;E X</t>
  </si>
  <si>
    <t>05905</t>
  </si>
  <si>
    <t>Orange County (Northeast)--Lake Forest, Irvine (North) Cities &amp; Silverado PUMA</t>
  </si>
  <si>
    <t>05905, SCE 8</t>
  </si>
  <si>
    <t>08501</t>
  </si>
  <si>
    <t>Santa Clara County (Northwest)--Mountain View, Palo Alto &amp; Los Altos Cities PUMA</t>
  </si>
  <si>
    <t>08501, PG&amp;E X</t>
  </si>
  <si>
    <t>00108</t>
  </si>
  <si>
    <t>Alameda County (Southwest)--Union City, Newark &amp; Fremont (West) Cities PUMA</t>
  </si>
  <si>
    <t>00108, PG&amp;E X</t>
  </si>
  <si>
    <t>03764</t>
  </si>
  <si>
    <t>Los Angeles County (South)--Lakewood, Cerritos, Artesia &amp; Hawaiian Gardens Cities PUMA</t>
  </si>
  <si>
    <t>03764, SCE 8</t>
  </si>
  <si>
    <t>11102, SCE 6</t>
  </si>
  <si>
    <t>08505</t>
  </si>
  <si>
    <t>Santa Clara County (North Central)--San Jose City (East Central) &amp; Alum Rock PUMA</t>
  </si>
  <si>
    <t>08505, PG&amp;E X</t>
  </si>
  <si>
    <t>08502</t>
  </si>
  <si>
    <t>Santa Clara County (Northwest)--Sunnyvale &amp; San Jose (North) Cities PUMA</t>
  </si>
  <si>
    <t>08502, PG&amp;E X</t>
  </si>
  <si>
    <t>07311</t>
  </si>
  <si>
    <t>San Diego County (West Central)--San Diego City (Northwest/Del Mar Mesa) PUMA</t>
  </si>
  <si>
    <t>07311, SDG&amp;E COASTAL</t>
  </si>
  <si>
    <t>08503</t>
  </si>
  <si>
    <t>Santa Clara County (Northwest)--San Jose (Northwest) &amp; Santa Clara Cities PUMA</t>
  </si>
  <si>
    <t>08503, PG&amp;E X</t>
  </si>
  <si>
    <t>08104, PG&amp;E T</t>
  </si>
  <si>
    <t>00103, PG&amp;E T</t>
  </si>
  <si>
    <t>08105</t>
  </si>
  <si>
    <t>San Mateo County (East Central)--Redwood City, San Carlos &amp; Belmont Cities PUMA</t>
  </si>
  <si>
    <t>08105, PG&amp;E X</t>
  </si>
  <si>
    <t>08512</t>
  </si>
  <si>
    <t>Santa Clara County (Central)--San Jose City (Southwest/Almaden Valley) PUMA</t>
  </si>
  <si>
    <t>08512, PG&amp;E X</t>
  </si>
  <si>
    <t>00110, PG&amp;E X</t>
  </si>
  <si>
    <t>05901, SCE 6</t>
  </si>
  <si>
    <t>07115</t>
  </si>
  <si>
    <t>San Bernardino County (Southwest)--Fontana City (West) PUMA</t>
  </si>
  <si>
    <t>07115, SCE 10</t>
  </si>
  <si>
    <t>05902, SCE 8</t>
  </si>
  <si>
    <t>01305</t>
  </si>
  <si>
    <t>Contra Costa County (South)--San Ramon City &amp; Danville Town PUMA</t>
  </si>
  <si>
    <t>01305, PG&amp;E S</t>
  </si>
  <si>
    <t>00109</t>
  </si>
  <si>
    <t>Alameda County (South Central)--Fremont City (East) PUMA</t>
  </si>
  <si>
    <t>00109, PG&amp;E X</t>
  </si>
  <si>
    <t>03760</t>
  </si>
  <si>
    <t>Los Angeles County--Redondo Beach, Manhattan Beach &amp; Hermosa Beach Cities PUMA</t>
  </si>
  <si>
    <t>03760, SCE 6</t>
  </si>
  <si>
    <t>07504</t>
  </si>
  <si>
    <t>San Francisco County (Central)--Inner Mission &amp; Castro PUMA</t>
  </si>
  <si>
    <t>07504, PG&amp;E T</t>
  </si>
  <si>
    <t>05915, SCE 8</t>
  </si>
  <si>
    <t>08504</t>
  </si>
  <si>
    <t>Santa Clara County (North Central)--Milpitas &amp; San Jose (Northeast) Cities PUMA</t>
  </si>
  <si>
    <t>08504, PG&amp;E X</t>
  </si>
  <si>
    <t>01305, PG&amp;E X</t>
  </si>
  <si>
    <t>03744</t>
  </si>
  <si>
    <t>Los Angeles County (Central)--LA City (East Central/Central City &amp; Boyle Heights) PUMA</t>
  </si>
  <si>
    <t>Los Angeles Dep of Water &amp; Power</t>
  </si>
  <si>
    <t>03744, Los Angeles Dep of Water &amp; Power</t>
  </si>
  <si>
    <t>03733</t>
  </si>
  <si>
    <t>Los Angeles County (Central)--LA City (Central/Koreatown) PUMA</t>
  </si>
  <si>
    <t>03733, Los Angeles Dep of Water &amp; Power</t>
  </si>
  <si>
    <t>03721</t>
  </si>
  <si>
    <t>Los Angeles County (North)--LA City (Northeast/North Hollywood &amp; Valley Village) PUMA</t>
  </si>
  <si>
    <t>03721, Los Angeles Dep of Water &amp; Power</t>
  </si>
  <si>
    <t>03746</t>
  </si>
  <si>
    <t>Los Angeles County--LA City (Central/Univ. of Southern California &amp; Exposition Park) PUMA</t>
  </si>
  <si>
    <t>03746, Los Angeles Dep of Water &amp; Power</t>
  </si>
  <si>
    <t>03751</t>
  </si>
  <si>
    <t>Los Angeles County (South Central)--LA City (South Central/Watts) PUMA</t>
  </si>
  <si>
    <t>03751, Los Angeles Dep of Water &amp; Power</t>
  </si>
  <si>
    <t>03732</t>
  </si>
  <si>
    <t>Los Angeles County (Central)--LA City (East Central/Hollywood) PUMA</t>
  </si>
  <si>
    <t>03732, Los Angeles Dep of Water &amp; Power</t>
  </si>
  <si>
    <t>03729, Los Angeles Dep of Water &amp; Power</t>
  </si>
  <si>
    <t>03731, Los Angeles Dep of Water &amp; Power</t>
  </si>
  <si>
    <t>03722</t>
  </si>
  <si>
    <t>Los Angeles County (Northwest)--LA City (North Central/Van Nuys &amp; North Sherman Oaks) PUMA</t>
  </si>
  <si>
    <t>03722, Los Angeles Dep of Water &amp; Power</t>
  </si>
  <si>
    <t>03750</t>
  </si>
  <si>
    <t>Los Angeles County (South Central)--LA City (South Central/Westmont) PUMA</t>
  </si>
  <si>
    <t>03750, Los Angeles Dep of Water &amp; Power</t>
  </si>
  <si>
    <t>03727, Los Angeles Dep of Water &amp; Power</t>
  </si>
  <si>
    <t>03723</t>
  </si>
  <si>
    <t>Los Angeles County (North)--LA City (North Central/Mission Hills &amp; Panorama City) PUMA</t>
  </si>
  <si>
    <t>03723, Los Angeles Dep of Water &amp; Power</t>
  </si>
  <si>
    <t>03742, Los Angeles Dep of Water &amp; Power</t>
  </si>
  <si>
    <t>03728, Los Angeles Dep of Water &amp; Power</t>
  </si>
  <si>
    <t>03734</t>
  </si>
  <si>
    <t>Los Angeles County--LA City (East Central/Silver Lake, Echo Park &amp; Westlake) PUMA</t>
  </si>
  <si>
    <t>03734, Los Angeles Dep of Water &amp; Power</t>
  </si>
  <si>
    <t>03730</t>
  </si>
  <si>
    <t>Los Angeles County (West Central)--LA City (Central/Hancock Park &amp; Mid-Wilshire) PUMA</t>
  </si>
  <si>
    <t>03730, Los Angeles Dep of Water &amp; Power</t>
  </si>
  <si>
    <t>03747, Los Angeles Dep of Water &amp; Power</t>
  </si>
  <si>
    <t>03719</t>
  </si>
  <si>
    <t>Los Angeles County (Central)--Glendale City PUMA</t>
  </si>
  <si>
    <t>03719, Los Angeles Dep of Water &amp; Power</t>
  </si>
  <si>
    <t>03745</t>
  </si>
  <si>
    <t>Los Angeles County (Central)--LA City (Southeast/East Vernon) PUMA</t>
  </si>
  <si>
    <t>03745, Los Angeles Dep of Water &amp; Power</t>
  </si>
  <si>
    <t>Turlock Irrigation District</t>
  </si>
  <si>
    <t>04701, Turlock Irrigation District</t>
  </si>
  <si>
    <t>City of Needles</t>
  </si>
  <si>
    <t>07101, City of Needles</t>
  </si>
  <si>
    <t>03720</t>
  </si>
  <si>
    <t>Los Angeles County (Central)--Burbank City PUMA</t>
  </si>
  <si>
    <t>03720, Los Angeles Dep of Water &amp; Power</t>
  </si>
  <si>
    <t>Merced Irrigation District</t>
  </si>
  <si>
    <t>04701, Merced Irrigation District</t>
  </si>
  <si>
    <t>03725, Los Angeles Dep of Water &amp; Power</t>
  </si>
  <si>
    <t>03724</t>
  </si>
  <si>
    <t>Los Angeles County (Northwest)--LA City (Northwest/Encino &amp; Tarzana) PUMA</t>
  </si>
  <si>
    <t>03724, Los Angeles Dep of Water &amp; Power</t>
  </si>
  <si>
    <t>03705, Los Angeles Dep of Water &amp; Power</t>
  </si>
  <si>
    <t>City of Glendale - (CA)</t>
  </si>
  <si>
    <t>03719, City of Glendale - (CA)</t>
  </si>
  <si>
    <t>03758, Los Angeles Dep of Water &amp; Power</t>
  </si>
  <si>
    <t>04702, Merced Irrigation District</t>
  </si>
  <si>
    <t>06708</t>
  </si>
  <si>
    <t>Sacramento County--Sacramento City (Southeast/Fruitridge, Avondale &amp; Depot Park) PUMA</t>
  </si>
  <si>
    <t>Sacramento Municipal Util Dist</t>
  </si>
  <si>
    <t>06708, Sacramento Municipal Util Dist</t>
  </si>
  <si>
    <t>Pittsburg Power Company</t>
  </si>
  <si>
    <t>09501, Pittsburg Power Company</t>
  </si>
  <si>
    <t>Anza Electric Coop Inc</t>
  </si>
  <si>
    <t>06515, Anza Electric Coop Inc</t>
  </si>
  <si>
    <t>03706, Los Angeles Dep of Water &amp; Power</t>
  </si>
  <si>
    <t>03767, Los Angeles Dep of Water &amp; Power</t>
  </si>
  <si>
    <t>06704</t>
  </si>
  <si>
    <t>Sacramento County (North Central)--North Highlands, Foothill Farms &amp; McClellan Park PUMA</t>
  </si>
  <si>
    <t>06704, Sacramento Municipal Util Dist</t>
  </si>
  <si>
    <t>City of Vernon</t>
  </si>
  <si>
    <t>03742, City of Vernon</t>
  </si>
  <si>
    <t>03759, Los Angeles Dep of Water &amp; Power</t>
  </si>
  <si>
    <t>03707, Los Angeles Dep of Water &amp; Power</t>
  </si>
  <si>
    <t>03708, Los Angeles Dep of Water &amp; Power</t>
  </si>
  <si>
    <t>06506, Anza Electric Coop Inc</t>
  </si>
  <si>
    <t>06707</t>
  </si>
  <si>
    <t>Sacramento County (West)--Sacramento City (Central/Downtown &amp; Midtown) PUMA</t>
  </si>
  <si>
    <t>06707, Sacramento Municipal Util Dist</t>
  </si>
  <si>
    <t>03735</t>
  </si>
  <si>
    <t>Los Angeles County--LA City (Mount Washington, Highland Park &amp; Glassell Park) PUMA</t>
  </si>
  <si>
    <t>03735, Los Angeles Dep of Water &amp; Power</t>
  </si>
  <si>
    <t>09903</t>
  </si>
  <si>
    <t>Stanislaus County (Northeast)--Turlock, Riverbank, Oakdale &amp; Waterford Cities PUMA</t>
  </si>
  <si>
    <t>09903, Turlock Irrigation District</t>
  </si>
  <si>
    <t>Imperial Irrigation District</t>
  </si>
  <si>
    <t>06515, Imperial Irrigation District</t>
  </si>
  <si>
    <t>City of Anaheim - (CA)</t>
  </si>
  <si>
    <t>05912, City of Anaheim - (CA)</t>
  </si>
  <si>
    <t>03748, Los Angeles Dep of Water &amp; Power</t>
  </si>
  <si>
    <t>Modesto Irrigation District</t>
  </si>
  <si>
    <t>09903, Modesto Irrigation District</t>
  </si>
  <si>
    <t>City of Pasadena - (CA)</t>
  </si>
  <si>
    <t>03718, City of Pasadena - (CA)</t>
  </si>
  <si>
    <t>Plumas-Sierra Rural Elec Coop</t>
  </si>
  <si>
    <t>01500, Plumas-Sierra Rural Elec Coop</t>
  </si>
  <si>
    <t>City of Burbank Water and Power</t>
  </si>
  <si>
    <t>03720, City of Burbank Water and Power</t>
  </si>
  <si>
    <t>05700, Plumas-Sierra Rural Elec Coop</t>
  </si>
  <si>
    <t>City of Shasta Lake - (CA)</t>
  </si>
  <si>
    <t>08900, City of Shasta Lake - (CA)</t>
  </si>
  <si>
    <t>03736, Los Angeles Dep of Water &amp; Power</t>
  </si>
  <si>
    <t>06502, Anza Electric Coop Inc</t>
  </si>
  <si>
    <t>09904</t>
  </si>
  <si>
    <t>Stanislaus County (Central)--Modesto City (East) PUMA</t>
  </si>
  <si>
    <t>09904, Modesto Irrigation District</t>
  </si>
  <si>
    <t>06701</t>
  </si>
  <si>
    <t>Sacramento County (North Central)--Citrus Heights City PUMA</t>
  </si>
  <si>
    <t>06701, Sacramento Municipal Util Dist</t>
  </si>
  <si>
    <t>City of Banning - (CA)</t>
  </si>
  <si>
    <t>06507, City of Banning - (CA)</t>
  </si>
  <si>
    <t>00300, Los Angeles Dep of Water &amp; Power</t>
  </si>
  <si>
    <t>03717, City of Pasadena - (CA)</t>
  </si>
  <si>
    <t>Lassen Municipal Utility District</t>
  </si>
  <si>
    <t>01500, Lassen Municipal Utility District</t>
  </si>
  <si>
    <t>City of Gridley</t>
  </si>
  <si>
    <t>00702, City of Gridley</t>
  </si>
  <si>
    <t>City of Redding - (CA)</t>
  </si>
  <si>
    <t>08900, City of Redding - (CA)</t>
  </si>
  <si>
    <t>06706, Sacramento Municipal Util Dist</t>
  </si>
  <si>
    <t>Trinity Public Utility District</t>
  </si>
  <si>
    <t>01100, Trinity Public Utility District</t>
  </si>
  <si>
    <t>02500</t>
  </si>
  <si>
    <t>Imperial County--El Centro City PUMA</t>
  </si>
  <si>
    <t>02500, Imperial Irrigation District</t>
  </si>
  <si>
    <t>City of Ukiah - (CA)</t>
  </si>
  <si>
    <t>03300, City of Ukiah - (CA)</t>
  </si>
  <si>
    <t>City of Roseville - (CA)</t>
  </si>
  <si>
    <t>06103, City of Roseville - (CA)</t>
  </si>
  <si>
    <t>City of Industry</t>
  </si>
  <si>
    <t>03738, City of Industry</t>
  </si>
  <si>
    <t>09902</t>
  </si>
  <si>
    <t>Stanislaus County (Central)--Modesto City (West) PUMA</t>
  </si>
  <si>
    <t>09902, Turlock Irrigation District</t>
  </si>
  <si>
    <t>City of Riverside - (CA)</t>
  </si>
  <si>
    <t>06511, City of Riverside - (CA)</t>
  </si>
  <si>
    <t>06103, Sacramento Municipal Util Dist</t>
  </si>
  <si>
    <t>06510, City of Riverside - (CA)</t>
  </si>
  <si>
    <t>09902, Modesto Irrigation District</t>
  </si>
  <si>
    <t>03708, City of Glendale - (CA)</t>
  </si>
  <si>
    <t>Valley Electric Assn, Inc</t>
  </si>
  <si>
    <t>00300, Valley Electric Assn, Inc</t>
  </si>
  <si>
    <t>06709</t>
  </si>
  <si>
    <t>Sacramento County--Sacramento City (Southwest/Pocket, Meadowview &amp; North Laguna) PUMA</t>
  </si>
  <si>
    <t>06709, Sacramento Municipal Util Dist</t>
  </si>
  <si>
    <t>06502, Imperial Irrigation District</t>
  </si>
  <si>
    <t>03726, Los Angeles Dep of Water &amp; Power</t>
  </si>
  <si>
    <t>03735, City of Pasadena - (CA)</t>
  </si>
  <si>
    <t>05913, City of Anaheim - (CA)</t>
  </si>
  <si>
    <t>06705</t>
  </si>
  <si>
    <t>Sacramento County (Northwest)--Sacramento City (Northwest/Natomas) PUMA</t>
  </si>
  <si>
    <t>06705, Sacramento Municipal Util Dist</t>
  </si>
  <si>
    <t>07704, Modesto Irrigation District</t>
  </si>
  <si>
    <t>03762, Los Angeles Dep of Water &amp; Power</t>
  </si>
  <si>
    <t>06703</t>
  </si>
  <si>
    <t>Sacramento County (North Central)--Arden-Arcade, Carmichael &amp; Fair Oaks (West) PUMA</t>
  </si>
  <si>
    <t>06703, Sacramento Municipal Util Dist</t>
  </si>
  <si>
    <t>06513, City of Riverside - (CA)</t>
  </si>
  <si>
    <t>Truckee Donner P U D</t>
  </si>
  <si>
    <t>05700, Truckee Donner P U D</t>
  </si>
  <si>
    <t>03708, City of Burbank Water and Power</t>
  </si>
  <si>
    <t>City of Moreno Valley - (CA)</t>
  </si>
  <si>
    <t>06508, City of Moreno Valley - (CA)</t>
  </si>
  <si>
    <t>06101, City of Roseville - (CA)</t>
  </si>
  <si>
    <t>05909, City of Anaheim - (CA)</t>
  </si>
  <si>
    <t>06508, City of Riverside - (CA)</t>
  </si>
  <si>
    <t>City of Lodi - (CA)</t>
  </si>
  <si>
    <t>07704, City of Lodi - (CA)</t>
  </si>
  <si>
    <t>06101, Sacramento Municipal Util Dist</t>
  </si>
  <si>
    <t>03741, City of Vernon</t>
  </si>
  <si>
    <t>06702</t>
  </si>
  <si>
    <t>Sacramento County (Central)--Rancho Cordova City PUMA</t>
  </si>
  <si>
    <t>06702, Sacramento Municipal Util Dist</t>
  </si>
  <si>
    <t>09901, Turlock Irrigation District</t>
  </si>
  <si>
    <t>City of Lompoc - (CA)</t>
  </si>
  <si>
    <t>08302, City of Lompoc - (CA)</t>
  </si>
  <si>
    <t>09901, Modesto Irrigation District</t>
  </si>
  <si>
    <t>06711, Sacramento Municipal Util Dist</t>
  </si>
  <si>
    <t>Lathrop Irrigation District</t>
  </si>
  <si>
    <t>07703, Lathrop Irrigation District</t>
  </si>
  <si>
    <t>07703, Modesto Irrigation District</t>
  </si>
  <si>
    <t>06501, Imperial Irrigation District</t>
  </si>
  <si>
    <t>City of Rancho Cucamonga</t>
  </si>
  <si>
    <t>07111, City of Rancho Cucamonga</t>
  </si>
  <si>
    <t>City of Alameda</t>
  </si>
  <si>
    <t>00105, City of Alameda</t>
  </si>
  <si>
    <t>07302, Imperial Irrigation District</t>
  </si>
  <si>
    <t>City of Corona - (CA)</t>
  </si>
  <si>
    <t>06509, City of Corona - (CA)</t>
  </si>
  <si>
    <t>06712</t>
  </si>
  <si>
    <t>Sacramento County (Northeast)--Folsom City, Orangevale &amp; Fair Oaks (East) PUMA</t>
  </si>
  <si>
    <t>06712, Sacramento Municipal Util Dist</t>
  </si>
  <si>
    <t>06102, City of Roseville - (CA)</t>
  </si>
  <si>
    <t>06512, City of Riverside - (CA)</t>
  </si>
  <si>
    <t>06710</t>
  </si>
  <si>
    <t>Sacramento County (Central)--Elk Grove City PUMA</t>
  </si>
  <si>
    <t>06710, Sacramento Municipal Util Dist</t>
  </si>
  <si>
    <t>Surprise Valley Electrification</t>
  </si>
  <si>
    <t>01500, Surprise Valley Electrification</t>
  </si>
  <si>
    <t>06514, City of Riverside - (CA)</t>
  </si>
  <si>
    <t>03709, City of Glendale - (CA)</t>
  </si>
  <si>
    <t>03709, City of Pasadena - (CA)</t>
  </si>
  <si>
    <t>05907, City of Anaheim - (CA)</t>
  </si>
  <si>
    <t>05908, City of Anaheim - (CA)</t>
  </si>
  <si>
    <t>City of Healdsburg - (CA)</t>
  </si>
  <si>
    <t>09701, City of Healdsburg - (CA)</t>
  </si>
  <si>
    <t>03739, City of Industry</t>
  </si>
  <si>
    <t>City of Azusa</t>
  </si>
  <si>
    <t>03710, City of Azusa</t>
  </si>
  <si>
    <t>03716, City of Industry</t>
  </si>
  <si>
    <t>03714, City of Industry</t>
  </si>
  <si>
    <t>City of Santa Clara - (CA)</t>
  </si>
  <si>
    <t>08509, City of Santa Clara - (CA)</t>
  </si>
  <si>
    <t>05910, City of Anaheim - (CA)</t>
  </si>
  <si>
    <t>05906, City of Anaheim - (CA)</t>
  </si>
  <si>
    <t>City of Colton - (CA)</t>
  </si>
  <si>
    <t>07108, City of Colton - (CA)</t>
  </si>
  <si>
    <t>05911, City of Anaheim - (CA)</t>
  </si>
  <si>
    <t>07106, City of Colton - (CA)</t>
  </si>
  <si>
    <t>05905, City of Anaheim - (CA)</t>
  </si>
  <si>
    <t>City of Palo Alto - (CA)</t>
  </si>
  <si>
    <t>08501, City of Palo Alto - (CA)</t>
  </si>
  <si>
    <t>06512, City of Corona - (CA)</t>
  </si>
  <si>
    <t>08507, City of Santa Clara - (CA)</t>
  </si>
  <si>
    <t>08502, City of Santa Clara - (CA)</t>
  </si>
  <si>
    <t>08503, City of Santa Clara - (CA)</t>
  </si>
  <si>
    <t>07109, City of Colton - (CA)</t>
  </si>
  <si>
    <t>Gas Climate Zone</t>
  </si>
  <si>
    <t>PUMA_CZG</t>
  </si>
  <si>
    <t>regulated</t>
  </si>
  <si>
    <t>SCG 1</t>
  </si>
  <si>
    <t>03721, SCG 1</t>
  </si>
  <si>
    <t>03733, SCG 1</t>
  </si>
  <si>
    <t>03746, SCG 1</t>
  </si>
  <si>
    <t>03744, SCG 1</t>
  </si>
  <si>
    <t>03751, SCG 1</t>
  </si>
  <si>
    <t>03732, SCG 1</t>
  </si>
  <si>
    <t>03729, SCG 1</t>
  </si>
  <si>
    <t>03731, SCG 1</t>
  </si>
  <si>
    <t>03722, SCG 1</t>
  </si>
  <si>
    <t>03738, SCG 1</t>
  </si>
  <si>
    <t>03750, SCG 1</t>
  </si>
  <si>
    <t>03727, SCG 1</t>
  </si>
  <si>
    <t>03723, SCG 1</t>
  </si>
  <si>
    <t>03728, SCG 1</t>
  </si>
  <si>
    <t>03734, SCG 1</t>
  </si>
  <si>
    <t>03742, SCG 1</t>
  </si>
  <si>
    <t>03730, SCG 1</t>
  </si>
  <si>
    <t>03747, SCG 1</t>
  </si>
  <si>
    <t>05912, SCG 1</t>
  </si>
  <si>
    <t>03719, SCG 1</t>
  </si>
  <si>
    <t>03745, SCG 1</t>
  </si>
  <si>
    <t>03749, SCG 1</t>
  </si>
  <si>
    <t>SWG_Truckee</t>
  </si>
  <si>
    <t>05700, SWG_Truckee</t>
  </si>
  <si>
    <t>06515, SCG 1</t>
  </si>
  <si>
    <t>03757, SCG 1</t>
  </si>
  <si>
    <t>03720, SCG 1</t>
  </si>
  <si>
    <t>03703, SCG 1</t>
  </si>
  <si>
    <t>06708, PG&amp;E S</t>
  </si>
  <si>
    <t>03725, SCG 1</t>
  </si>
  <si>
    <t>03763, SCG 1</t>
  </si>
  <si>
    <t>03724, SCG 1</t>
  </si>
  <si>
    <t>03741, SCG 1</t>
  </si>
  <si>
    <t>03705, SCG 1</t>
  </si>
  <si>
    <t>07101, SCG 1</t>
  </si>
  <si>
    <t>06103, SWG_Truckee</t>
  </si>
  <si>
    <t>02903, SCG 1</t>
  </si>
  <si>
    <t>SCG 2</t>
  </si>
  <si>
    <t>01901, SCG 2</t>
  </si>
  <si>
    <t>03758, SCG 1</t>
  </si>
  <si>
    <t>03718, SCG 1</t>
  </si>
  <si>
    <t>10703, SCG 2</t>
  </si>
  <si>
    <t>01901, SCG 1</t>
  </si>
  <si>
    <t>05913, SCG 1</t>
  </si>
  <si>
    <t>SWG_Barstow</t>
  </si>
  <si>
    <t>07101, SWG_Barstow</t>
  </si>
  <si>
    <t>SWG_Victorville</t>
  </si>
  <si>
    <t>07101, SWG_Victorville</t>
  </si>
  <si>
    <t>03712, SCG 1</t>
  </si>
  <si>
    <t>06704, PG&amp;E S</t>
  </si>
  <si>
    <t>10703, SCG 1</t>
  </si>
  <si>
    <t>SWG_NLT</t>
  </si>
  <si>
    <t>06103, SWG_NLT</t>
  </si>
  <si>
    <t>05904, SCG 1</t>
  </si>
  <si>
    <t>SCG 3</t>
  </si>
  <si>
    <t>07104, SCG 3</t>
  </si>
  <si>
    <t>06506, SCG 1</t>
  </si>
  <si>
    <t>03706, SCG 1</t>
  </si>
  <si>
    <t>02500, SCG 1</t>
  </si>
  <si>
    <t>06707, PG&amp;E S</t>
  </si>
  <si>
    <t>03717, SCG 1</t>
  </si>
  <si>
    <t>03767, SCG 1</t>
  </si>
  <si>
    <t>06502, SCG 1</t>
  </si>
  <si>
    <t>03737, SCG 1</t>
  </si>
  <si>
    <t>02901, SCG 1</t>
  </si>
  <si>
    <t>08301, SCG 2</t>
  </si>
  <si>
    <t>03752, SCG 1</t>
  </si>
  <si>
    <t>07107, SCG 1</t>
  </si>
  <si>
    <t>07110, SCG 1</t>
  </si>
  <si>
    <t>05909, SCG 1</t>
  </si>
  <si>
    <t>SWG_Big_Bear</t>
  </si>
  <si>
    <t>07104, SWG_Big_Bear</t>
  </si>
  <si>
    <t>08303, SCG 1</t>
  </si>
  <si>
    <t>07901, SCG 2</t>
  </si>
  <si>
    <t>07101, PG&amp;E W</t>
  </si>
  <si>
    <t>07101, PG&amp;E R</t>
  </si>
  <si>
    <t>03704, SCG 2</t>
  </si>
  <si>
    <t>02905, SCG 2</t>
  </si>
  <si>
    <t>07113, SCG 1</t>
  </si>
  <si>
    <t>03704, SCG 1</t>
  </si>
  <si>
    <t>03753, SCG 1</t>
  </si>
  <si>
    <t>03707, SCG 1</t>
  </si>
  <si>
    <t>07901, SCG 1</t>
  </si>
  <si>
    <t>03708, SCG 1</t>
  </si>
  <si>
    <t>01907, SCG 2</t>
  </si>
  <si>
    <t>02901, SCG 2</t>
  </si>
  <si>
    <t>02905, SCG 1</t>
  </si>
  <si>
    <t>10701, SCG 2</t>
  </si>
  <si>
    <t>03759, SCG 1</t>
  </si>
  <si>
    <t>06701, PG&amp;E S</t>
  </si>
  <si>
    <t>01700, SWG_NLT</t>
  </si>
  <si>
    <t>03743, SCG 1</t>
  </si>
  <si>
    <t>09903, PG&amp;E S</t>
  </si>
  <si>
    <t>03735, SCG 1</t>
  </si>
  <si>
    <t>02904, SCG 1</t>
  </si>
  <si>
    <t>10701, SCG 1</t>
  </si>
  <si>
    <t>07108, SCG 1</t>
  </si>
  <si>
    <t>SWG_SLT</t>
  </si>
  <si>
    <t>01700, SWG_SLT</t>
  </si>
  <si>
    <t>03740, SCG 1</t>
  </si>
  <si>
    <t>03748, SCG 1</t>
  </si>
  <si>
    <t>03100, SCG 2</t>
  </si>
  <si>
    <t>09904, PG&amp;E S</t>
  </si>
  <si>
    <t>07106, SCG 1</t>
  </si>
  <si>
    <t>07104, SWG_Victorville</t>
  </si>
  <si>
    <t>07104, SCG 2</t>
  </si>
  <si>
    <t>03736, SCG 1</t>
  </si>
  <si>
    <t>03100, SCG 1</t>
  </si>
  <si>
    <t>07104, SCG 1</t>
  </si>
  <si>
    <t>03756, SCG 1</t>
  </si>
  <si>
    <t>03710, SCG 1</t>
  </si>
  <si>
    <t>05917, SCG 1</t>
  </si>
  <si>
    <t>08302, SCG 2</t>
  </si>
  <si>
    <t>06511, SCG 1</t>
  </si>
  <si>
    <t>05916, SCG 1</t>
  </si>
  <si>
    <t>06510, SCG 1</t>
  </si>
  <si>
    <t>07103, SWG_Victorville</t>
  </si>
  <si>
    <t>08302, SCG 1</t>
  </si>
  <si>
    <t>11103, SCG 1</t>
  </si>
  <si>
    <t>06507, SCG 2</t>
  </si>
  <si>
    <t>SWG_Needles</t>
  </si>
  <si>
    <t>07101, SWG_Needles</t>
  </si>
  <si>
    <t>11105, SCG 1</t>
  </si>
  <si>
    <t>03713, SCG 1</t>
  </si>
  <si>
    <t>10702, SCG 2</t>
  </si>
  <si>
    <t>06509, SCG 1</t>
  </si>
  <si>
    <t>11101, SCG 1</t>
  </si>
  <si>
    <t>06709, PG&amp;E S</t>
  </si>
  <si>
    <t>03739, SCG 1</t>
  </si>
  <si>
    <t>03755, SCG 1</t>
  </si>
  <si>
    <t>06505, SCG 1</t>
  </si>
  <si>
    <t>10702, SCG 1</t>
  </si>
  <si>
    <t>05907, SCG 1</t>
  </si>
  <si>
    <t>03716, SCG 1</t>
  </si>
  <si>
    <t>06507, SCG 1</t>
  </si>
  <si>
    <t>06501, SCG 1</t>
  </si>
  <si>
    <t>05908, SCG 1</t>
  </si>
  <si>
    <t>03714, SCG 1</t>
  </si>
  <si>
    <t>07102, SWG_Victorville</t>
  </si>
  <si>
    <t>07111, SCG 1</t>
  </si>
  <si>
    <t>09902, PG&amp;E S</t>
  </si>
  <si>
    <t>07102, SCG 2</t>
  </si>
  <si>
    <t>03754, SCG 1</t>
  </si>
  <si>
    <t>06513, SCG 1</t>
  </si>
  <si>
    <t>11106, SCG 1</t>
  </si>
  <si>
    <t>06705, PG&amp;E S</t>
  </si>
  <si>
    <t>06703, PG&amp;E S</t>
  </si>
  <si>
    <t>05903, SCG 1</t>
  </si>
  <si>
    <t>11104, SCG 1</t>
  </si>
  <si>
    <t>07112, SCG 1</t>
  </si>
  <si>
    <t>07102, SCG 1</t>
  </si>
  <si>
    <t>03715, SCG 1</t>
  </si>
  <si>
    <t>05914, SCG 1</t>
  </si>
  <si>
    <t>07902, SCG 2</t>
  </si>
  <si>
    <t>02902, SCG 1</t>
  </si>
  <si>
    <t>03702, SCG 1</t>
  </si>
  <si>
    <t>03711, SCG 1</t>
  </si>
  <si>
    <t>03726, SCG 1</t>
  </si>
  <si>
    <t>03768, SCG 1</t>
  </si>
  <si>
    <t>05910, SCG 1</t>
  </si>
  <si>
    <t>07902, SCG 1</t>
  </si>
  <si>
    <t>06508, SCG 1</t>
  </si>
  <si>
    <t>03761, SCG 1</t>
  </si>
  <si>
    <t>03762, SCG 1</t>
  </si>
  <si>
    <t>07109, SCG 1</t>
  </si>
  <si>
    <t>06702, PG&amp;E S</t>
  </si>
  <si>
    <t>07105, SCG 1</t>
  </si>
  <si>
    <t>06503, SCG 1</t>
  </si>
  <si>
    <t>05906, SCG 1</t>
  </si>
  <si>
    <t>06504, SCG 1</t>
  </si>
  <si>
    <t>05918, SCG 1</t>
  </si>
  <si>
    <t>05911, SCG 1</t>
  </si>
  <si>
    <t>03709, SCG 1</t>
  </si>
  <si>
    <t>05905, SCG 1</t>
  </si>
  <si>
    <t>11102, SCG 1</t>
  </si>
  <si>
    <t>03764, SCG 1</t>
  </si>
  <si>
    <t>07114, SCG 1</t>
  </si>
  <si>
    <t>03701, SCG 2</t>
  </si>
  <si>
    <t>05901, SCG 1</t>
  </si>
  <si>
    <t>03701, SCG 1</t>
  </si>
  <si>
    <t>05902, SCG 1</t>
  </si>
  <si>
    <t>06712, PG&amp;E S</t>
  </si>
  <si>
    <t>06512, SCG 1</t>
  </si>
  <si>
    <t>03760, SCG 1</t>
  </si>
  <si>
    <t>06710, PG&amp;E S</t>
  </si>
  <si>
    <t>06514, SCG 1</t>
  </si>
  <si>
    <t>05915, SCG 1</t>
  </si>
  <si>
    <t>07115, SCG 1</t>
  </si>
  <si>
    <t>City of Vernon Gas System</t>
  </si>
  <si>
    <t>03744, City of Vernon Gas System</t>
  </si>
  <si>
    <t>03745, City of Vernon Gas System</t>
  </si>
  <si>
    <t>03742, City of Vernon Gas System</t>
  </si>
  <si>
    <t>Long Beach Gas &amp; Oil</t>
  </si>
  <si>
    <t>03766, Long Beach Gas &amp; Oil</t>
  </si>
  <si>
    <t>03757, Long Beach Gas &amp; Oil</t>
  </si>
  <si>
    <t>03763, Long Beach Gas &amp; Oil</t>
  </si>
  <si>
    <t>City of Susanville</t>
  </si>
  <si>
    <t>01500, City of Susanville</t>
  </si>
  <si>
    <t>03741, City of Vernon Gas System</t>
  </si>
  <si>
    <t>Island Energy</t>
  </si>
  <si>
    <t>09501, Island Energy</t>
  </si>
  <si>
    <t>03769, Long Beach Gas &amp; Oil</t>
  </si>
  <si>
    <t>City of Coalinga</t>
  </si>
  <si>
    <t>01901, City of Coalinga</t>
  </si>
  <si>
    <t>03756, Long Beach Gas &amp; Oil</t>
  </si>
  <si>
    <t>05908, Long Beach Gas &amp; Oil</t>
  </si>
  <si>
    <t>03765, Long Beach Gas &amp; Oil</t>
  </si>
  <si>
    <t>03764, Long Beach Gas &amp; Oil</t>
  </si>
  <si>
    <t>City of Palo Alto Ultilities</t>
  </si>
  <si>
    <t>08501, City of Palo Alto Ultilities</t>
  </si>
  <si>
    <t>PWSID</t>
  </si>
  <si>
    <t>Water Name</t>
  </si>
  <si>
    <r>
      <t>Base AR</t>
    </r>
    <r>
      <rPr>
        <vertAlign val="subscript"/>
        <sz val="11"/>
        <color theme="0"/>
        <rFont val="Calibri"/>
        <family val="2"/>
        <scheme val="minor"/>
      </rPr>
      <t>20</t>
    </r>
  </si>
  <si>
    <r>
      <t>CARE/CAP AR</t>
    </r>
    <r>
      <rPr>
        <vertAlign val="subscript"/>
        <sz val="11"/>
        <color theme="0"/>
        <rFont val="Calibri"/>
        <family val="2"/>
        <scheme val="minor"/>
      </rPr>
      <t>20</t>
    </r>
  </si>
  <si>
    <r>
      <t>Base AR</t>
    </r>
    <r>
      <rPr>
        <vertAlign val="subscript"/>
        <sz val="11"/>
        <color theme="0"/>
        <rFont val="Calibri"/>
        <family val="2"/>
        <scheme val="minor"/>
      </rPr>
      <t>50</t>
    </r>
  </si>
  <si>
    <r>
      <t>CARE/CAP AR</t>
    </r>
    <r>
      <rPr>
        <vertAlign val="subscript"/>
        <sz val="11"/>
        <color theme="0"/>
        <rFont val="Calibri"/>
        <family val="2"/>
        <scheme val="minor"/>
      </rPr>
      <t>50</t>
    </r>
  </si>
  <si>
    <r>
      <t>Change in AR</t>
    </r>
    <r>
      <rPr>
        <vertAlign val="subscript"/>
        <sz val="11"/>
        <color theme="0"/>
        <rFont val="Calibri"/>
        <family val="2"/>
        <scheme val="minor"/>
      </rPr>
      <t>20</t>
    </r>
  </si>
  <si>
    <r>
      <t>Change in AR</t>
    </r>
    <r>
      <rPr>
        <vertAlign val="subscript"/>
        <sz val="11"/>
        <color theme="0"/>
        <rFont val="Calibri"/>
        <family val="2"/>
        <scheme val="minor"/>
      </rPr>
      <t>50</t>
    </r>
  </si>
  <si>
    <t>CalAm_HILL</t>
  </si>
  <si>
    <t>CALIFORNIA AMERICAN WATER - HILLVIEW</t>
  </si>
  <si>
    <t>GSWC_ClearLake</t>
  </si>
  <si>
    <t>GOLDEN STATE - CLEARLAKE</t>
  </si>
  <si>
    <t>CWS_Willows</t>
  </si>
  <si>
    <t>CALIFORNIA WATER SERVICE - WILLOWS</t>
  </si>
  <si>
    <t>CWS_KernValley</t>
  </si>
  <si>
    <t>CALIFORNIA WATER SERVICE - KERN VALLEY</t>
  </si>
  <si>
    <t>CalAm_MON</t>
  </si>
  <si>
    <t>CALIFORNIA AMERICAN WATER - MONTEREY</t>
  </si>
  <si>
    <t>CalAm_FRV</t>
  </si>
  <si>
    <t>CALIFORNIA AMERICAN WATER - FRUITRIDGE</t>
  </si>
  <si>
    <t>GSWC_LosOsos</t>
  </si>
  <si>
    <t>GOLDEN STATE - LOS OSOS</t>
  </si>
  <si>
    <t>LU_Yermo</t>
  </si>
  <si>
    <t>LIBERTY UTILITIES - YERMO</t>
  </si>
  <si>
    <t>CWS_LAV_AV</t>
  </si>
  <si>
    <t>CALIFORNIA WATER SERVICE - ANTELOPE VALLEY</t>
  </si>
  <si>
    <t>GSWC_Region2</t>
  </si>
  <si>
    <t>GOLDEN STATE - REGION 2</t>
  </si>
  <si>
    <t>LU_Park</t>
  </si>
  <si>
    <t>LIBERTY UTILITIES - PARK</t>
  </si>
  <si>
    <t>SGVWC_LA</t>
  </si>
  <si>
    <t>SAN GABRIEL VALLEY - LA</t>
  </si>
  <si>
    <t>CWS_Stockton</t>
  </si>
  <si>
    <t>CALIFORNIA WATER SERVICE - STOCKTON</t>
  </si>
  <si>
    <t>CalAm_SM</t>
  </si>
  <si>
    <t>CALIFORNIA AMERICAN WATER - SAN MARINO</t>
  </si>
  <si>
    <t>CalAm_SAN</t>
  </si>
  <si>
    <t>CALIFORNIA AMERICAN WATER - SAN DIEGO</t>
  </si>
  <si>
    <t>CWS_EastLA</t>
  </si>
  <si>
    <t>CALIFORNIA WATER SERVICE - EAST LA</t>
  </si>
  <si>
    <t>GSWC_BayPoint</t>
  </si>
  <si>
    <t>GOLDEN STATE - BAY POINT</t>
  </si>
  <si>
    <t>CalAm_MEAD</t>
  </si>
  <si>
    <t>CALIFORNIA AMERICAN WATER - MEADOWBROOK</t>
  </si>
  <si>
    <t>CalAm_BH</t>
  </si>
  <si>
    <t>CALIFORNIA AMERICAN WATER - BALDWIN HILLS</t>
  </si>
  <si>
    <t>CWS_Selma</t>
  </si>
  <si>
    <t>CALIFORNIA WATER SERVICE - SELMA</t>
  </si>
  <si>
    <t>CalAm_CS</t>
  </si>
  <si>
    <t>CALIFORNIA AMERICAN WATER - CENTRAL SATELLITE</t>
  </si>
  <si>
    <t>CWS_Marysville</t>
  </si>
  <si>
    <t>CALIFORNIA WATER SERVICE - MARYSVILLE</t>
  </si>
  <si>
    <t>GSWC_SantaMaria</t>
  </si>
  <si>
    <t>GOLDEN STATE - SANTA MARIA</t>
  </si>
  <si>
    <t>CWS_LAV_PV</t>
  </si>
  <si>
    <t>CALIFORNIA WATER SERVICE - PALOS VERDES</t>
  </si>
  <si>
    <t>CalAm_EP</t>
  </si>
  <si>
    <t>CALIFORNIA AMERICAN WATER - EAST PASADENA</t>
  </si>
  <si>
    <t>CWS_Dixon</t>
  </si>
  <si>
    <t>CALIFORNIA WATER SERVICE - DIXON</t>
  </si>
  <si>
    <t>LU_AV</t>
  </si>
  <si>
    <t>LIBERTY UTILITIES - APPLE VALLEY</t>
  </si>
  <si>
    <t>GSWC_Region3</t>
  </si>
  <si>
    <t>GOLDEN STATE - REGION 3</t>
  </si>
  <si>
    <t>CalAm_Sac</t>
  </si>
  <si>
    <t>CALIFORNIA AMERICAN WATER - SACRAMENTO</t>
  </si>
  <si>
    <t>CWS_Oroville</t>
  </si>
  <si>
    <t>CALIFORNIA WATER SERVICE - OROVILLE</t>
  </si>
  <si>
    <t>SanJoseWater</t>
  </si>
  <si>
    <t>San Jose Water Company</t>
  </si>
  <si>
    <t>CWS_Bay_Area</t>
  </si>
  <si>
    <t>CALIFORNIA WATER SERVICE - BAY AREA REGION</t>
  </si>
  <si>
    <t>CalAm_DT</t>
  </si>
  <si>
    <t>CALIFORNIA AMERICAN WATER - DUARTE</t>
  </si>
  <si>
    <t>CalAm_LKD</t>
  </si>
  <si>
    <t>CALIFORNIA AMERICAN WATER - LARKFIELD</t>
  </si>
  <si>
    <t>CWS_Bakersfield</t>
  </si>
  <si>
    <t>CALIFORNIA WATER SERVICE - BAKERSFIELD</t>
  </si>
  <si>
    <t>CWS_BearGulch</t>
  </si>
  <si>
    <t>CALIFORNIA WATER SERVICE - BEAR GULCH</t>
  </si>
  <si>
    <t>CWS_Chico</t>
  </si>
  <si>
    <t>CALIFORNIA WATER SERVICE - CHICO</t>
  </si>
  <si>
    <t>GSWC_SimiValley</t>
  </si>
  <si>
    <t>GOLDEN STATE - SIMI VALLEY</t>
  </si>
  <si>
    <t>SGVWC_Fontana</t>
  </si>
  <si>
    <t>SAN GABRIEL VALLEY - FONTANA</t>
  </si>
  <si>
    <t>CWS_Dominguez</t>
  </si>
  <si>
    <t>CALIFORNIA WATER SERVICE - DOMINGUEZ</t>
  </si>
  <si>
    <t>CalAm_RIO</t>
  </si>
  <si>
    <t>CALIFORNIA AMERICAN WATER - RIO PLAZA</t>
  </si>
  <si>
    <t>SWS_WLM</t>
  </si>
  <si>
    <t>SUBURBAN WATER SYSTEMS-WHITTER,LA MIRADA</t>
  </si>
  <si>
    <t>SWS_SJH</t>
  </si>
  <si>
    <t>SUBURBAN WATER SYSTEMS-SAN JOSE</t>
  </si>
  <si>
    <t>CWS_Westlake</t>
  </si>
  <si>
    <t>CALIFORNIA WATER SERVICE - WESTLAKE</t>
  </si>
  <si>
    <t>LU_MesaCrest</t>
  </si>
  <si>
    <t>LIBERTY UTILITIES - MESA CREST</t>
  </si>
  <si>
    <t>CWS_Monterey</t>
  </si>
  <si>
    <t>CALIFORNIA WATER SERVICE - SALINAS</t>
  </si>
  <si>
    <t>CWS_LosAltos</t>
  </si>
  <si>
    <t>CALIFORNIA WATER SERVICE - LOS ALTOS</t>
  </si>
  <si>
    <t>CalAm_VEN</t>
  </si>
  <si>
    <t>CALIFORNIA AMERICAN WATER - VENTURA</t>
  </si>
  <si>
    <t>CWS_HermosaRedondo</t>
  </si>
  <si>
    <t>CALIFORNIA WATER SERVICE - HERMOSA REDONDO</t>
  </si>
  <si>
    <t>CWS_Livermore</t>
  </si>
  <si>
    <t>CALIFORNIA WATER SERVICE - LIVERMORE</t>
  </si>
  <si>
    <t>CWS_Visalia</t>
  </si>
  <si>
    <t>CALIFORNIA WATER SERVICE - VISALIA</t>
  </si>
  <si>
    <t>GreatOaks</t>
  </si>
  <si>
    <t>GREAT OAKS WATER COMPANY</t>
  </si>
  <si>
    <t>GSWC_ArdenCordova</t>
  </si>
  <si>
    <t>GOLDEN STATE - ARDEN-CORDOVA</t>
  </si>
  <si>
    <r>
      <t>FERA AR</t>
    </r>
    <r>
      <rPr>
        <vertAlign val="subscript"/>
        <sz val="11"/>
        <color theme="0"/>
        <rFont val="Calibri"/>
        <family val="2"/>
        <scheme val="minor"/>
      </rPr>
      <t>20</t>
    </r>
  </si>
  <si>
    <r>
      <t>FERA AR</t>
    </r>
    <r>
      <rPr>
        <vertAlign val="subscript"/>
        <sz val="11"/>
        <color theme="0"/>
        <rFont val="Calibri"/>
        <family val="2"/>
        <scheme val="minor"/>
      </rPr>
      <t>50</t>
    </r>
  </si>
  <si>
    <r>
      <t>FERA AR</t>
    </r>
    <r>
      <rPr>
        <vertAlign val="subscript"/>
        <sz val="12"/>
        <color theme="1"/>
        <rFont val="Calibri"/>
        <family val="2"/>
        <scheme val="minor"/>
      </rPr>
      <t>20</t>
    </r>
  </si>
  <si>
    <r>
      <t>FERA AR</t>
    </r>
    <r>
      <rPr>
        <vertAlign val="subscript"/>
        <sz val="12"/>
        <color theme="1"/>
        <rFont val="Calibri"/>
        <family val="2"/>
        <scheme val="minor"/>
      </rPr>
      <t>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</si>
</sst>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0" fontId="3" fillId="0" borderId="1" xfId="2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0" xfId="0" applyFont="1"/>
    <xf numFmtId="0" fontId="3" fillId="0" borderId="1" xfId="0" applyFont="1" applyBorder="1"/>
    <xf numFmtId="10" fontId="3" fillId="0" borderId="1" xfId="2" applyNumberFormat="1" applyFont="1" applyFill="1" applyBorder="1"/>
    <xf numFmtId="164" fontId="3" fillId="0" borderId="1" xfId="2" applyNumberFormat="1" applyFont="1" applyBorder="1"/>
    <xf numFmtId="10" fontId="3" fillId="0" borderId="2" xfId="2" applyNumberFormat="1" applyFont="1" applyFill="1" applyBorder="1"/>
    <xf numFmtId="164" fontId="3" fillId="0" borderId="1" xfId="2" applyNumberFormat="1" applyFont="1" applyFill="1" applyBorder="1"/>
    <xf numFmtId="0" fontId="3" fillId="0" borderId="4" xfId="0" applyFont="1" applyBorder="1"/>
    <xf numFmtId="10" fontId="3" fillId="0" borderId="5" xfId="2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/>
    <xf numFmtId="10" fontId="3" fillId="0" borderId="7" xfId="2" applyNumberFormat="1" applyFont="1" applyFill="1" applyBorder="1"/>
    <xf numFmtId="10" fontId="3" fillId="0" borderId="8" xfId="2" applyNumberFormat="1" applyFont="1" applyFill="1" applyBorder="1"/>
    <xf numFmtId="164" fontId="3" fillId="0" borderId="7" xfId="2" applyNumberFormat="1" applyFont="1" applyFill="1" applyBorder="1"/>
    <xf numFmtId="165" fontId="3" fillId="0" borderId="0" xfId="1" applyNumberFormat="1" applyFont="1" applyFill="1"/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0" fontId="3" fillId="0" borderId="7" xfId="2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0" fontId="3" fillId="0" borderId="1" xfId="2" applyNumberFormat="1" applyFont="1" applyBorder="1"/>
    <xf numFmtId="9" fontId="6" fillId="0" borderId="0" xfId="2" applyFont="1" applyFill="1"/>
    <xf numFmtId="164" fontId="3" fillId="0" borderId="7" xfId="2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0" borderId="7" xfId="2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0" fontId="2" fillId="0" borderId="1" xfId="2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Border="1"/>
    <xf numFmtId="10" fontId="0" fillId="0" borderId="1" xfId="2" applyNumberFormat="1" applyFont="1" applyBorder="1"/>
    <xf numFmtId="10" fontId="0" fillId="0" borderId="2" xfId="2" applyNumberFormat="1" applyFont="1" applyBorder="1"/>
    <xf numFmtId="164" fontId="0" fillId="0" borderId="2" xfId="2" applyNumberFormat="1" applyFont="1" applyBorder="1"/>
    <xf numFmtId="164" fontId="0" fillId="0" borderId="1" xfId="2" applyNumberFormat="1" applyFont="1" applyBorder="1"/>
    <xf numFmtId="10" fontId="0" fillId="0" borderId="0" xfId="2" applyNumberFormat="1" applyFon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rgb="FF000000"/>
          <bgColor rgb="FFA9D08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3" formatCode="0%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000000"/>
          <bgColor rgb="FFA9D08E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3" formatCode="0%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000000"/>
          <bgColor rgb="FFA9D08E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rgb="FF000000"/>
          <bgColor rgb="FFA9D08E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rem\Downloads\ARC_2022_final.xlsm" TargetMode="External"/><Relationship Id="rId1" Type="http://schemas.openxmlformats.org/officeDocument/2006/relationships/externalLinkPath" Target="file:///C:\Users\jerem\Downloads\ARC_2022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cenario Input"/>
      <sheetName val="Electric Input"/>
      <sheetName val="Gas Input"/>
      <sheetName val="Water Input"/>
      <sheetName val="Comm Input"/>
      <sheetName val="PUMA Bundled AR Results"/>
      <sheetName val="Electric PUMA-CZ Results"/>
      <sheetName val="Gas PUMA-CZ Results"/>
      <sheetName val="Water Results"/>
      <sheetName val="Comm PUMA-Provider Results"/>
      <sheetName val="Electric CZ Results"/>
      <sheetName val="Gas CZ Results"/>
      <sheetName val="Comm PUMA Results"/>
      <sheetName val="Census Tract Level Calculations"/>
      <sheetName val="backend"/>
      <sheetName val="scenario_library_template"/>
      <sheetName val="2022 FERA Rates"/>
      <sheetName val="2022 CARE and CAP Rates"/>
      <sheetName val="2022 CARE Rates"/>
      <sheetName val="2022 CAP Rates"/>
      <sheetName val="Cumulative CRT Forecast"/>
      <sheetName val="2022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L3" t="str">
            <v>00101, PG&amp;E T</v>
          </cell>
          <cell r="M3">
            <v>6.0354891021568505E-2</v>
          </cell>
          <cell r="N3">
            <v>1.0174751433563231E-2</v>
          </cell>
        </row>
        <row r="4">
          <cell r="L4" t="str">
            <v>00102, PG&amp;E T</v>
          </cell>
          <cell r="M4">
            <v>0.10619413242315211</v>
          </cell>
          <cell r="N4">
            <v>1.2865281217218584E-2</v>
          </cell>
        </row>
        <row r="5">
          <cell r="L5" t="str">
            <v>00103, PG&amp;E T</v>
          </cell>
          <cell r="M5">
            <v>2.3503375013979179E-2</v>
          </cell>
          <cell r="N5">
            <v>6.8478369376104974E-3</v>
          </cell>
        </row>
        <row r="6">
          <cell r="L6" t="str">
            <v>00103, PG&amp;E X</v>
          </cell>
          <cell r="M6">
            <v>3.0438436047206488E-2</v>
          </cell>
          <cell r="N6">
            <v>8.8800008400723839E-3</v>
          </cell>
        </row>
        <row r="7">
          <cell r="L7" t="str">
            <v>00104, PG&amp;E T</v>
          </cell>
          <cell r="M7">
            <v>8.8944735993727486E-2</v>
          </cell>
          <cell r="N7">
            <v>1.8209715260834453E-2</v>
          </cell>
        </row>
        <row r="8">
          <cell r="L8" t="str">
            <v>00105, City of Alameda</v>
          </cell>
          <cell r="M8">
            <v>3.3145354474313653E-2</v>
          </cell>
          <cell r="N8">
            <v>8.1465687749257172E-3</v>
          </cell>
        </row>
        <row r="9">
          <cell r="L9" t="str">
            <v>00105, PG&amp;E T</v>
          </cell>
          <cell r="M9">
            <v>4.0343909435033735E-2</v>
          </cell>
          <cell r="N9">
            <v>9.9964277858444733E-3</v>
          </cell>
        </row>
        <row r="10">
          <cell r="L10" t="str">
            <v>00105, PG&amp;E X</v>
          </cell>
          <cell r="M10">
            <v>5.2953045250900721E-2</v>
          </cell>
          <cell r="N10">
            <v>1.3008465827675897E-2</v>
          </cell>
        </row>
        <row r="11">
          <cell r="L11" t="str">
            <v>00106, PG&amp;E X</v>
          </cell>
          <cell r="M11">
            <v>5.5905154060348031E-2</v>
          </cell>
          <cell r="N11">
            <v>1.2222171225261749E-2</v>
          </cell>
        </row>
        <row r="12">
          <cell r="L12" t="str">
            <v>00107, PG&amp;E X</v>
          </cell>
          <cell r="M12">
            <v>5.1315919066987022E-2</v>
          </cell>
          <cell r="N12">
            <v>1.2272332829099387E-2</v>
          </cell>
        </row>
        <row r="13">
          <cell r="L13" t="str">
            <v>00108, PG&amp;E X</v>
          </cell>
          <cell r="M13">
            <v>2.4738286995663057E-2</v>
          </cell>
          <cell r="N13">
            <v>7.9498473214077159E-3</v>
          </cell>
        </row>
        <row r="14">
          <cell r="L14" t="str">
            <v>00109, PG&amp;E X</v>
          </cell>
          <cell r="M14">
            <v>2.1573092278658942E-2</v>
          </cell>
          <cell r="N14">
            <v>7.7471246226736732E-3</v>
          </cell>
        </row>
        <row r="15">
          <cell r="L15" t="str">
            <v>00110, PG&amp;E S</v>
          </cell>
          <cell r="M15">
            <v>2.9069192068568398E-2</v>
          </cell>
          <cell r="N15">
            <v>9.9079314620718166E-3</v>
          </cell>
        </row>
        <row r="16">
          <cell r="L16" t="str">
            <v>00110, PG&amp;E X</v>
          </cell>
          <cell r="M16">
            <v>2.3164320222702067E-2</v>
          </cell>
          <cell r="N16">
            <v>7.767328725710506E-3</v>
          </cell>
        </row>
        <row r="17">
          <cell r="L17" t="str">
            <v>00300, Liberty 16</v>
          </cell>
          <cell r="M17">
            <v>6.2564853741720369E-2</v>
          </cell>
          <cell r="N17">
            <v>1.9284465549934036E-2</v>
          </cell>
        </row>
        <row r="18">
          <cell r="L18" t="str">
            <v>00300, Los Angeles Dep of Water &amp; Power</v>
          </cell>
          <cell r="M18">
            <v>6.532123858894788E-2</v>
          </cell>
          <cell r="N18">
            <v>2.0348524233811199E-2</v>
          </cell>
        </row>
        <row r="19">
          <cell r="L19" t="str">
            <v>00300, PG&amp;E P</v>
          </cell>
          <cell r="M19">
            <v>0.10385288922620595</v>
          </cell>
          <cell r="N19">
            <v>3.0383005830880178E-2</v>
          </cell>
        </row>
        <row r="20">
          <cell r="L20" t="str">
            <v>00300, PG&amp;E R</v>
          </cell>
          <cell r="M20">
            <v>8.3155863896006238E-2</v>
          </cell>
          <cell r="N20">
            <v>2.4799740042272787E-2</v>
          </cell>
        </row>
        <row r="21">
          <cell r="L21" t="str">
            <v>00300, PG&amp;E S</v>
          </cell>
          <cell r="M21">
            <v>7.655740382843193E-2</v>
          </cell>
          <cell r="N21">
            <v>2.2590217682688412E-2</v>
          </cell>
        </row>
        <row r="22">
          <cell r="L22" t="str">
            <v>00300, PG&amp;E Y</v>
          </cell>
          <cell r="M22">
            <v>9.4473447514513073E-2</v>
          </cell>
          <cell r="N22">
            <v>2.7972331567256984E-2</v>
          </cell>
        </row>
        <row r="23">
          <cell r="L23" t="str">
            <v>00300, PG&amp;E Z</v>
          </cell>
          <cell r="M23">
            <v>5.7863810737705759E-2</v>
          </cell>
          <cell r="N23">
            <v>1.7823545523744096E-2</v>
          </cell>
        </row>
        <row r="24">
          <cell r="L24" t="str">
            <v>00300, SCE 14</v>
          </cell>
          <cell r="M24">
            <v>5.4323526216978148E-2</v>
          </cell>
          <cell r="N24">
            <v>1.6994877357882483E-2</v>
          </cell>
        </row>
        <row r="25">
          <cell r="L25" t="str">
            <v>00300, SCE 16</v>
          </cell>
          <cell r="M25">
            <v>5.8032104773057099E-2</v>
          </cell>
          <cell r="N25">
            <v>1.7960841124420032E-2</v>
          </cell>
        </row>
        <row r="26">
          <cell r="L26" t="str">
            <v>00300, Valley Electric Assn, Inc</v>
          </cell>
          <cell r="M26">
            <v>5.2085004586287009E-2</v>
          </cell>
          <cell r="N26">
            <v>1.6193112941689975E-2</v>
          </cell>
        </row>
        <row r="27">
          <cell r="L27" t="str">
            <v>00701, PG&amp;E P</v>
          </cell>
          <cell r="M27">
            <v>0.12978460289098542</v>
          </cell>
          <cell r="N27">
            <v>2.9950000815302781E-2</v>
          </cell>
        </row>
        <row r="28">
          <cell r="L28" t="str">
            <v>00701, PG&amp;E S</v>
          </cell>
          <cell r="M28">
            <v>9.8484893729531245E-2</v>
          </cell>
          <cell r="N28">
            <v>2.2437239364058028E-2</v>
          </cell>
        </row>
        <row r="29">
          <cell r="L29" t="str">
            <v>00701, PG&amp;E Y</v>
          </cell>
          <cell r="M29">
            <v>0.11831552395576245</v>
          </cell>
          <cell r="N29">
            <v>2.7626318821144583E-2</v>
          </cell>
        </row>
        <row r="30">
          <cell r="L30" t="str">
            <v>00701, PG&amp;E Z</v>
          </cell>
          <cell r="M30">
            <v>7.2795376223137656E-2</v>
          </cell>
          <cell r="N30">
            <v>1.7680218767328747E-2</v>
          </cell>
        </row>
        <row r="31">
          <cell r="L31" t="str">
            <v>00702, City of Gridley</v>
          </cell>
          <cell r="M31">
            <v>6.3501087454018709E-2</v>
          </cell>
          <cell r="N31">
            <v>1.9653605559839138E-2</v>
          </cell>
        </row>
        <row r="32">
          <cell r="L32" t="str">
            <v>00702, PG&amp;E P</v>
          </cell>
          <cell r="M32">
            <v>9.7095744496327047E-2</v>
          </cell>
          <cell r="N32">
            <v>2.9687159433105237E-2</v>
          </cell>
        </row>
        <row r="33">
          <cell r="L33" t="str">
            <v>00702, PG&amp;E S</v>
          </cell>
          <cell r="M33">
            <v>7.1302811025076546E-2</v>
          </cell>
          <cell r="N33">
            <v>2.2043811081977928E-2</v>
          </cell>
        </row>
        <row r="34">
          <cell r="L34" t="str">
            <v>00702, PG&amp;E Y</v>
          </cell>
          <cell r="M34">
            <v>8.6528775007815736E-2</v>
          </cell>
          <cell r="N34">
            <v>2.7159617715214895E-2</v>
          </cell>
        </row>
        <row r="35">
          <cell r="L35" t="str">
            <v>00702, PG&amp;E Z</v>
          </cell>
          <cell r="M35">
            <v>5.4091942508964964E-2</v>
          </cell>
          <cell r="N35">
            <v>1.73972017371932E-2</v>
          </cell>
        </row>
        <row r="36">
          <cell r="L36" t="str">
            <v>01100, PG&amp;E R</v>
          </cell>
          <cell r="M36">
            <v>0.19864163519460015</v>
          </cell>
          <cell r="N36">
            <v>3.6089596644670895E-2</v>
          </cell>
        </row>
        <row r="37">
          <cell r="L37" t="str">
            <v>01100, PG&amp;E S</v>
          </cell>
          <cell r="M37">
            <v>0.14536048998439771</v>
          </cell>
          <cell r="N37">
            <v>3.2001140793515896E-2</v>
          </cell>
        </row>
        <row r="38">
          <cell r="L38" t="str">
            <v>01100, PG&amp;E Y</v>
          </cell>
          <cell r="M38">
            <v>0.16933754872895285</v>
          </cell>
          <cell r="N38">
            <v>3.9240689221223146E-2</v>
          </cell>
        </row>
        <row r="39">
          <cell r="L39" t="str">
            <v>01100, PG&amp;E Z</v>
          </cell>
          <cell r="M39">
            <v>0.1043712780455255</v>
          </cell>
          <cell r="N39">
            <v>2.5125665935384716E-2</v>
          </cell>
        </row>
        <row r="40">
          <cell r="L40" t="str">
            <v>01100, Trinity Public Utility District</v>
          </cell>
          <cell r="M40">
            <v>6.0130245729205882E-2</v>
          </cell>
          <cell r="N40">
            <v>1.4221664327075641E-2</v>
          </cell>
        </row>
        <row r="41">
          <cell r="L41" t="str">
            <v>01301, PG&amp;E T</v>
          </cell>
          <cell r="M41">
            <v>5.597096013148075E-2</v>
          </cell>
          <cell r="N41">
            <v>1.1707335454490838E-2</v>
          </cell>
        </row>
        <row r="42">
          <cell r="L42" t="str">
            <v>01302, PG&amp;E T</v>
          </cell>
          <cell r="M42">
            <v>3.2541707838144952E-2</v>
          </cell>
          <cell r="N42">
            <v>9.7210805431849137E-3</v>
          </cell>
        </row>
        <row r="43">
          <cell r="L43" t="str">
            <v>01302, PG&amp;E X</v>
          </cell>
          <cell r="M43">
            <v>4.2099435839156159E-2</v>
          </cell>
          <cell r="N43">
            <v>1.2601704142339879E-2</v>
          </cell>
        </row>
        <row r="44">
          <cell r="L44" t="str">
            <v>01303, PG&amp;E X</v>
          </cell>
          <cell r="M44">
            <v>5.0272129753143178E-2</v>
          </cell>
          <cell r="N44">
            <v>1.4463741275515718E-2</v>
          </cell>
        </row>
        <row r="45">
          <cell r="L45" t="str">
            <v>01304, PG&amp;E X</v>
          </cell>
          <cell r="M45">
            <v>2.5495624768858419E-2</v>
          </cell>
          <cell r="N45">
            <v>6.6740780537443553E-3</v>
          </cell>
        </row>
        <row r="46">
          <cell r="L46" t="str">
            <v>01305, PG&amp;E S</v>
          </cell>
          <cell r="M46">
            <v>2.2245945296854367E-2</v>
          </cell>
          <cell r="N46">
            <v>8.530457557277514E-3</v>
          </cell>
        </row>
        <row r="47">
          <cell r="L47" t="str">
            <v>01305, PG&amp;E X</v>
          </cell>
          <cell r="M47">
            <v>1.7042798694512747E-2</v>
          </cell>
          <cell r="N47">
            <v>6.5960931111467263E-3</v>
          </cell>
        </row>
        <row r="48">
          <cell r="L48" t="str">
            <v>01306, PG&amp;E S</v>
          </cell>
          <cell r="M48">
            <v>4.2050096529204835E-2</v>
          </cell>
          <cell r="N48">
            <v>1.2263435947269538E-2</v>
          </cell>
        </row>
        <row r="49">
          <cell r="L49" t="str">
            <v>01306, PG&amp;E X</v>
          </cell>
          <cell r="M49">
            <v>3.7359278207024602E-2</v>
          </cell>
          <cell r="N49">
            <v>9.8883041585034401E-3</v>
          </cell>
        </row>
        <row r="50">
          <cell r="L50" t="str">
            <v>01307, PG&amp;E S</v>
          </cell>
          <cell r="M50">
            <v>9.0652226690591114E-2</v>
          </cell>
          <cell r="N50">
            <v>1.7832887233592581E-2</v>
          </cell>
        </row>
        <row r="51">
          <cell r="L51" t="str">
            <v>01307, PG&amp;E X</v>
          </cell>
          <cell r="M51">
            <v>7.4653410999987152E-2</v>
          </cell>
          <cell r="N51">
            <v>1.4042783386481088E-2</v>
          </cell>
        </row>
        <row r="52">
          <cell r="L52" t="str">
            <v>01308, PG&amp;E S</v>
          </cell>
          <cell r="M52">
            <v>0.15711640168789734</v>
          </cell>
          <cell r="N52">
            <v>2.2040169891174469E-2</v>
          </cell>
        </row>
        <row r="53">
          <cell r="L53" t="str">
            <v>01308, PG&amp;E X</v>
          </cell>
          <cell r="M53">
            <v>9.8072234717229534E-2</v>
          </cell>
          <cell r="N53">
            <v>1.6501912354983977E-2</v>
          </cell>
        </row>
        <row r="54">
          <cell r="L54" t="str">
            <v>01309, PG&amp;E S</v>
          </cell>
          <cell r="M54">
            <v>3.8738739449583941E-2</v>
          </cell>
          <cell r="N54">
            <v>1.4543966852205629E-2</v>
          </cell>
        </row>
        <row r="55">
          <cell r="L55" t="str">
            <v>01500, Lassen Municipal Utility District</v>
          </cell>
          <cell r="M55">
            <v>6.4408288748286843E-2</v>
          </cell>
          <cell r="N55">
            <v>1.9986664088028034E-2</v>
          </cell>
        </row>
        <row r="56">
          <cell r="L56" t="str">
            <v>01500, PacCorp DEL NORTE</v>
          </cell>
          <cell r="M56">
            <v>9.6299301769908877E-2</v>
          </cell>
          <cell r="N56">
            <v>3.0368174269079704E-2</v>
          </cell>
        </row>
        <row r="57">
          <cell r="L57" t="str">
            <v>01500, PacCorp NON-DEL NORTE</v>
          </cell>
          <cell r="M57">
            <v>8.8926908336898813E-2</v>
          </cell>
          <cell r="N57">
            <v>2.7197148739262284E-2</v>
          </cell>
        </row>
        <row r="58">
          <cell r="L58" t="str">
            <v>01500, PG&amp;E Y</v>
          </cell>
          <cell r="M58">
            <v>0.11110369441135992</v>
          </cell>
          <cell r="N58">
            <v>3.3840454179285641E-2</v>
          </cell>
        </row>
        <row r="59">
          <cell r="L59" t="str">
            <v>01500, PG&amp;E Z</v>
          </cell>
          <cell r="M59">
            <v>6.8385045458609184E-2</v>
          </cell>
          <cell r="N59">
            <v>2.1581872699146513E-2</v>
          </cell>
        </row>
        <row r="60">
          <cell r="L60" t="str">
            <v>01500, Plumas-Sierra Rural Elec Coop</v>
          </cell>
          <cell r="M60">
            <v>7.1703414266527807E-2</v>
          </cell>
          <cell r="N60">
            <v>2.2066646973571503E-2</v>
          </cell>
        </row>
        <row r="61">
          <cell r="L61" t="str">
            <v>01500, Surprise Valley Electrification</v>
          </cell>
          <cell r="M61">
            <v>2.5918120503517734E-2</v>
          </cell>
          <cell r="N61">
            <v>8.0337950982138258E-3</v>
          </cell>
        </row>
        <row r="62">
          <cell r="L62" t="str">
            <v>01700, Liberty 16</v>
          </cell>
          <cell r="M62">
            <v>4.4537260461278379E-2</v>
          </cell>
          <cell r="N62">
            <v>1.5244881222419616E-2</v>
          </cell>
        </row>
        <row r="63">
          <cell r="L63" t="str">
            <v>01700, PG&amp;E P</v>
          </cell>
          <cell r="M63">
            <v>6.9244579958718896E-2</v>
          </cell>
          <cell r="N63">
            <v>2.3561958659857905E-2</v>
          </cell>
        </row>
        <row r="64">
          <cell r="L64" t="str">
            <v>01700, PG&amp;E S</v>
          </cell>
          <cell r="M64">
            <v>5.1125677894377233E-2</v>
          </cell>
          <cell r="N64">
            <v>1.7518744423074228E-2</v>
          </cell>
        </row>
        <row r="65">
          <cell r="L65" t="str">
            <v>01700, PG&amp;E Y</v>
          </cell>
          <cell r="M65">
            <v>6.2952576882202183E-2</v>
          </cell>
          <cell r="N65">
            <v>2.1674027913460986E-2</v>
          </cell>
        </row>
        <row r="66">
          <cell r="L66" t="str">
            <v>01700, PG&amp;E Z</v>
          </cell>
          <cell r="M66">
            <v>3.944044219934903E-2</v>
          </cell>
          <cell r="N66">
            <v>1.3879417744017644E-2</v>
          </cell>
        </row>
        <row r="67">
          <cell r="L67" t="str">
            <v>01901, PG&amp;E R</v>
          </cell>
          <cell r="M67">
            <v>0.1202249692683212</v>
          </cell>
          <cell r="N67">
            <v>3.3962674147799507E-2</v>
          </cell>
        </row>
        <row r="68">
          <cell r="L68" t="str">
            <v>01902, PG&amp;E R</v>
          </cell>
          <cell r="M68">
            <v>6.6249946310259114E-2</v>
          </cell>
          <cell r="N68">
            <v>2.0575313506318995E-2</v>
          </cell>
        </row>
        <row r="69">
          <cell r="L69" t="str">
            <v>01903, PG&amp;E R</v>
          </cell>
          <cell r="M69">
            <v>0.16906757329695687</v>
          </cell>
          <cell r="N69">
            <v>3.4598184979706549E-2</v>
          </cell>
        </row>
        <row r="70">
          <cell r="L70" t="str">
            <v>01904, PG&amp;E R</v>
          </cell>
          <cell r="M70">
            <v>0.17044055455990809</v>
          </cell>
          <cell r="N70">
            <v>3.5266194136489695E-2</v>
          </cell>
        </row>
        <row r="71">
          <cell r="L71" t="str">
            <v>01905, PG&amp;E R</v>
          </cell>
          <cell r="M71">
            <v>0.23265711750444301</v>
          </cell>
          <cell r="N71">
            <v>2.7339031839910221E-2</v>
          </cell>
        </row>
        <row r="72">
          <cell r="L72" t="str">
            <v>01906, PG&amp;E R</v>
          </cell>
          <cell r="M72">
            <v>4.4975698859973622E-2</v>
          </cell>
          <cell r="N72">
            <v>1.8003001035978853E-2</v>
          </cell>
        </row>
        <row r="73">
          <cell r="L73" t="str">
            <v>01907, PG&amp;E R</v>
          </cell>
          <cell r="M73">
            <v>8.9649214907573382E-2</v>
          </cell>
          <cell r="N73">
            <v>2.7882945078432253E-2</v>
          </cell>
        </row>
        <row r="74">
          <cell r="L74" t="str">
            <v>01907, PG&amp;E Y</v>
          </cell>
          <cell r="M74">
            <v>9.8251348550464815E-2</v>
          </cell>
          <cell r="N74">
            <v>3.1111133983519192E-2</v>
          </cell>
        </row>
        <row r="75">
          <cell r="L75" t="str">
            <v>01907, PG&amp;E Z</v>
          </cell>
          <cell r="M75">
            <v>6.0932489077073743E-2</v>
          </cell>
          <cell r="N75">
            <v>1.9881276481348222E-2</v>
          </cell>
        </row>
        <row r="76">
          <cell r="L76" t="str">
            <v>01907, SCE 16</v>
          </cell>
          <cell r="M76">
            <v>6.0970959569833144E-2</v>
          </cell>
          <cell r="N76">
            <v>2.0018434498108261E-2</v>
          </cell>
        </row>
        <row r="77">
          <cell r="L77" t="str">
            <v>02300, PG&amp;E V</v>
          </cell>
          <cell r="M77">
            <v>8.9047742555312004E-2</v>
          </cell>
          <cell r="N77">
            <v>2.2305007146614621E-2</v>
          </cell>
        </row>
        <row r="78">
          <cell r="L78" t="str">
            <v>02300, PG&amp;E Y</v>
          </cell>
          <cell r="M78">
            <v>0.1545493079770387</v>
          </cell>
          <cell r="N78">
            <v>4.0266673527524187E-2</v>
          </cell>
        </row>
        <row r="79">
          <cell r="L79" t="str">
            <v>02500, Imperial Irrigation District</v>
          </cell>
          <cell r="M79">
            <v>5.7496126971591795E-2</v>
          </cell>
          <cell r="N79">
            <v>1.5834341832232646E-2</v>
          </cell>
        </row>
        <row r="80">
          <cell r="L80" t="str">
            <v>02901, PG&amp;E R</v>
          </cell>
          <cell r="M80">
            <v>9.0215119001419403E-2</v>
          </cell>
          <cell r="N80">
            <v>2.8201883811208452E-2</v>
          </cell>
        </row>
        <row r="81">
          <cell r="L81" t="str">
            <v>02901, PG&amp;E W</v>
          </cell>
          <cell r="M81">
            <v>9.7894694709580163E-2</v>
          </cell>
          <cell r="N81">
            <v>2.7051444020985083E-2</v>
          </cell>
        </row>
        <row r="82">
          <cell r="L82" t="str">
            <v>02901, SCE 13</v>
          </cell>
          <cell r="M82">
            <v>8.0555891045585554E-2</v>
          </cell>
          <cell r="N82">
            <v>2.2524481746404861E-2</v>
          </cell>
        </row>
        <row r="83">
          <cell r="L83" t="str">
            <v>02901, SCE 16</v>
          </cell>
          <cell r="M83">
            <v>6.9409435248470069E-2</v>
          </cell>
          <cell r="N83">
            <v>2.0984798616607819E-2</v>
          </cell>
        </row>
        <row r="84">
          <cell r="L84" t="str">
            <v>02902, PG&amp;E W</v>
          </cell>
          <cell r="M84">
            <v>5.8032010816805778E-2</v>
          </cell>
          <cell r="N84">
            <v>2.1296262414881952E-2</v>
          </cell>
        </row>
        <row r="85">
          <cell r="L85" t="str">
            <v>02903, PG&amp;E R</v>
          </cell>
          <cell r="M85">
            <v>0.13578908618421667</v>
          </cell>
          <cell r="N85">
            <v>4.5302817232166219E-2</v>
          </cell>
        </row>
        <row r="86">
          <cell r="L86" t="str">
            <v>02903, PG&amp;E W</v>
          </cell>
          <cell r="M86">
            <v>0.12522968354152736</v>
          </cell>
          <cell r="N86">
            <v>4.2438990848337445E-2</v>
          </cell>
        </row>
        <row r="87">
          <cell r="L87" t="str">
            <v>02904, PG&amp;E W</v>
          </cell>
          <cell r="M87">
            <v>8.559598516747402E-2</v>
          </cell>
          <cell r="N87">
            <v>3.1043953368598689E-2</v>
          </cell>
        </row>
        <row r="88">
          <cell r="L88" t="str">
            <v>02905, PG&amp;E R</v>
          </cell>
          <cell r="M88">
            <v>9.523007413373541E-2</v>
          </cell>
          <cell r="N88">
            <v>2.8425909181486506E-2</v>
          </cell>
        </row>
        <row r="89">
          <cell r="L89" t="str">
            <v>02905, PG&amp;E W</v>
          </cell>
          <cell r="M89">
            <v>9.0836884606133539E-2</v>
          </cell>
          <cell r="N89">
            <v>2.6888655780575622E-2</v>
          </cell>
        </row>
        <row r="90">
          <cell r="L90" t="str">
            <v>02905, SCE 13</v>
          </cell>
          <cell r="M90">
            <v>7.2660040170691859E-2</v>
          </cell>
          <cell r="N90">
            <v>2.2099373721520231E-2</v>
          </cell>
        </row>
        <row r="91">
          <cell r="L91" t="str">
            <v>02905, SCE 14</v>
          </cell>
          <cell r="M91">
            <v>6.7156206477850353E-2</v>
          </cell>
          <cell r="N91">
            <v>1.9942162543011645E-2</v>
          </cell>
        </row>
        <row r="92">
          <cell r="L92" t="str">
            <v>02905, SCE 16</v>
          </cell>
          <cell r="M92">
            <v>6.893101466231398E-2</v>
          </cell>
          <cell r="N92">
            <v>2.0819018071867965E-2</v>
          </cell>
        </row>
        <row r="93">
          <cell r="L93" t="str">
            <v>03100, PG&amp;E W</v>
          </cell>
          <cell r="M93">
            <v>7.7861747460220065E-2</v>
          </cell>
          <cell r="N93">
            <v>2.5533679135573171E-2</v>
          </cell>
        </row>
        <row r="94">
          <cell r="L94" t="str">
            <v>03100, SCE 13</v>
          </cell>
          <cell r="M94">
            <v>6.4713633368419024E-2</v>
          </cell>
          <cell r="N94">
            <v>2.1229655354964089E-2</v>
          </cell>
        </row>
        <row r="95">
          <cell r="L95" t="str">
            <v>03300, City of Ukiah - (CA)</v>
          </cell>
          <cell r="M95">
            <v>5.6481462048584292E-2</v>
          </cell>
          <cell r="N95">
            <v>1.3173502472697243E-2</v>
          </cell>
        </row>
        <row r="96">
          <cell r="L96" t="str">
            <v>03300, PG&amp;E P</v>
          </cell>
          <cell r="M96">
            <v>0.1343647064766198</v>
          </cell>
          <cell r="N96">
            <v>3.3295103001921449E-2</v>
          </cell>
        </row>
        <row r="97">
          <cell r="L97" t="str">
            <v>03300, PG&amp;E T</v>
          </cell>
          <cell r="M97">
            <v>6.0369869706128149E-2</v>
          </cell>
          <cell r="N97">
            <v>1.4907294280188865E-2</v>
          </cell>
        </row>
        <row r="98">
          <cell r="L98" t="str">
            <v>03300, PG&amp;E X</v>
          </cell>
          <cell r="M98">
            <v>7.7592181935006388E-2</v>
          </cell>
          <cell r="N98">
            <v>1.9288742185403114E-2</v>
          </cell>
        </row>
        <row r="99">
          <cell r="L99" t="str">
            <v>03701, SCE 14</v>
          </cell>
          <cell r="M99">
            <v>3.0060576160207027E-2</v>
          </cell>
          <cell r="N99">
            <v>1.0867727252337242E-2</v>
          </cell>
        </row>
        <row r="100">
          <cell r="L100" t="str">
            <v>03701, SCE 16</v>
          </cell>
          <cell r="M100">
            <v>3.1603885597010876E-2</v>
          </cell>
          <cell r="N100">
            <v>1.142928641967831E-2</v>
          </cell>
        </row>
        <row r="101">
          <cell r="L101" t="str">
            <v>03701, SCE 9</v>
          </cell>
          <cell r="M101">
            <v>2.764571480610508E-2</v>
          </cell>
          <cell r="N101">
            <v>9.955727956000051E-3</v>
          </cell>
        </row>
        <row r="102">
          <cell r="L102" t="str">
            <v>03702, SCE 9</v>
          </cell>
          <cell r="M102">
            <v>3.9342692954016878E-2</v>
          </cell>
          <cell r="N102">
            <v>1.044111936052065E-2</v>
          </cell>
        </row>
        <row r="103">
          <cell r="L103" t="str">
            <v>03703, SCE 14</v>
          </cell>
          <cell r="M103">
            <v>0.10783170870271076</v>
          </cell>
          <cell r="N103">
            <v>2.0323527477012493E-2</v>
          </cell>
        </row>
        <row r="104">
          <cell r="L104" t="str">
            <v>03704, SCE 14</v>
          </cell>
          <cell r="M104">
            <v>7.0650751011356747E-2</v>
          </cell>
          <cell r="N104">
            <v>1.7028709995975246E-2</v>
          </cell>
        </row>
        <row r="105">
          <cell r="L105" t="str">
            <v>03705, Los Angeles Dep of Water &amp; Power</v>
          </cell>
          <cell r="M105">
            <v>0.11771167174793606</v>
          </cell>
          <cell r="N105">
            <v>1.5502606204996791E-2</v>
          </cell>
        </row>
        <row r="106">
          <cell r="L106" t="str">
            <v>03705, SCE 9</v>
          </cell>
          <cell r="M106">
            <v>9.5970088767998188E-2</v>
          </cell>
          <cell r="N106">
            <v>1.1957423888179041E-2</v>
          </cell>
        </row>
        <row r="107">
          <cell r="L107" t="str">
            <v>03706, Los Angeles Dep of Water &amp; Power</v>
          </cell>
          <cell r="M107">
            <v>0.10138230610690352</v>
          </cell>
          <cell r="N107">
            <v>1.8047345486554536E-2</v>
          </cell>
        </row>
        <row r="108">
          <cell r="L108" t="str">
            <v>03706, SCE 9</v>
          </cell>
          <cell r="M108">
            <v>7.6118090474005667E-2</v>
          </cell>
          <cell r="N108">
            <v>1.3760915436898875E-2</v>
          </cell>
        </row>
        <row r="109">
          <cell r="L109" t="str">
            <v>03707, Los Angeles Dep of Water &amp; Power</v>
          </cell>
          <cell r="M109">
            <v>8.3200128769152837E-2</v>
          </cell>
          <cell r="N109">
            <v>1.8928335948959877E-2</v>
          </cell>
        </row>
        <row r="110">
          <cell r="L110" t="str">
            <v>03707, SCE 16</v>
          </cell>
          <cell r="M110">
            <v>7.3009247512183947E-2</v>
          </cell>
          <cell r="N110">
            <v>1.6647856153584141E-2</v>
          </cell>
        </row>
        <row r="111">
          <cell r="L111" t="str">
            <v>03707, SCE 9</v>
          </cell>
          <cell r="M111">
            <v>6.534135593348131E-2</v>
          </cell>
          <cell r="N111">
            <v>1.4561075006953491E-2</v>
          </cell>
        </row>
        <row r="112">
          <cell r="L112" t="str">
            <v>03708, City of Burbank Water and Power</v>
          </cell>
          <cell r="M112">
            <v>4.2270550043835772E-2</v>
          </cell>
          <cell r="N112">
            <v>9.925440851808371E-3</v>
          </cell>
        </row>
        <row r="113">
          <cell r="L113" t="str">
            <v>03708, City of Glendale - (CA)</v>
          </cell>
          <cell r="M113">
            <v>5.2612361326308428E-2</v>
          </cell>
          <cell r="N113">
            <v>1.2413852509815606E-2</v>
          </cell>
        </row>
        <row r="114">
          <cell r="L114" t="str">
            <v>03708, Los Angeles Dep of Water &amp; Power</v>
          </cell>
          <cell r="M114">
            <v>8.2681926753527507E-2</v>
          </cell>
          <cell r="N114">
            <v>1.9516308506719437E-2</v>
          </cell>
        </row>
        <row r="115">
          <cell r="L115" t="str">
            <v>03708, SCE 9</v>
          </cell>
          <cell r="M115">
            <v>6.5080327372793581E-2</v>
          </cell>
          <cell r="N115">
            <v>1.5030312600355374E-2</v>
          </cell>
        </row>
        <row r="116">
          <cell r="L116" t="str">
            <v>03709, City of Glendale - (CA)</v>
          </cell>
          <cell r="M116">
            <v>2.5294989003711337E-2</v>
          </cell>
          <cell r="N116">
            <v>6.7065342847652471E-3</v>
          </cell>
        </row>
        <row r="117">
          <cell r="L117" t="str">
            <v>03709, City of Pasadena - (CA)</v>
          </cell>
          <cell r="M117">
            <v>2.5065572551957079E-2</v>
          </cell>
          <cell r="N117">
            <v>6.616615132203304E-3</v>
          </cell>
        </row>
        <row r="118">
          <cell r="L118" t="str">
            <v>03709, SCE 16</v>
          </cell>
          <cell r="M118">
            <v>3.5280273113507475E-2</v>
          </cell>
          <cell r="N118">
            <v>9.3014744136650732E-3</v>
          </cell>
        </row>
        <row r="119">
          <cell r="L119" t="str">
            <v>03709, SCE 9</v>
          </cell>
          <cell r="M119">
            <v>3.0704353807610624E-2</v>
          </cell>
          <cell r="N119">
            <v>8.0865673334798334E-3</v>
          </cell>
        </row>
        <row r="120">
          <cell r="L120" t="str">
            <v>03710, City of Azusa</v>
          </cell>
          <cell r="M120">
            <v>2.323365018130057E-2</v>
          </cell>
          <cell r="N120">
            <v>6.7590695879432691E-3</v>
          </cell>
        </row>
        <row r="121">
          <cell r="L121" t="str">
            <v>03710, SCE 16</v>
          </cell>
          <cell r="M121">
            <v>5.8712281396992839E-2</v>
          </cell>
          <cell r="N121">
            <v>1.7415833997434307E-2</v>
          </cell>
        </row>
        <row r="122">
          <cell r="L122" t="str">
            <v>03710, SCE 9</v>
          </cell>
          <cell r="M122">
            <v>5.2612385585794078E-2</v>
          </cell>
          <cell r="N122">
            <v>1.5268926911715303E-2</v>
          </cell>
        </row>
        <row r="123">
          <cell r="L123" t="str">
            <v>03711, SCE 16</v>
          </cell>
          <cell r="M123">
            <v>4.3944423837422364E-2</v>
          </cell>
          <cell r="N123">
            <v>1.2810617207053692E-2</v>
          </cell>
        </row>
        <row r="124">
          <cell r="L124" t="str">
            <v>03711, SCE 9</v>
          </cell>
          <cell r="M124">
            <v>3.9106134775016059E-2</v>
          </cell>
          <cell r="N124">
            <v>1.1210495325455301E-2</v>
          </cell>
        </row>
        <row r="125">
          <cell r="L125" t="str">
            <v>03712, SCE 9</v>
          </cell>
          <cell r="M125">
            <v>8.344412477478938E-2</v>
          </cell>
          <cell r="N125">
            <v>1.7157051896277351E-2</v>
          </cell>
        </row>
        <row r="126">
          <cell r="L126" t="str">
            <v>03713, SCE 9</v>
          </cell>
          <cell r="M126">
            <v>4.7446860719672586E-2</v>
          </cell>
          <cell r="N126">
            <v>1.1572777836317815E-2</v>
          </cell>
        </row>
        <row r="127">
          <cell r="L127" t="str">
            <v>03714, City of Industry</v>
          </cell>
          <cell r="M127">
            <v>2.2461647983299037E-2</v>
          </cell>
          <cell r="N127">
            <v>6.1506977993519051E-3</v>
          </cell>
        </row>
        <row r="128">
          <cell r="L128" t="str">
            <v>03714, SCE 9</v>
          </cell>
          <cell r="M128">
            <v>4.3709700324998366E-2</v>
          </cell>
          <cell r="N128">
            <v>1.2282373017864575E-2</v>
          </cell>
        </row>
        <row r="129">
          <cell r="L129" t="str">
            <v>03715, SCE 9</v>
          </cell>
          <cell r="M129">
            <v>4.0356232995077089E-2</v>
          </cell>
          <cell r="N129">
            <v>1.3770310633822011E-2</v>
          </cell>
        </row>
        <row r="130">
          <cell r="L130" t="str">
            <v>03716, City of Industry</v>
          </cell>
          <cell r="M130">
            <v>2.2682819672820959E-2</v>
          </cell>
          <cell r="N130">
            <v>6.7226297074739145E-3</v>
          </cell>
        </row>
        <row r="131">
          <cell r="L131" t="str">
            <v>03716, SCE 9</v>
          </cell>
          <cell r="M131">
            <v>4.4490668562394593E-2</v>
          </cell>
          <cell r="N131">
            <v>1.3441904204782276E-2</v>
          </cell>
        </row>
        <row r="132">
          <cell r="L132" t="str">
            <v>03717, City of Pasadena - (CA)</v>
          </cell>
          <cell r="M132">
            <v>6.4834994385797276E-2</v>
          </cell>
          <cell r="N132">
            <v>1.1692005264738551E-2</v>
          </cell>
        </row>
        <row r="133">
          <cell r="L133" t="str">
            <v>03717, SCE 16</v>
          </cell>
          <cell r="M133">
            <v>8.1053173899670192E-2</v>
          </cell>
          <cell r="N133">
            <v>1.6117264537062699E-2</v>
          </cell>
        </row>
        <row r="134">
          <cell r="L134" t="str">
            <v>03717, SCE 9</v>
          </cell>
          <cell r="M134">
            <v>7.15451363306885E-2</v>
          </cell>
          <cell r="N134">
            <v>1.4048540487293561E-2</v>
          </cell>
        </row>
        <row r="135">
          <cell r="L135" t="str">
            <v>03718, City of Pasadena - (CA)</v>
          </cell>
          <cell r="M135">
            <v>7.3035922677653367E-2</v>
          </cell>
          <cell r="N135">
            <v>1.1714838641939108E-2</v>
          </cell>
        </row>
        <row r="136">
          <cell r="L136" t="str">
            <v>03718, SCE 9</v>
          </cell>
          <cell r="M136">
            <v>9.0357564044148589E-2</v>
          </cell>
          <cell r="N136">
            <v>1.4337198952988026E-2</v>
          </cell>
        </row>
        <row r="137">
          <cell r="L137" t="str">
            <v>03719, City of Glendale - (CA)</v>
          </cell>
          <cell r="M137">
            <v>0.11242892060684198</v>
          </cell>
          <cell r="N137">
            <v>1.2914568606319952E-2</v>
          </cell>
        </row>
        <row r="138">
          <cell r="L138" t="str">
            <v>03719, Los Angeles Dep of Water &amp; Power</v>
          </cell>
          <cell r="M138">
            <v>0.16823704384524887</v>
          </cell>
          <cell r="N138">
            <v>2.0193178961909593E-2</v>
          </cell>
        </row>
        <row r="139">
          <cell r="L139" t="str">
            <v>03720, City of Burbank Water and Power</v>
          </cell>
          <cell r="M139">
            <v>7.1690528707261142E-2</v>
          </cell>
          <cell r="N139">
            <v>9.985048647271658E-3</v>
          </cell>
        </row>
        <row r="140">
          <cell r="L140" t="str">
            <v>03720, Los Angeles Dep of Water &amp; Power</v>
          </cell>
          <cell r="M140">
            <v>0.13969070691321953</v>
          </cell>
          <cell r="N140">
            <v>1.9588073018088892E-2</v>
          </cell>
        </row>
        <row r="141">
          <cell r="L141" t="str">
            <v>03721, Los Angeles Dep of Water &amp; Power</v>
          </cell>
          <cell r="M141">
            <v>0.99999999999999978</v>
          </cell>
          <cell r="N141">
            <v>2.8129926029852308E-2</v>
          </cell>
        </row>
        <row r="142">
          <cell r="L142" t="str">
            <v>03722, Los Angeles Dep of Water &amp; Power</v>
          </cell>
          <cell r="M142">
            <v>0.2925546572316513</v>
          </cell>
          <cell r="N142">
            <v>2.6433862661403615E-2</v>
          </cell>
        </row>
        <row r="143">
          <cell r="L143" t="str">
            <v>03723, Los Angeles Dep of Water &amp; Power</v>
          </cell>
          <cell r="M143">
            <v>0.21476857198855956</v>
          </cell>
          <cell r="N143">
            <v>2.66380688564186E-2</v>
          </cell>
        </row>
        <row r="144">
          <cell r="L144" t="str">
            <v>03724, Los Angeles Dep of Water &amp; Power</v>
          </cell>
          <cell r="M144">
            <v>0.11885116880030269</v>
          </cell>
          <cell r="N144">
            <v>1.94374876559852E-2</v>
          </cell>
        </row>
        <row r="145">
          <cell r="L145" t="str">
            <v>03725, Los Angeles Dep of Water &amp; Power</v>
          </cell>
          <cell r="M145">
            <v>0.12276023784872003</v>
          </cell>
          <cell r="N145">
            <v>1.931463257222326E-2</v>
          </cell>
        </row>
        <row r="146">
          <cell r="L146" t="str">
            <v>03725, SCE 9</v>
          </cell>
          <cell r="M146">
            <v>0.10165341429280683</v>
          </cell>
          <cell r="N146">
            <v>1.49535977513231E-2</v>
          </cell>
        </row>
        <row r="147">
          <cell r="L147" t="str">
            <v>03726, Los Angeles Dep of Water &amp; Power</v>
          </cell>
          <cell r="M147">
            <v>4.9518858936100058E-2</v>
          </cell>
          <cell r="N147">
            <v>9.948574357353036E-3</v>
          </cell>
        </row>
        <row r="148">
          <cell r="L148" t="str">
            <v>03726, SCE 6</v>
          </cell>
          <cell r="M148">
            <v>3.1095012173837852E-2</v>
          </cell>
          <cell r="N148">
            <v>6.1302108877012602E-3</v>
          </cell>
        </row>
        <row r="149">
          <cell r="L149" t="str">
            <v>03726, SCE 9</v>
          </cell>
          <cell r="M149">
            <v>3.9405695047080538E-2</v>
          </cell>
          <cell r="N149">
            <v>7.668465076369247E-3</v>
          </cell>
        </row>
        <row r="150">
          <cell r="L150" t="str">
            <v>03727, Los Angeles Dep of Water &amp; Power</v>
          </cell>
          <cell r="M150">
            <v>0.21630295888080991</v>
          </cell>
          <cell r="N150">
            <v>1.545701305093812E-2</v>
          </cell>
        </row>
        <row r="151">
          <cell r="L151" t="str">
            <v>03727, SCE 9</v>
          </cell>
          <cell r="M151">
            <v>0.15942600558439365</v>
          </cell>
          <cell r="N151">
            <v>1.1793851796295895E-2</v>
          </cell>
        </row>
        <row r="152">
          <cell r="L152" t="str">
            <v>03728, Los Angeles Dep of Water &amp; Power</v>
          </cell>
          <cell r="M152">
            <v>0.21181918883966525</v>
          </cell>
          <cell r="N152">
            <v>1.6103110131728694E-2</v>
          </cell>
        </row>
        <row r="153">
          <cell r="L153" t="str">
            <v>03728, SCE 6</v>
          </cell>
          <cell r="M153">
            <v>0.13605187662822188</v>
          </cell>
          <cell r="N153">
            <v>9.9077727297191328E-3</v>
          </cell>
        </row>
        <row r="154">
          <cell r="L154" t="str">
            <v>03729, Los Angeles Dep of Water &amp; Power</v>
          </cell>
          <cell r="M154">
            <v>0.45732101043126161</v>
          </cell>
          <cell r="N154">
            <v>1.9257318294778336E-2</v>
          </cell>
        </row>
        <row r="155">
          <cell r="L155" t="str">
            <v>03729, SCE 6</v>
          </cell>
          <cell r="M155">
            <v>0.27877742763800195</v>
          </cell>
          <cell r="N155">
            <v>1.1808555495389261E-2</v>
          </cell>
        </row>
        <row r="156">
          <cell r="L156" t="str">
            <v>03730, Los Angeles Dep of Water &amp; Power</v>
          </cell>
          <cell r="M156">
            <v>0.18963924002964436</v>
          </cell>
          <cell r="N156">
            <v>2.2423362878055225E-2</v>
          </cell>
        </row>
        <row r="157">
          <cell r="L157" t="str">
            <v>03731, Los Angeles Dep of Water &amp; Power</v>
          </cell>
          <cell r="M157">
            <v>0.32675812854793362</v>
          </cell>
          <cell r="N157">
            <v>1.9884610601553891E-2</v>
          </cell>
        </row>
        <row r="158">
          <cell r="L158" t="str">
            <v>03731, SCE 9</v>
          </cell>
          <cell r="M158">
            <v>0.25425433824676846</v>
          </cell>
          <cell r="N158">
            <v>1.52246191223628E-2</v>
          </cell>
        </row>
        <row r="159">
          <cell r="L159" t="str">
            <v>03732, Los Angeles Dep of Water &amp; Power</v>
          </cell>
          <cell r="M159">
            <v>0.69448396145609881</v>
          </cell>
          <cell r="N159">
            <v>3.1513739951061041E-2</v>
          </cell>
        </row>
        <row r="160">
          <cell r="L160" t="str">
            <v>03733, Los Angeles Dep of Water &amp; Power</v>
          </cell>
          <cell r="M160">
            <v>0.99999999999999989</v>
          </cell>
          <cell r="N160">
            <v>4.4405984975999936E-2</v>
          </cell>
        </row>
        <row r="161">
          <cell r="L161" t="str">
            <v>03734, Los Angeles Dep of Water &amp; Power</v>
          </cell>
          <cell r="M161">
            <v>0.20874806121102596</v>
          </cell>
          <cell r="N161">
            <v>3.1340833177016164E-2</v>
          </cell>
        </row>
        <row r="162">
          <cell r="L162" t="str">
            <v>03735, City of Pasadena - (CA)</v>
          </cell>
          <cell r="M162">
            <v>4.9203144710811324E-2</v>
          </cell>
          <cell r="N162">
            <v>1.213244253974253E-2</v>
          </cell>
        </row>
        <row r="163">
          <cell r="L163" t="str">
            <v>03735, Los Angeles Dep of Water &amp; Power</v>
          </cell>
          <cell r="M163">
            <v>7.8506036557580192E-2</v>
          </cell>
          <cell r="N163">
            <v>1.9367176485359558E-2</v>
          </cell>
        </row>
        <row r="164">
          <cell r="L164" t="str">
            <v>03736, Los Angeles Dep of Water &amp; Power</v>
          </cell>
          <cell r="M164">
            <v>6.8633386922733172E-2</v>
          </cell>
          <cell r="N164">
            <v>1.9048241368543609E-2</v>
          </cell>
        </row>
        <row r="165">
          <cell r="L165" t="str">
            <v>03736, SCE 9</v>
          </cell>
          <cell r="M165">
            <v>5.4211347687635435E-2</v>
          </cell>
          <cell r="N165">
            <v>1.4697527357490647E-2</v>
          </cell>
        </row>
        <row r="166">
          <cell r="L166" t="str">
            <v>03737, SCE 9</v>
          </cell>
          <cell r="M166">
            <v>7.066873060791605E-2</v>
          </cell>
          <cell r="N166">
            <v>1.7986795927049829E-2</v>
          </cell>
        </row>
        <row r="167">
          <cell r="L167" t="str">
            <v>03738, City of Industry</v>
          </cell>
          <cell r="M167">
            <v>5.4900527807705234E-2</v>
          </cell>
          <cell r="N167">
            <v>1.0755657909415272E-2</v>
          </cell>
        </row>
        <row r="168">
          <cell r="L168" t="str">
            <v>03738, SCE 9</v>
          </cell>
          <cell r="M168">
            <v>0.22435900292822469</v>
          </cell>
          <cell r="N168">
            <v>2.2775513516945328E-2</v>
          </cell>
        </row>
        <row r="169">
          <cell r="L169" t="str">
            <v>03739, City of Industry</v>
          </cell>
          <cell r="M169">
            <v>2.3581547257212909E-2</v>
          </cell>
          <cell r="N169">
            <v>6.0219070371810334E-3</v>
          </cell>
        </row>
        <row r="170">
          <cell r="L170" t="str">
            <v>03739, SCE 9</v>
          </cell>
          <cell r="M170">
            <v>4.5759687242724841E-2</v>
          </cell>
          <cell r="N170">
            <v>1.2026046754450929E-2</v>
          </cell>
        </row>
        <row r="171">
          <cell r="L171" t="str">
            <v>03740, SCE 9</v>
          </cell>
          <cell r="M171">
            <v>5.7871323844793668E-2</v>
          </cell>
          <cell r="N171">
            <v>1.6003364572720495E-2</v>
          </cell>
        </row>
        <row r="172">
          <cell r="L172" t="str">
            <v>03741, City of Vernon</v>
          </cell>
          <cell r="M172">
            <v>3.8061805552771971E-2</v>
          </cell>
          <cell r="N172">
            <v>9.7969887576567893E-3</v>
          </cell>
        </row>
        <row r="173">
          <cell r="L173" t="str">
            <v>03741, SCE 8</v>
          </cell>
          <cell r="M173">
            <v>7.5397526969505815E-2</v>
          </cell>
          <cell r="N173">
            <v>1.8889274259169381E-2</v>
          </cell>
        </row>
        <row r="174">
          <cell r="L174" t="str">
            <v>03741, SCE 9</v>
          </cell>
          <cell r="M174">
            <v>9.8735839982979662E-2</v>
          </cell>
          <cell r="N174">
            <v>2.347066897935925E-2</v>
          </cell>
        </row>
        <row r="175">
          <cell r="L175" t="str">
            <v>03742, City of Vernon</v>
          </cell>
          <cell r="M175">
            <v>8.5377951311887412E-2</v>
          </cell>
          <cell r="N175">
            <v>1.0541849299194557E-2</v>
          </cell>
        </row>
        <row r="176">
          <cell r="L176" t="str">
            <v>03742, Los Angeles Dep of Water &amp; Power</v>
          </cell>
          <cell r="M176">
            <v>0.21197310081277454</v>
          </cell>
          <cell r="N176">
            <v>3.1817428839787582E-2</v>
          </cell>
        </row>
        <row r="177">
          <cell r="L177" t="str">
            <v>03742, SCE 8</v>
          </cell>
          <cell r="M177">
            <v>0.1331277345029733</v>
          </cell>
          <cell r="N177">
            <v>1.9833140461062371E-2</v>
          </cell>
        </row>
        <row r="178">
          <cell r="L178" t="str">
            <v>03743, SCE 8</v>
          </cell>
          <cell r="M178">
            <v>4.922642128762373E-2</v>
          </cell>
          <cell r="N178">
            <v>1.4181597445743252E-2</v>
          </cell>
        </row>
        <row r="179">
          <cell r="L179" t="str">
            <v>03743, SCE 9</v>
          </cell>
          <cell r="M179">
            <v>6.0796002677335148E-2</v>
          </cell>
          <cell r="N179">
            <v>1.744539907088789E-2</v>
          </cell>
        </row>
        <row r="180">
          <cell r="L180" t="str">
            <v>03744, Los Angeles Dep of Water &amp; Power</v>
          </cell>
          <cell r="M180">
            <v>1.0000000000000002</v>
          </cell>
          <cell r="N180">
            <v>3.7803487667203782E-2</v>
          </cell>
        </row>
        <row r="181">
          <cell r="L181" t="str">
            <v>03745, Los Angeles Dep of Water &amp; Power</v>
          </cell>
          <cell r="M181">
            <v>0.16013705190065036</v>
          </cell>
          <cell r="N181">
            <v>3.9625514244226112E-2</v>
          </cell>
        </row>
        <row r="182">
          <cell r="L182" t="str">
            <v>03746, Los Angeles Dep of Water &amp; Power</v>
          </cell>
          <cell r="M182">
            <v>0.99999999999999978</v>
          </cell>
          <cell r="N182">
            <v>5.1110573660082967E-2</v>
          </cell>
        </row>
        <row r="183">
          <cell r="L183" t="str">
            <v>03747, Los Angeles Dep of Water &amp; Power</v>
          </cell>
          <cell r="M183">
            <v>0.16942783994715818</v>
          </cell>
          <cell r="N183">
            <v>2.6179491312448084E-2</v>
          </cell>
        </row>
        <row r="184">
          <cell r="L184" t="str">
            <v>03747, SCE 8</v>
          </cell>
          <cell r="M184">
            <v>0.23034915366854272</v>
          </cell>
          <cell r="N184">
            <v>1.7734710943946512E-2</v>
          </cell>
        </row>
        <row r="185">
          <cell r="L185" t="str">
            <v>03748, Los Angeles Dep of Water &amp; Power</v>
          </cell>
          <cell r="M185">
            <v>7.3947791708205396E-2</v>
          </cell>
          <cell r="N185">
            <v>1.3196708626935238E-2</v>
          </cell>
        </row>
        <row r="186">
          <cell r="L186" t="str">
            <v>03748, SCE 6</v>
          </cell>
          <cell r="M186">
            <v>4.6749680339395021E-2</v>
          </cell>
          <cell r="N186">
            <v>8.1377781721774876E-3</v>
          </cell>
        </row>
        <row r="187">
          <cell r="L187" t="str">
            <v>03748, SCE 8</v>
          </cell>
          <cell r="M187">
            <v>4.7807531259576347E-2</v>
          </cell>
          <cell r="N187">
            <v>8.27335870908469E-3</v>
          </cell>
        </row>
        <row r="188">
          <cell r="L188" t="str">
            <v>03749, SCE 6</v>
          </cell>
          <cell r="M188">
            <v>9.6120140693057216E-2</v>
          </cell>
          <cell r="N188">
            <v>1.4411330841534835E-2</v>
          </cell>
        </row>
        <row r="189">
          <cell r="L189" t="str">
            <v>03749, SCE 8</v>
          </cell>
          <cell r="M189">
            <v>9.6845758289975117E-2</v>
          </cell>
          <cell r="N189">
            <v>1.4633109386521619E-2</v>
          </cell>
        </row>
        <row r="190">
          <cell r="L190" t="str">
            <v>03750, Los Angeles Dep of Water &amp; Power</v>
          </cell>
          <cell r="M190">
            <v>0.22213676301308705</v>
          </cell>
          <cell r="N190">
            <v>3.2040459160054623E-2</v>
          </cell>
        </row>
        <row r="191">
          <cell r="L191" t="str">
            <v>03751, Los Angeles Dep of Water &amp; Power</v>
          </cell>
          <cell r="M191">
            <v>0.99999999999999978</v>
          </cell>
          <cell r="N191">
            <v>3.6426812392169904E-2</v>
          </cell>
        </row>
        <row r="192">
          <cell r="L192" t="str">
            <v>03752, SCE 8</v>
          </cell>
          <cell r="M192">
            <v>5.7321905095704985E-2</v>
          </cell>
          <cell r="N192">
            <v>1.533190406928402E-2</v>
          </cell>
        </row>
        <row r="193">
          <cell r="L193" t="str">
            <v>03753, SCE 8</v>
          </cell>
          <cell r="M193">
            <v>5.312519739008463E-2</v>
          </cell>
          <cell r="N193">
            <v>1.3393567120618535E-2</v>
          </cell>
        </row>
        <row r="194">
          <cell r="L194" t="str">
            <v>03753, SCE 9</v>
          </cell>
          <cell r="M194">
            <v>6.4404585219499752E-2</v>
          </cell>
          <cell r="N194">
            <v>1.6401229248935022E-2</v>
          </cell>
        </row>
        <row r="195">
          <cell r="L195" t="str">
            <v>03754, SCE 8</v>
          </cell>
          <cell r="M195">
            <v>3.8005489072581666E-2</v>
          </cell>
          <cell r="N195">
            <v>9.9557364363874867E-3</v>
          </cell>
        </row>
        <row r="196">
          <cell r="L196" t="str">
            <v>03754, SCE 9</v>
          </cell>
          <cell r="M196">
            <v>4.2092137450604097E-2</v>
          </cell>
          <cell r="N196">
            <v>1.1909145499086575E-2</v>
          </cell>
        </row>
        <row r="197">
          <cell r="L197" t="str">
            <v>03755, SCE 8</v>
          </cell>
          <cell r="M197">
            <v>3.7334028870609201E-2</v>
          </cell>
          <cell r="N197">
            <v>1.1023030021390802E-2</v>
          </cell>
        </row>
        <row r="198">
          <cell r="L198" t="str">
            <v>03755, SCE 9</v>
          </cell>
          <cell r="M198">
            <v>4.5798060898070675E-2</v>
          </cell>
          <cell r="N198">
            <v>1.3534182176786263E-2</v>
          </cell>
        </row>
        <row r="199">
          <cell r="L199" t="str">
            <v>03756, SCE 8</v>
          </cell>
          <cell r="M199">
            <v>4.3204244093284869E-2</v>
          </cell>
          <cell r="N199">
            <v>1.5187566650750146E-2</v>
          </cell>
        </row>
        <row r="200">
          <cell r="L200" t="str">
            <v>03757, SCE 8</v>
          </cell>
          <cell r="M200">
            <v>9.0567961981349296E-2</v>
          </cell>
          <cell r="N200">
            <v>1.3001411790744658E-2</v>
          </cell>
        </row>
        <row r="201">
          <cell r="L201" t="str">
            <v>03758, Los Angeles Dep of Water &amp; Power</v>
          </cell>
          <cell r="M201">
            <v>0.11132609393495657</v>
          </cell>
          <cell r="N201">
            <v>2.4310390850959446E-2</v>
          </cell>
        </row>
        <row r="202">
          <cell r="L202" t="str">
            <v>03758, SCE 6</v>
          </cell>
          <cell r="M202">
            <v>7.1881073614568497E-2</v>
          </cell>
          <cell r="N202">
            <v>1.5076556276476194E-2</v>
          </cell>
        </row>
        <row r="203">
          <cell r="L203" t="str">
            <v>03758, SCE 8</v>
          </cell>
          <cell r="M203">
            <v>7.3410228810580902E-2</v>
          </cell>
          <cell r="N203">
            <v>1.5327120139550404E-2</v>
          </cell>
        </row>
        <row r="204">
          <cell r="L204" t="str">
            <v>03759, Los Angeles Dep of Water &amp; Power</v>
          </cell>
          <cell r="M204">
            <v>8.3317645671430185E-2</v>
          </cell>
          <cell r="N204">
            <v>2.1545280785955537E-2</v>
          </cell>
        </row>
        <row r="205">
          <cell r="L205" t="str">
            <v>03759, SCE 6</v>
          </cell>
          <cell r="M205">
            <v>5.1787123878456236E-2</v>
          </cell>
          <cell r="N205">
            <v>1.3252332498165896E-2</v>
          </cell>
        </row>
        <row r="206">
          <cell r="L206" t="str">
            <v>03759, SCE 8</v>
          </cell>
          <cell r="M206">
            <v>5.2052586370159429E-2</v>
          </cell>
          <cell r="N206">
            <v>1.3429421694044671E-2</v>
          </cell>
        </row>
        <row r="207">
          <cell r="L207" t="str">
            <v>03760, SCE 6</v>
          </cell>
          <cell r="M207">
            <v>2.0406500646496895E-2</v>
          </cell>
          <cell r="N207">
            <v>6.2116529488872351E-3</v>
          </cell>
        </row>
        <row r="208">
          <cell r="L208" t="str">
            <v>03761, SCE 6</v>
          </cell>
          <cell r="M208">
            <v>2.9319045659579063E-2</v>
          </cell>
          <cell r="N208">
            <v>9.3779987546693429E-3</v>
          </cell>
        </row>
        <row r="209">
          <cell r="L209" t="str">
            <v>03761, SCE 8</v>
          </cell>
          <cell r="M209">
            <v>2.962812556451476E-2</v>
          </cell>
          <cell r="N209">
            <v>9.5084737330451124E-3</v>
          </cell>
        </row>
        <row r="210">
          <cell r="L210" t="str">
            <v>03762, Los Angeles Dep of Water &amp; Power</v>
          </cell>
          <cell r="M210">
            <v>4.5305923020399777E-2</v>
          </cell>
          <cell r="N210">
            <v>1.5712309840372161E-2</v>
          </cell>
        </row>
        <row r="211">
          <cell r="L211" t="str">
            <v>03762, SCE 6</v>
          </cell>
          <cell r="M211">
            <v>2.8514404861021851E-2</v>
          </cell>
          <cell r="N211">
            <v>9.722479214755983E-3</v>
          </cell>
        </row>
        <row r="212">
          <cell r="L212" t="str">
            <v>03762, SCE 8</v>
          </cell>
          <cell r="M212">
            <v>2.9270411979272853E-2</v>
          </cell>
          <cell r="N212">
            <v>9.9044898602562072E-3</v>
          </cell>
        </row>
        <row r="213">
          <cell r="L213" t="str">
            <v>03763, SCE 6</v>
          </cell>
          <cell r="M213">
            <v>7.8147199695938155E-2</v>
          </cell>
          <cell r="N213">
            <v>1.3522784616220468E-2</v>
          </cell>
        </row>
        <row r="214">
          <cell r="L214" t="str">
            <v>03763, SCE 8</v>
          </cell>
          <cell r="M214">
            <v>7.9935169654524948E-2</v>
          </cell>
          <cell r="N214">
            <v>1.3739525200310765E-2</v>
          </cell>
        </row>
        <row r="215">
          <cell r="L215" t="str">
            <v>03764, SCE 8</v>
          </cell>
          <cell r="M215">
            <v>2.4248289755462556E-2</v>
          </cell>
          <cell r="N215">
            <v>8.4536153781651219E-3</v>
          </cell>
        </row>
        <row r="216">
          <cell r="L216" t="str">
            <v>03765, SCE 6</v>
          </cell>
          <cell r="M216">
            <v>2.5554107051674806E-2</v>
          </cell>
          <cell r="N216">
            <v>8.7936125644969294E-3</v>
          </cell>
        </row>
        <row r="217">
          <cell r="L217" t="str">
            <v>03765, SCE 8</v>
          </cell>
          <cell r="M217">
            <v>2.5953591725576156E-2</v>
          </cell>
          <cell r="N217">
            <v>8.92934958813465E-3</v>
          </cell>
        </row>
        <row r="218">
          <cell r="L218" t="str">
            <v>03766, SCE 6</v>
          </cell>
          <cell r="M218">
            <v>0.11350503457493297</v>
          </cell>
          <cell r="N218">
            <v>1.7804932555686204E-2</v>
          </cell>
        </row>
        <row r="219">
          <cell r="L219" t="str">
            <v>03767, Los Angeles Dep of Water &amp; Power</v>
          </cell>
          <cell r="M219">
            <v>9.2821332150113567E-2</v>
          </cell>
          <cell r="N219">
            <v>2.3580581696708153E-2</v>
          </cell>
        </row>
        <row r="220">
          <cell r="L220" t="str">
            <v>03767, SCE 6</v>
          </cell>
          <cell r="M220">
            <v>5.9072712693151029E-2</v>
          </cell>
          <cell r="N220">
            <v>1.4565584433158838E-2</v>
          </cell>
        </row>
        <row r="221">
          <cell r="L221" t="str">
            <v>03768, SCE 6</v>
          </cell>
          <cell r="M221">
            <v>3.1273487415959283E-2</v>
          </cell>
          <cell r="N221">
            <v>5.7514312945052921E-3</v>
          </cell>
        </row>
        <row r="222">
          <cell r="L222" t="str">
            <v>03769, SCE 6</v>
          </cell>
          <cell r="M222">
            <v>6.0191781119924057E-2</v>
          </cell>
          <cell r="N222">
            <v>1.515232960397698E-2</v>
          </cell>
        </row>
        <row r="223">
          <cell r="L223" t="str">
            <v>03769, SCE 8</v>
          </cell>
          <cell r="M223">
            <v>6.043736068035787E-2</v>
          </cell>
          <cell r="N223">
            <v>1.5343703290304185E-2</v>
          </cell>
        </row>
        <row r="224">
          <cell r="L224" t="str">
            <v>03900, PG&amp;E R</v>
          </cell>
          <cell r="M224">
            <v>0.14747080331198695</v>
          </cell>
          <cell r="N224">
            <v>2.5706467383575449E-2</v>
          </cell>
        </row>
        <row r="225">
          <cell r="L225" t="str">
            <v>03900, PG&amp;E Y</v>
          </cell>
          <cell r="M225">
            <v>0.15653940886100892</v>
          </cell>
          <cell r="N225">
            <v>2.8641599997992605E-2</v>
          </cell>
        </row>
        <row r="226">
          <cell r="L226" t="str">
            <v>03900, PG&amp;E Z</v>
          </cell>
          <cell r="M226">
            <v>9.389808641278001E-2</v>
          </cell>
          <cell r="N226">
            <v>1.8293247534451784E-2</v>
          </cell>
        </row>
        <row r="227">
          <cell r="L227" t="str">
            <v>04101, PG&amp;E T</v>
          </cell>
          <cell r="M227">
            <v>4.9389736186723661E-2</v>
          </cell>
          <cell r="N227">
            <v>9.4873688200110759E-3</v>
          </cell>
        </row>
        <row r="228">
          <cell r="L228" t="str">
            <v>04101, PG&amp;E X</v>
          </cell>
          <cell r="M228">
            <v>6.4969740329107836E-2</v>
          </cell>
          <cell r="N228">
            <v>1.2344594495733129E-2</v>
          </cell>
        </row>
        <row r="229">
          <cell r="L229" t="str">
            <v>04102, PG&amp;E T</v>
          </cell>
          <cell r="M229">
            <v>3.2063592513657563E-2</v>
          </cell>
          <cell r="N229">
            <v>7.6514057777926558E-3</v>
          </cell>
        </row>
        <row r="230">
          <cell r="L230" t="str">
            <v>04102, PG&amp;E X</v>
          </cell>
          <cell r="M230">
            <v>4.1761841887500248E-2</v>
          </cell>
          <cell r="N230">
            <v>9.9368302892661586E-3</v>
          </cell>
        </row>
        <row r="231">
          <cell r="L231" t="str">
            <v>04701, Merced Irrigation District</v>
          </cell>
          <cell r="M231">
            <v>0.13049190366991573</v>
          </cell>
          <cell r="N231">
            <v>2.1869347646844391E-2</v>
          </cell>
        </row>
        <row r="232">
          <cell r="L232" t="str">
            <v>04701, PG&amp;E R</v>
          </cell>
          <cell r="M232">
            <v>0.21171378983689804</v>
          </cell>
          <cell r="N232">
            <v>3.2846053261776774E-2</v>
          </cell>
        </row>
        <row r="233">
          <cell r="L233" t="str">
            <v>04701, Turlock Irrigation District</v>
          </cell>
          <cell r="M233">
            <v>0.15352932811954575</v>
          </cell>
          <cell r="N233">
            <v>2.5119083110647564E-2</v>
          </cell>
        </row>
        <row r="234">
          <cell r="L234" t="str">
            <v>04702, Merced Irrigation District</v>
          </cell>
          <cell r="M234">
            <v>0.10807410049450777</v>
          </cell>
          <cell r="N234">
            <v>2.1285604957760416E-2</v>
          </cell>
        </row>
        <row r="235">
          <cell r="L235" t="str">
            <v>04702, PG&amp;E R</v>
          </cell>
          <cell r="M235">
            <v>0.15535717300009114</v>
          </cell>
          <cell r="N235">
            <v>3.1349423405907788E-2</v>
          </cell>
        </row>
        <row r="236">
          <cell r="L236" t="str">
            <v>05301, PG&amp;E T</v>
          </cell>
          <cell r="M236">
            <v>3.9651994910418042E-2</v>
          </cell>
          <cell r="N236">
            <v>1.2701266941663063E-2</v>
          </cell>
        </row>
        <row r="237">
          <cell r="L237" t="str">
            <v>05301, PG&amp;E X</v>
          </cell>
          <cell r="M237">
            <v>4.8747889030865403E-2</v>
          </cell>
          <cell r="N237">
            <v>1.6194081669885771E-2</v>
          </cell>
        </row>
        <row r="238">
          <cell r="L238" t="str">
            <v>05302, PG&amp;E T</v>
          </cell>
          <cell r="M238">
            <v>3.4293877557007468E-2</v>
          </cell>
          <cell r="N238">
            <v>1.198947089355675E-2</v>
          </cell>
        </row>
        <row r="239">
          <cell r="L239" t="str">
            <v>05302, PG&amp;E X</v>
          </cell>
          <cell r="M239">
            <v>4.3447390099907744E-2</v>
          </cell>
          <cell r="N239">
            <v>1.5422838449006132E-2</v>
          </cell>
        </row>
        <row r="240">
          <cell r="L240" t="str">
            <v>05303, PG&amp;E T</v>
          </cell>
          <cell r="M240">
            <v>3.4864150730059794E-2</v>
          </cell>
          <cell r="N240">
            <v>1.1713672777962291E-2</v>
          </cell>
        </row>
        <row r="241">
          <cell r="L241" t="str">
            <v>05303, PG&amp;E X</v>
          </cell>
          <cell r="M241">
            <v>4.5351319582580596E-2</v>
          </cell>
          <cell r="N241">
            <v>1.5215644082269379E-2</v>
          </cell>
        </row>
        <row r="242">
          <cell r="L242" t="str">
            <v>05500, PG&amp;E X</v>
          </cell>
          <cell r="M242">
            <v>4.6120583315128867E-2</v>
          </cell>
          <cell r="N242">
            <v>1.3320387507059059E-2</v>
          </cell>
        </row>
        <row r="243">
          <cell r="L243" t="str">
            <v>05700, Liberty 16</v>
          </cell>
          <cell r="M243">
            <v>7.7918339437106882E-2</v>
          </cell>
          <cell r="N243">
            <v>1.6993245958243856E-2</v>
          </cell>
        </row>
        <row r="244">
          <cell r="L244" t="str">
            <v>05700, PG&amp;E P</v>
          </cell>
          <cell r="M244">
            <v>0.12564696383085058</v>
          </cell>
          <cell r="N244">
            <v>2.6446522142405154E-2</v>
          </cell>
        </row>
        <row r="245">
          <cell r="L245" t="str">
            <v>05700, PG&amp;E S</v>
          </cell>
          <cell r="M245">
            <v>9.2315436365300693E-2</v>
          </cell>
          <cell r="N245">
            <v>1.9669752288337634E-2</v>
          </cell>
        </row>
        <row r="246">
          <cell r="L246" t="str">
            <v>05700, PG&amp;E Y</v>
          </cell>
          <cell r="M246">
            <v>0.11273753732094538</v>
          </cell>
          <cell r="N246">
            <v>2.4310476233491463E-2</v>
          </cell>
        </row>
        <row r="247">
          <cell r="L247" t="str">
            <v>05700, PG&amp;E Z</v>
          </cell>
          <cell r="M247">
            <v>6.8340967326816673E-2</v>
          </cell>
          <cell r="N247">
            <v>1.5527060459972628E-2</v>
          </cell>
        </row>
        <row r="248">
          <cell r="L248" t="str">
            <v>05700, Plumas-Sierra Rural Elec Coop</v>
          </cell>
          <cell r="M248">
            <v>7.1228337793316887E-2</v>
          </cell>
          <cell r="N248">
            <v>1.5807189586607772E-2</v>
          </cell>
        </row>
        <row r="249">
          <cell r="L249" t="str">
            <v>05700, Truckee Donner P U D</v>
          </cell>
          <cell r="M249">
            <v>4.2741866449637428E-2</v>
          </cell>
          <cell r="N249">
            <v>8.9355822532212765E-3</v>
          </cell>
        </row>
        <row r="250">
          <cell r="L250" t="str">
            <v>05901, SCE 6</v>
          </cell>
          <cell r="M250">
            <v>2.2629447911716109E-2</v>
          </cell>
          <cell r="N250">
            <v>7.6571417312229972E-3</v>
          </cell>
        </row>
        <row r="251">
          <cell r="L251" t="str">
            <v>05901, SDG&amp;E COASTAL</v>
          </cell>
          <cell r="M251">
            <v>3.2801025228671774E-2</v>
          </cell>
          <cell r="N251">
            <v>1.1065706128340335E-2</v>
          </cell>
        </row>
        <row r="252">
          <cell r="L252" t="str">
            <v>05902, SCE 8</v>
          </cell>
          <cell r="M252">
            <v>2.2102335300083483E-2</v>
          </cell>
          <cell r="N252">
            <v>7.2139548884283533E-3</v>
          </cell>
        </row>
        <row r="253">
          <cell r="L253" t="str">
            <v>05902, SDG&amp;E COASTAL</v>
          </cell>
          <cell r="M253">
            <v>3.1381904403004694E-2</v>
          </cell>
          <cell r="N253">
            <v>1.0249176780998232E-2</v>
          </cell>
        </row>
        <row r="254">
          <cell r="L254" t="str">
            <v>05903, SCE 6</v>
          </cell>
          <cell r="M254">
            <v>3.3211163705034456E-2</v>
          </cell>
          <cell r="N254">
            <v>8.8374630346365318E-3</v>
          </cell>
        </row>
        <row r="255">
          <cell r="L255" t="str">
            <v>05903, SCE 8</v>
          </cell>
          <cell r="M255">
            <v>3.388233205971896E-2</v>
          </cell>
          <cell r="N255">
            <v>8.9837901349196971E-3</v>
          </cell>
        </row>
        <row r="256">
          <cell r="L256" t="str">
            <v>05903, SDG&amp;E COASTAL</v>
          </cell>
          <cell r="M256">
            <v>4.8610365972237349E-2</v>
          </cell>
          <cell r="N256">
            <v>1.2800666041741418E-2</v>
          </cell>
        </row>
        <row r="257">
          <cell r="L257" t="str">
            <v>05904, SCE 6</v>
          </cell>
          <cell r="M257">
            <v>6.6821363836633924E-2</v>
          </cell>
          <cell r="N257">
            <v>9.1093253551519301E-3</v>
          </cell>
        </row>
        <row r="258">
          <cell r="L258" t="str">
            <v>05904, SCE 8</v>
          </cell>
          <cell r="M258">
            <v>6.8669417392367829E-2</v>
          </cell>
          <cell r="N258">
            <v>9.2639796664778194E-3</v>
          </cell>
        </row>
        <row r="259">
          <cell r="L259" t="str">
            <v>05905, City of Anaheim - (CA)</v>
          </cell>
          <cell r="M259">
            <v>1.7088944560239714E-2</v>
          </cell>
          <cell r="N259">
            <v>5.746730509099021E-3</v>
          </cell>
        </row>
        <row r="260">
          <cell r="L260" t="str">
            <v>05905, SCE 8</v>
          </cell>
          <cell r="M260">
            <v>2.5030707640631835E-2</v>
          </cell>
          <cell r="N260">
            <v>8.4162286002536224E-3</v>
          </cell>
        </row>
        <row r="261">
          <cell r="L261" t="str">
            <v>05906, City of Anaheim - (CA)</v>
          </cell>
          <cell r="M261">
            <v>1.8395168138790077E-2</v>
          </cell>
          <cell r="N261">
            <v>5.2960225867860061E-3</v>
          </cell>
        </row>
        <row r="262">
          <cell r="L262" t="str">
            <v>05906, SCE 8</v>
          </cell>
          <cell r="M262">
            <v>2.6945280043244934E-2</v>
          </cell>
          <cell r="N262">
            <v>7.7558271649078225E-3</v>
          </cell>
        </row>
        <row r="263">
          <cell r="L263" t="str">
            <v>05907, City of Anaheim - (CA)</v>
          </cell>
          <cell r="M263">
            <v>2.4860947983457813E-2</v>
          </cell>
          <cell r="N263">
            <v>7.1956194866664843E-3</v>
          </cell>
        </row>
        <row r="264">
          <cell r="L264" t="str">
            <v>05907, SCE 8</v>
          </cell>
          <cell r="M264">
            <v>3.6698160736800704E-2</v>
          </cell>
          <cell r="N264">
            <v>1.0568712597380823E-2</v>
          </cell>
        </row>
        <row r="265">
          <cell r="L265" t="str">
            <v>05908, City of Anaheim - (CA)</v>
          </cell>
          <cell r="M265">
            <v>2.4677068775486696E-2</v>
          </cell>
          <cell r="N265">
            <v>6.2704569509823551E-3</v>
          </cell>
        </row>
        <row r="266">
          <cell r="L266" t="str">
            <v>05908, SCE 6</v>
          </cell>
          <cell r="M266">
            <v>3.5000081344984481E-2</v>
          </cell>
          <cell r="N266">
            <v>9.0053502205744984E-3</v>
          </cell>
        </row>
        <row r="267">
          <cell r="L267" t="str">
            <v>05908, SCE 8</v>
          </cell>
          <cell r="M267">
            <v>3.622116776449625E-2</v>
          </cell>
          <cell r="N267">
            <v>9.186302994095414E-3</v>
          </cell>
        </row>
        <row r="268">
          <cell r="L268" t="str">
            <v>05909, City of Anaheim - (CA)</v>
          </cell>
          <cell r="M268">
            <v>3.9362277507393691E-2</v>
          </cell>
          <cell r="N268">
            <v>8.903050381644597E-3</v>
          </cell>
        </row>
        <row r="269">
          <cell r="L269" t="str">
            <v>05909, SCE 8</v>
          </cell>
          <cell r="M269">
            <v>5.7003757805035714E-2</v>
          </cell>
          <cell r="N269">
            <v>1.3006433275158368E-2</v>
          </cell>
        </row>
        <row r="270">
          <cell r="L270" t="str">
            <v>05910, City of Anaheim - (CA)</v>
          </cell>
          <cell r="M270">
            <v>2.1498922147087471E-2</v>
          </cell>
          <cell r="N270">
            <v>6.4103425665102591E-3</v>
          </cell>
        </row>
        <row r="271">
          <cell r="L271" t="str">
            <v>05910, SCE 8</v>
          </cell>
          <cell r="M271">
            <v>3.1428573017618339E-2</v>
          </cell>
          <cell r="N271">
            <v>9.38356725293381E-3</v>
          </cell>
        </row>
        <row r="272">
          <cell r="L272" t="str">
            <v>05911, City of Anaheim - (CA)</v>
          </cell>
          <cell r="M272">
            <v>1.7714575790030641E-2</v>
          </cell>
          <cell r="N272">
            <v>6.0131195026636667E-3</v>
          </cell>
        </row>
        <row r="273">
          <cell r="L273" t="str">
            <v>05911, SCE 8</v>
          </cell>
          <cell r="M273">
            <v>2.608691560536076E-2</v>
          </cell>
          <cell r="N273">
            <v>8.8226154102641029E-3</v>
          </cell>
        </row>
        <row r="274">
          <cell r="L274" t="str">
            <v>05912, City of Anaheim - (CA)</v>
          </cell>
          <cell r="M274">
            <v>7.6238236922979763E-2</v>
          </cell>
          <cell r="N274">
            <v>9.6553955770806582E-3</v>
          </cell>
        </row>
        <row r="275">
          <cell r="L275" t="str">
            <v>05912, SCE 6</v>
          </cell>
          <cell r="M275">
            <v>0.10773179397295068</v>
          </cell>
          <cell r="N275">
            <v>1.3889312280413967E-2</v>
          </cell>
        </row>
        <row r="276">
          <cell r="L276" t="str">
            <v>05912, SCE 8</v>
          </cell>
          <cell r="M276">
            <v>0.11647311368090338</v>
          </cell>
          <cell r="N276">
            <v>1.4191446846420909E-2</v>
          </cell>
        </row>
        <row r="277">
          <cell r="L277" t="str">
            <v>05913, City of Anaheim - (CA)</v>
          </cell>
          <cell r="M277">
            <v>4.8322366911980497E-2</v>
          </cell>
          <cell r="N277">
            <v>9.4397746430614719E-3</v>
          </cell>
        </row>
        <row r="278">
          <cell r="L278" t="str">
            <v>05913, SCE 6</v>
          </cell>
          <cell r="M278">
            <v>7.0588181786924803E-2</v>
          </cell>
          <cell r="N278">
            <v>1.3642090718895288E-2</v>
          </cell>
        </row>
        <row r="279">
          <cell r="L279" t="str">
            <v>05913, SCE 8</v>
          </cell>
          <cell r="M279">
            <v>7.1284510254180589E-2</v>
          </cell>
          <cell r="N279">
            <v>1.3843663765041453E-2</v>
          </cell>
        </row>
        <row r="280">
          <cell r="L280" t="str">
            <v>05914, SCE 6</v>
          </cell>
          <cell r="M280">
            <v>3.2659843002477616E-2</v>
          </cell>
          <cell r="N280">
            <v>7.964775074641323E-3</v>
          </cell>
        </row>
        <row r="281">
          <cell r="L281" t="str">
            <v>05915, SCE 8</v>
          </cell>
          <cell r="M281">
            <v>1.8384025934697949E-2</v>
          </cell>
          <cell r="N281">
            <v>5.4060897415944675E-3</v>
          </cell>
        </row>
        <row r="282">
          <cell r="L282" t="str">
            <v>05915, SDG&amp;E COASTAL</v>
          </cell>
          <cell r="M282">
            <v>2.6004880462917632E-2</v>
          </cell>
          <cell r="N282">
            <v>7.6724847450342082E-3</v>
          </cell>
        </row>
        <row r="283">
          <cell r="L283" t="str">
            <v>05916, SCE 6</v>
          </cell>
          <cell r="M283">
            <v>4.0317046778327113E-2</v>
          </cell>
          <cell r="N283">
            <v>1.0907902091833866E-2</v>
          </cell>
        </row>
        <row r="284">
          <cell r="L284" t="str">
            <v>05916, SCE 8</v>
          </cell>
          <cell r="M284">
            <v>4.0867879572661935E-2</v>
          </cell>
          <cell r="N284">
            <v>1.1070423656023067E-2</v>
          </cell>
        </row>
        <row r="285">
          <cell r="L285" t="str">
            <v>05917, SCE 6</v>
          </cell>
          <cell r="M285">
            <v>4.1540221205802731E-2</v>
          </cell>
          <cell r="N285">
            <v>1.2264710739040497E-2</v>
          </cell>
        </row>
        <row r="286">
          <cell r="L286" t="str">
            <v>05917, SCE 8</v>
          </cell>
          <cell r="M286">
            <v>4.2140956399281337E-2</v>
          </cell>
          <cell r="N286">
            <v>1.2448613082606617E-2</v>
          </cell>
        </row>
        <row r="287">
          <cell r="L287" t="str">
            <v>05918, SCE 6</v>
          </cell>
          <cell r="M287">
            <v>2.6070651283385787E-2</v>
          </cell>
          <cell r="N287">
            <v>9.0607510410189596E-3</v>
          </cell>
        </row>
        <row r="288">
          <cell r="L288" t="str">
            <v>05918, SCE 8</v>
          </cell>
          <cell r="M288">
            <v>2.6426811365379554E-2</v>
          </cell>
          <cell r="N288">
            <v>9.1946856181799649E-3</v>
          </cell>
        </row>
        <row r="289">
          <cell r="L289" t="str">
            <v>06101, City of Roseville - (CA)</v>
          </cell>
          <cell r="M289">
            <v>4.0417993400849908E-2</v>
          </cell>
          <cell r="N289">
            <v>1.1369640207043773E-2</v>
          </cell>
        </row>
        <row r="290">
          <cell r="L290" t="str">
            <v>06101, PG&amp;E S</v>
          </cell>
          <cell r="M290">
            <v>5.2384456390167991E-2</v>
          </cell>
          <cell r="N290">
            <v>1.4749931607524929E-2</v>
          </cell>
        </row>
        <row r="291">
          <cell r="L291" t="str">
            <v>06101, Sacramento Municipal Util Dist</v>
          </cell>
          <cell r="M291">
            <v>3.8868219891138388E-2</v>
          </cell>
          <cell r="N291">
            <v>1.0777660882860609E-2</v>
          </cell>
        </row>
        <row r="292">
          <cell r="L292" t="str">
            <v>06102, City of Roseville - (CA)</v>
          </cell>
          <cell r="M292">
            <v>2.7912814868050476E-2</v>
          </cell>
          <cell r="N292">
            <v>1.1484109339765413E-2</v>
          </cell>
        </row>
        <row r="293">
          <cell r="L293" t="str">
            <v>06102, PG&amp;E S</v>
          </cell>
          <cell r="M293">
            <v>3.6491182822360829E-2</v>
          </cell>
          <cell r="N293">
            <v>1.4950056921048281E-2</v>
          </cell>
        </row>
        <row r="294">
          <cell r="L294" t="str">
            <v>06103, City of Roseville - (CA)</v>
          </cell>
          <cell r="M294">
            <v>5.6064726851542346E-2</v>
          </cell>
          <cell r="N294">
            <v>1.2120581565642791E-2</v>
          </cell>
        </row>
        <row r="295">
          <cell r="L295" t="str">
            <v>06103, Liberty 16</v>
          </cell>
          <cell r="M295">
            <v>6.2950932565059861E-2</v>
          </cell>
          <cell r="N295">
            <v>1.3661493093375989E-2</v>
          </cell>
        </row>
        <row r="296">
          <cell r="L296" t="str">
            <v>06103, PG&amp;E P</v>
          </cell>
          <cell r="M296">
            <v>9.8667850805575788E-2</v>
          </cell>
          <cell r="N296">
            <v>2.1130653018684369E-2</v>
          </cell>
        </row>
        <row r="297">
          <cell r="L297" t="str">
            <v>06103, PG&amp;E S</v>
          </cell>
          <cell r="M297">
            <v>7.1726250580471079E-2</v>
          </cell>
          <cell r="N297">
            <v>1.5679991483538422E-2</v>
          </cell>
        </row>
        <row r="298">
          <cell r="L298" t="str">
            <v>06103, PG&amp;E Y</v>
          </cell>
          <cell r="M298">
            <v>8.6448763889962088E-2</v>
          </cell>
          <cell r="N298">
            <v>1.9326068232203838E-2</v>
          </cell>
        </row>
        <row r="299">
          <cell r="L299" t="str">
            <v>06103, PG&amp;E Z</v>
          </cell>
          <cell r="M299">
            <v>5.4588474839577072E-2</v>
          </cell>
          <cell r="N299">
            <v>1.2448164191250496E-2</v>
          </cell>
        </row>
        <row r="300">
          <cell r="L300" t="str">
            <v>06103, Sacramento Municipal Util Dist</v>
          </cell>
          <cell r="M300">
            <v>5.3548002621718931E-2</v>
          </cell>
          <cell r="N300">
            <v>1.1458049521535292E-2</v>
          </cell>
        </row>
        <row r="301">
          <cell r="L301" t="str">
            <v>06501, Imperial Irrigation District</v>
          </cell>
          <cell r="M301">
            <v>3.3360366281457922E-2</v>
          </cell>
          <cell r="N301">
            <v>1.3460622387180047E-2</v>
          </cell>
        </row>
        <row r="302">
          <cell r="L302" t="str">
            <v>06501, SCE 14</v>
          </cell>
          <cell r="M302">
            <v>4.7190232561919614E-2</v>
          </cell>
          <cell r="N302">
            <v>1.9436714997610259E-2</v>
          </cell>
        </row>
        <row r="303">
          <cell r="L303" t="str">
            <v>06501, SCE 15</v>
          </cell>
          <cell r="M303">
            <v>7.9976725184668404E-2</v>
          </cell>
          <cell r="N303">
            <v>3.2347713433034872E-2</v>
          </cell>
        </row>
        <row r="304">
          <cell r="L304" t="str">
            <v>06502, Anza Electric Coop Inc</v>
          </cell>
          <cell r="M304">
            <v>6.8632655572366835E-2</v>
          </cell>
          <cell r="N304">
            <v>1.8472758183211858E-2</v>
          </cell>
        </row>
        <row r="305">
          <cell r="L305" t="str">
            <v>06502, Imperial Irrigation District</v>
          </cell>
          <cell r="M305">
            <v>4.9564559790985813E-2</v>
          </cell>
          <cell r="N305">
            <v>1.3498281082815849E-2</v>
          </cell>
        </row>
        <row r="306">
          <cell r="L306" t="str">
            <v>06502, SCE 10</v>
          </cell>
          <cell r="M306">
            <v>7.274957266402092E-2</v>
          </cell>
          <cell r="N306">
            <v>1.9762256430719174E-2</v>
          </cell>
        </row>
        <row r="307">
          <cell r="L307" t="str">
            <v>06502, SCE 15</v>
          </cell>
          <cell r="M307">
            <v>0.12034684227981367</v>
          </cell>
          <cell r="N307">
            <v>3.2569968367185988E-2</v>
          </cell>
        </row>
        <row r="308">
          <cell r="L308" t="str">
            <v>06502, SCE 16</v>
          </cell>
          <cell r="M308">
            <v>7.6236054302627712E-2</v>
          </cell>
          <cell r="N308">
            <v>2.0779139919972829E-2</v>
          </cell>
        </row>
        <row r="309">
          <cell r="L309" t="str">
            <v>06503, SCE 10</v>
          </cell>
          <cell r="M309">
            <v>3.6926602083056079E-2</v>
          </cell>
          <cell r="N309">
            <v>1.2182893094914302E-2</v>
          </cell>
        </row>
        <row r="310">
          <cell r="L310" t="str">
            <v>06503, SDG&amp;E INLAND</v>
          </cell>
          <cell r="M310">
            <v>4.4233809992831809E-2</v>
          </cell>
          <cell r="N310">
            <v>1.4728357643378777E-2</v>
          </cell>
        </row>
        <row r="311">
          <cell r="L311" t="str">
            <v>06504, SCE 10</v>
          </cell>
          <cell r="M311">
            <v>3.5407300670042392E-2</v>
          </cell>
          <cell r="N311">
            <v>1.1587811144471773E-2</v>
          </cell>
        </row>
        <row r="312">
          <cell r="L312" t="str">
            <v>06505, SCE 10</v>
          </cell>
          <cell r="M312">
            <v>4.8915263514713182E-2</v>
          </cell>
          <cell r="N312">
            <v>1.5336022891408799E-2</v>
          </cell>
        </row>
        <row r="313">
          <cell r="L313" t="str">
            <v>06506, Anza Electric Coop Inc</v>
          </cell>
          <cell r="M313">
            <v>8.1888535262282E-2</v>
          </cell>
          <cell r="N313">
            <v>2.005461643291152E-2</v>
          </cell>
        </row>
        <row r="314">
          <cell r="L314" t="str">
            <v>06506, SCE 10</v>
          </cell>
          <cell r="M314">
            <v>8.6737031281356125E-2</v>
          </cell>
          <cell r="N314">
            <v>2.1449747006358062E-2</v>
          </cell>
        </row>
        <row r="315">
          <cell r="L315" t="str">
            <v>06507, City of Banning - (CA)</v>
          </cell>
          <cell r="M315">
            <v>6.7095033386943836E-2</v>
          </cell>
          <cell r="N315">
            <v>2.5377315813097837E-2</v>
          </cell>
        </row>
        <row r="316">
          <cell r="L316" t="str">
            <v>06507, SCE 10</v>
          </cell>
          <cell r="M316">
            <v>4.831163141192301E-2</v>
          </cell>
          <cell r="N316">
            <v>1.8465606925883404E-2</v>
          </cell>
        </row>
        <row r="317">
          <cell r="L317" t="str">
            <v>06507, SCE 15</v>
          </cell>
          <cell r="M317">
            <v>7.9389585083201958E-2</v>
          </cell>
          <cell r="N317">
            <v>3.0365713414561228E-2</v>
          </cell>
        </row>
        <row r="318">
          <cell r="L318" t="str">
            <v>06507, SCE 16</v>
          </cell>
          <cell r="M318">
            <v>5.1205009314256401E-2</v>
          </cell>
          <cell r="N318">
            <v>1.9487264607662289E-2</v>
          </cell>
        </row>
        <row r="319">
          <cell r="L319" t="str">
            <v>06508, City of Moreno Valley - (CA)</v>
          </cell>
          <cell r="M319">
            <v>4.1821643377542163E-2</v>
          </cell>
          <cell r="N319">
            <v>1.5650630459170339E-2</v>
          </cell>
        </row>
        <row r="320">
          <cell r="L320" t="str">
            <v>06508, City of Riverside - (CA)</v>
          </cell>
          <cell r="M320">
            <v>3.9332926485606247E-2</v>
          </cell>
          <cell r="N320">
            <v>1.4829424481796671E-2</v>
          </cell>
        </row>
        <row r="321">
          <cell r="L321" t="str">
            <v>06508, SCE 10</v>
          </cell>
          <cell r="M321">
            <v>4.0512845353732112E-2</v>
          </cell>
          <cell r="N321">
            <v>1.5177501435640754E-2</v>
          </cell>
        </row>
        <row r="322">
          <cell r="L322" t="str">
            <v>06509, City of Corona - (CA)</v>
          </cell>
          <cell r="M322">
            <v>3.0644637945526087E-2</v>
          </cell>
          <cell r="N322">
            <v>8.0200169090465876E-3</v>
          </cell>
        </row>
        <row r="323">
          <cell r="L323" t="str">
            <v>06509, SCE 10</v>
          </cell>
          <cell r="M323">
            <v>5.0980341627864488E-2</v>
          </cell>
          <cell r="N323">
            <v>1.3692036567543187E-2</v>
          </cell>
        </row>
        <row r="324">
          <cell r="L324" t="str">
            <v>06510, City of Riverside - (CA)</v>
          </cell>
          <cell r="M324">
            <v>5.3505738921094226E-2</v>
          </cell>
          <cell r="N324">
            <v>1.4621061039333354E-2</v>
          </cell>
        </row>
        <row r="325">
          <cell r="L325" t="str">
            <v>06510, SCE 10</v>
          </cell>
          <cell r="M325">
            <v>5.4479698224755888E-2</v>
          </cell>
          <cell r="N325">
            <v>1.489746260442568E-2</v>
          </cell>
        </row>
        <row r="326">
          <cell r="L326" t="str">
            <v>06511, City of Riverside - (CA)</v>
          </cell>
          <cell r="M326">
            <v>5.3867501066077732E-2</v>
          </cell>
          <cell r="N326">
            <v>1.7019665104555069E-2</v>
          </cell>
        </row>
        <row r="327">
          <cell r="L327" t="str">
            <v>06511, SCE 10</v>
          </cell>
          <cell r="M327">
            <v>5.3469794899966491E-2</v>
          </cell>
          <cell r="N327">
            <v>1.7206906843203831E-2</v>
          </cell>
        </row>
        <row r="328">
          <cell r="L328" t="str">
            <v>06512, City of Corona - (CA)</v>
          </cell>
          <cell r="M328">
            <v>1.6393291517257994E-2</v>
          </cell>
          <cell r="N328">
            <v>6.2221906118388589E-3</v>
          </cell>
        </row>
        <row r="329">
          <cell r="L329" t="str">
            <v>06512, City of Riverside - (CA)</v>
          </cell>
          <cell r="M329">
            <v>2.698115372799029E-2</v>
          </cell>
          <cell r="N329">
            <v>1.0411910289341892E-2</v>
          </cell>
        </row>
        <row r="330">
          <cell r="L330" t="str">
            <v>06512, SCE 10</v>
          </cell>
          <cell r="M330">
            <v>2.759871602204007E-2</v>
          </cell>
          <cell r="N330">
            <v>1.0630078429410463E-2</v>
          </cell>
        </row>
        <row r="331">
          <cell r="L331" t="str">
            <v>06513, City of Riverside - (CA)</v>
          </cell>
          <cell r="M331">
            <v>4.4639455175041663E-2</v>
          </cell>
          <cell r="N331">
            <v>1.3264535856750054E-2</v>
          </cell>
        </row>
        <row r="332">
          <cell r="L332" t="str">
            <v>06513, SCE 10</v>
          </cell>
          <cell r="M332">
            <v>4.5514719003998852E-2</v>
          </cell>
          <cell r="N332">
            <v>1.3525167757037378E-2</v>
          </cell>
        </row>
        <row r="333">
          <cell r="L333" t="str">
            <v>06514, City of Riverside - (CA)</v>
          </cell>
          <cell r="M333">
            <v>2.5698119361580635E-2</v>
          </cell>
          <cell r="N333">
            <v>1.1343139911895178E-2</v>
          </cell>
        </row>
        <row r="334">
          <cell r="L334" t="str">
            <v>06514, SCE 10</v>
          </cell>
          <cell r="M334">
            <v>2.6510761316092611E-2</v>
          </cell>
          <cell r="N334">
            <v>1.1624566228299986E-2</v>
          </cell>
        </row>
        <row r="335">
          <cell r="L335" t="str">
            <v>06515, Anza Electric Coop Inc</v>
          </cell>
          <cell r="M335">
            <v>0.10244884286641545</v>
          </cell>
          <cell r="N335">
            <v>1.8372599370033736E-2</v>
          </cell>
        </row>
        <row r="336">
          <cell r="L336" t="str">
            <v>06515, Imperial Irrigation District</v>
          </cell>
          <cell r="M336">
            <v>7.6777669312205948E-2</v>
          </cell>
          <cell r="N336">
            <v>1.3530363232303127E-2</v>
          </cell>
        </row>
        <row r="337">
          <cell r="L337" t="str">
            <v>06515, SCE 15</v>
          </cell>
          <cell r="M337">
            <v>0.18587610908396501</v>
          </cell>
          <cell r="N337">
            <v>3.2610344650021154E-2</v>
          </cell>
        </row>
        <row r="338">
          <cell r="L338" t="str">
            <v>06701, Sacramento Municipal Util Dist</v>
          </cell>
          <cell r="M338">
            <v>6.7900553913515002E-2</v>
          </cell>
          <cell r="N338">
            <v>1.7468649773973048E-2</v>
          </cell>
        </row>
        <row r="339">
          <cell r="L339" t="str">
            <v>06702, Sacramento Municipal Util Dist</v>
          </cell>
          <cell r="M339">
            <v>3.7133452695729964E-2</v>
          </cell>
          <cell r="N339">
            <v>1.2855680303958403E-2</v>
          </cell>
        </row>
        <row r="340">
          <cell r="L340" t="str">
            <v>06703, Sacramento Municipal Util Dist</v>
          </cell>
          <cell r="M340">
            <v>4.5256769410028895E-2</v>
          </cell>
          <cell r="N340">
            <v>1.2104178186828922E-2</v>
          </cell>
        </row>
        <row r="341">
          <cell r="L341" t="str">
            <v>06704, Sacramento Municipal Util Dist</v>
          </cell>
          <cell r="M341">
            <v>9.1200621008698593E-2</v>
          </cell>
          <cell r="N341">
            <v>2.2284474275407185E-2</v>
          </cell>
        </row>
        <row r="342">
          <cell r="L342" t="str">
            <v>06705, Sacramento Municipal Util Dist</v>
          </cell>
          <cell r="M342">
            <v>4.5611503784141687E-2</v>
          </cell>
          <cell r="N342">
            <v>1.4006972139063311E-2</v>
          </cell>
        </row>
        <row r="343">
          <cell r="L343" t="str">
            <v>06706, PG&amp;E S</v>
          </cell>
          <cell r="M343">
            <v>8.4644803119946349E-2</v>
          </cell>
          <cell r="N343">
            <v>2.0166108392516074E-2</v>
          </cell>
        </row>
        <row r="344">
          <cell r="L344" t="str">
            <v>06706, Sacramento Municipal Util Dist</v>
          </cell>
          <cell r="M344">
            <v>6.1481031974451525E-2</v>
          </cell>
          <cell r="N344">
            <v>1.4646033275269482E-2</v>
          </cell>
        </row>
        <row r="345">
          <cell r="L345" t="str">
            <v>06707, Sacramento Municipal Util Dist</v>
          </cell>
          <cell r="M345">
            <v>8.0879781919094729E-2</v>
          </cell>
          <cell r="N345">
            <v>1.5175210061350582E-2</v>
          </cell>
        </row>
        <row r="346">
          <cell r="L346" t="str">
            <v>06708, Sacramento Municipal Util Dist</v>
          </cell>
          <cell r="M346">
            <v>0.10656738793539809</v>
          </cell>
          <cell r="N346">
            <v>1.8765126449651337E-2</v>
          </cell>
        </row>
        <row r="347">
          <cell r="L347" t="str">
            <v>06709, Sacramento Municipal Util Dist</v>
          </cell>
          <cell r="M347">
            <v>5.027020797719893E-2</v>
          </cell>
          <cell r="N347">
            <v>1.4853232925915979E-2</v>
          </cell>
        </row>
        <row r="348">
          <cell r="L348" t="str">
            <v>06710, Sacramento Municipal Util Dist</v>
          </cell>
          <cell r="M348">
            <v>2.6819083754254614E-2</v>
          </cell>
          <cell r="N348">
            <v>1.0637838125970958E-2</v>
          </cell>
        </row>
        <row r="349">
          <cell r="L349" t="str">
            <v>06711, PG&amp;E S</v>
          </cell>
          <cell r="M349">
            <v>4.68114440812053E-2</v>
          </cell>
          <cell r="N349">
            <v>1.7053657338556304E-2</v>
          </cell>
        </row>
        <row r="350">
          <cell r="L350" t="str">
            <v>06711, Sacramento Municipal Util Dist</v>
          </cell>
          <cell r="M350">
            <v>3.4842381341584572E-2</v>
          </cell>
          <cell r="N350">
            <v>1.2495686090391729E-2</v>
          </cell>
        </row>
        <row r="351">
          <cell r="L351" t="str">
            <v>06712, Sacramento Municipal Util Dist</v>
          </cell>
          <cell r="M351">
            <v>2.933801069083029E-2</v>
          </cell>
          <cell r="N351">
            <v>9.7565279601684214E-3</v>
          </cell>
        </row>
        <row r="352">
          <cell r="L352" t="str">
            <v>07101, City of Needles</v>
          </cell>
          <cell r="M352">
            <v>0.14322564083029407</v>
          </cell>
          <cell r="N352">
            <v>4.1142443127667135E-2</v>
          </cell>
        </row>
        <row r="353">
          <cell r="L353" t="str">
            <v>07101, SCE 14</v>
          </cell>
          <cell r="M353">
            <v>9.1755035088371378E-2</v>
          </cell>
          <cell r="N353">
            <v>2.4288543239096367E-2</v>
          </cell>
        </row>
        <row r="354">
          <cell r="L354" t="str">
            <v>07101, SCE 15</v>
          </cell>
          <cell r="M354">
            <v>0.1330210620774771</v>
          </cell>
          <cell r="N354">
            <v>3.8728251487021477E-2</v>
          </cell>
        </row>
        <row r="355">
          <cell r="L355" t="str">
            <v>07102, SCE 14</v>
          </cell>
          <cell r="M355">
            <v>4.4850960478578859E-2</v>
          </cell>
          <cell r="N355">
            <v>1.701182334583538E-2</v>
          </cell>
        </row>
        <row r="356">
          <cell r="L356" t="str">
            <v>07103, SCE 14</v>
          </cell>
          <cell r="M356">
            <v>5.0489889314577915E-2</v>
          </cell>
          <cell r="N356">
            <v>1.8094379857608065E-2</v>
          </cell>
        </row>
        <row r="357">
          <cell r="L357" t="str">
            <v>07104, BVES 16</v>
          </cell>
          <cell r="M357">
            <v>4.2253772982001198E-2</v>
          </cell>
          <cell r="N357">
            <v>1.1432585455877137E-2</v>
          </cell>
        </row>
        <row r="358">
          <cell r="L358" t="str">
            <v>07104, SCE 10</v>
          </cell>
          <cell r="M358">
            <v>5.6268516432996699E-2</v>
          </cell>
          <cell r="N358">
            <v>1.5564111040691612E-2</v>
          </cell>
        </row>
        <row r="359">
          <cell r="L359" t="str">
            <v>07104, SCE 14</v>
          </cell>
          <cell r="M359">
            <v>5.6812166885377595E-2</v>
          </cell>
          <cell r="N359">
            <v>1.561591314152925E-2</v>
          </cell>
        </row>
        <row r="360">
          <cell r="L360" t="str">
            <v>07104, SCE 16</v>
          </cell>
          <cell r="M360">
            <v>6.0378080330215737E-2</v>
          </cell>
          <cell r="N360">
            <v>1.6470013458893467E-2</v>
          </cell>
        </row>
        <row r="361">
          <cell r="L361" t="str">
            <v>07105, SCE 10</v>
          </cell>
          <cell r="M361">
            <v>3.6998586018543007E-2</v>
          </cell>
          <cell r="N361">
            <v>1.3607970903219007E-2</v>
          </cell>
        </row>
        <row r="362">
          <cell r="L362" t="str">
            <v>07105, SCE 16</v>
          </cell>
          <cell r="M362">
            <v>3.8867092829857966E-2</v>
          </cell>
          <cell r="N362">
            <v>1.4315119071826449E-2</v>
          </cell>
        </row>
        <row r="363">
          <cell r="L363" t="str">
            <v>07106, City of Colton - (CA)</v>
          </cell>
          <cell r="M363">
            <v>1.7219620322551095E-2</v>
          </cell>
          <cell r="N363">
            <v>5.7485725585973424E-3</v>
          </cell>
        </row>
        <row r="364">
          <cell r="L364" t="str">
            <v>07106, SCE 10</v>
          </cell>
          <cell r="M364">
            <v>6.1868146014216439E-2</v>
          </cell>
          <cell r="N364">
            <v>2.0427751903232979E-2</v>
          </cell>
        </row>
        <row r="365">
          <cell r="L365" t="str">
            <v>07107, SCE 10</v>
          </cell>
          <cell r="M365">
            <v>7.4492650058957194E-2</v>
          </cell>
          <cell r="N365">
            <v>1.7732246685731482E-2</v>
          </cell>
        </row>
        <row r="366">
          <cell r="L366" t="str">
            <v>07107, SCE 16</v>
          </cell>
          <cell r="M366">
            <v>7.765816200320004E-2</v>
          </cell>
          <cell r="N366">
            <v>1.8631290363135905E-2</v>
          </cell>
        </row>
        <row r="367">
          <cell r="L367" t="str">
            <v>07108, City of Colton - (CA)</v>
          </cell>
          <cell r="M367">
            <v>1.7716103686987238E-2</v>
          </cell>
          <cell r="N367">
            <v>5.5883813770660562E-3</v>
          </cell>
        </row>
        <row r="368">
          <cell r="L368" t="str">
            <v>07108, SCE 10</v>
          </cell>
          <cell r="M368">
            <v>6.4289647298316405E-2</v>
          </cell>
          <cell r="N368">
            <v>1.9874779590831365E-2</v>
          </cell>
        </row>
        <row r="369">
          <cell r="L369" t="str">
            <v>07108, SCE 16</v>
          </cell>
          <cell r="M369">
            <v>6.5815377782721229E-2</v>
          </cell>
          <cell r="N369">
            <v>2.0790087094767627E-2</v>
          </cell>
        </row>
        <row r="370">
          <cell r="L370" t="str">
            <v>07109, City of Colton - (CA)</v>
          </cell>
          <cell r="M370">
            <v>1.0288884182379551E-2</v>
          </cell>
          <cell r="N370">
            <v>4.2410919203499002E-3</v>
          </cell>
        </row>
        <row r="371">
          <cell r="L371" t="str">
            <v>07109, SCE 10</v>
          </cell>
          <cell r="M371">
            <v>3.7623264209188351E-2</v>
          </cell>
          <cell r="N371">
            <v>1.5197911593601053E-2</v>
          </cell>
        </row>
        <row r="372">
          <cell r="L372" t="str">
            <v>07110, SCE 10</v>
          </cell>
          <cell r="M372">
            <v>7.4374900036369221E-2</v>
          </cell>
          <cell r="N372">
            <v>1.5920405098068146E-2</v>
          </cell>
        </row>
        <row r="373">
          <cell r="L373" t="str">
            <v>07111, City of Rancho Cucamonga</v>
          </cell>
          <cell r="M373">
            <v>3.3240615565065995E-2</v>
          </cell>
          <cell r="N373">
            <v>1.0755582576536575E-2</v>
          </cell>
        </row>
        <row r="374">
          <cell r="L374" t="str">
            <v>07111, SCE 10</v>
          </cell>
          <cell r="M374">
            <v>4.716004701015649E-2</v>
          </cell>
          <cell r="N374">
            <v>1.5303111780056543E-2</v>
          </cell>
        </row>
        <row r="375">
          <cell r="L375" t="str">
            <v>07112, SCE 10</v>
          </cell>
          <cell r="M375">
            <v>4.4397392117641821E-2</v>
          </cell>
          <cell r="N375">
            <v>1.2605147393292144E-2</v>
          </cell>
        </row>
        <row r="376">
          <cell r="L376" t="str">
            <v>07113, SCE 10</v>
          </cell>
          <cell r="M376">
            <v>7.1108807293631171E-2</v>
          </cell>
          <cell r="N376">
            <v>1.7685065309547752E-2</v>
          </cell>
        </row>
        <row r="377">
          <cell r="L377" t="str">
            <v>07114, SCE 10</v>
          </cell>
          <cell r="M377">
            <v>3.1732044202665503E-2</v>
          </cell>
          <cell r="N377">
            <v>1.1094421410184319E-2</v>
          </cell>
        </row>
        <row r="378">
          <cell r="L378" t="str">
            <v>07115, SCE 10</v>
          </cell>
          <cell r="M378">
            <v>2.2523340669491205E-2</v>
          </cell>
          <cell r="N378">
            <v>1.1019339746422288E-2</v>
          </cell>
        </row>
        <row r="379">
          <cell r="L379" t="str">
            <v>07301, SDG&amp;E COASTAL</v>
          </cell>
          <cell r="M379">
            <v>7.9819683994949361E-2</v>
          </cell>
          <cell r="N379">
            <v>1.8976789812165121E-2</v>
          </cell>
        </row>
        <row r="380">
          <cell r="L380" t="str">
            <v>07301, SDG&amp;E INLAND</v>
          </cell>
          <cell r="M380">
            <v>9.7562349472054916E-2</v>
          </cell>
          <cell r="N380">
            <v>2.2089175186163452E-2</v>
          </cell>
        </row>
        <row r="381">
          <cell r="L381" t="str">
            <v>07302, Imperial Irrigation District</v>
          </cell>
          <cell r="M381">
            <v>3.1985475511517307E-2</v>
          </cell>
          <cell r="N381">
            <v>9.2637044712647748E-3</v>
          </cell>
        </row>
        <row r="382">
          <cell r="L382" t="str">
            <v>07302, SDG&amp;E COASTAL</v>
          </cell>
          <cell r="M382">
            <v>5.1873108423779769E-2</v>
          </cell>
          <cell r="N382">
            <v>1.453705413465858E-2</v>
          </cell>
        </row>
        <row r="383">
          <cell r="L383" t="str">
            <v>07302, SDG&amp;E DESERT</v>
          </cell>
          <cell r="M383">
            <v>8.6593830523681734E-2</v>
          </cell>
          <cell r="N383">
            <v>2.4638372493293082E-2</v>
          </cell>
        </row>
        <row r="384">
          <cell r="L384" t="str">
            <v>07302, SDG&amp;E INLAND</v>
          </cell>
          <cell r="M384">
            <v>6.282786125460732E-2</v>
          </cell>
          <cell r="N384">
            <v>1.6926493298528404E-2</v>
          </cell>
        </row>
        <row r="385">
          <cell r="L385" t="str">
            <v>07302, SDG&amp;E MOUNTAIN</v>
          </cell>
          <cell r="M385">
            <v>8.930780438934377E-2</v>
          </cell>
          <cell r="N385">
            <v>2.494265625153428E-2</v>
          </cell>
        </row>
        <row r="386">
          <cell r="L386" t="str">
            <v>07303, SDG&amp;E COASTAL</v>
          </cell>
          <cell r="M386">
            <v>4.6567379459596762E-2</v>
          </cell>
          <cell r="N386">
            <v>1.6797154587103673E-2</v>
          </cell>
        </row>
        <row r="387">
          <cell r="L387" t="str">
            <v>07303, SDG&amp;E INLAND</v>
          </cell>
          <cell r="M387">
            <v>5.4474828905435146E-2</v>
          </cell>
          <cell r="N387">
            <v>1.9401394440177973E-2</v>
          </cell>
        </row>
        <row r="388">
          <cell r="L388" t="str">
            <v>07304, SDG&amp;E COASTAL</v>
          </cell>
          <cell r="M388">
            <v>4.3140130400492298E-2</v>
          </cell>
          <cell r="N388">
            <v>1.0743501048586228E-2</v>
          </cell>
        </row>
        <row r="389">
          <cell r="L389" t="str">
            <v>07304, SDG&amp;E INLAND</v>
          </cell>
          <cell r="M389">
            <v>5.0036939207018315E-2</v>
          </cell>
          <cell r="N389">
            <v>1.2357250968060509E-2</v>
          </cell>
        </row>
        <row r="390">
          <cell r="L390" t="str">
            <v>07305, SDG&amp;E COASTAL</v>
          </cell>
          <cell r="M390">
            <v>7.5400135678671668E-2</v>
          </cell>
          <cell r="N390">
            <v>1.4732970444354985E-2</v>
          </cell>
        </row>
        <row r="391">
          <cell r="L391" t="str">
            <v>07305, SDG&amp;E INLAND</v>
          </cell>
          <cell r="M391">
            <v>9.1824739843561307E-2</v>
          </cell>
          <cell r="N391">
            <v>1.7093222621230354E-2</v>
          </cell>
        </row>
        <row r="392">
          <cell r="L392" t="str">
            <v>07306, SDG&amp;E INLAND</v>
          </cell>
          <cell r="M392">
            <v>9.1349453872236891E-2</v>
          </cell>
          <cell r="N392">
            <v>1.9997354267097357E-2</v>
          </cell>
        </row>
        <row r="393">
          <cell r="L393" t="str">
            <v>07306, SDG&amp;E MOUNTAIN</v>
          </cell>
          <cell r="M393">
            <v>0.12396904094723744</v>
          </cell>
          <cell r="N393">
            <v>2.9229270253907987E-2</v>
          </cell>
        </row>
        <row r="394">
          <cell r="L394" t="str">
            <v>07307, SDG&amp;E INLAND</v>
          </cell>
          <cell r="M394">
            <v>5.9207302666595539E-2</v>
          </cell>
          <cell r="N394">
            <v>1.6210629297183976E-2</v>
          </cell>
        </row>
        <row r="395">
          <cell r="L395" t="str">
            <v>07307, SDG&amp;E MOUNTAIN</v>
          </cell>
          <cell r="M395">
            <v>8.7373172544703476E-2</v>
          </cell>
          <cell r="N395">
            <v>2.4135589986864242E-2</v>
          </cell>
        </row>
        <row r="396">
          <cell r="L396" t="str">
            <v>07308, SDG&amp;E INLAND</v>
          </cell>
          <cell r="M396">
            <v>3.9122225430176794E-2</v>
          </cell>
          <cell r="N396">
            <v>1.1442430057775201E-2</v>
          </cell>
        </row>
        <row r="397">
          <cell r="L397" t="str">
            <v>07309, SDG&amp;E COASTAL</v>
          </cell>
          <cell r="M397">
            <v>2.7566232136736885E-2</v>
          </cell>
          <cell r="N397">
            <v>8.167305775252702E-3</v>
          </cell>
        </row>
        <row r="398">
          <cell r="L398" t="str">
            <v>07309, SDG&amp;E INLAND</v>
          </cell>
          <cell r="M398">
            <v>3.1653577702393902E-2</v>
          </cell>
          <cell r="N398">
            <v>9.371388547352132E-3</v>
          </cell>
        </row>
        <row r="399">
          <cell r="L399" t="str">
            <v>07310, SDG&amp;E COASTAL</v>
          </cell>
          <cell r="M399">
            <v>6.3845098560281616E-2</v>
          </cell>
          <cell r="N399">
            <v>1.2840359121318666E-2</v>
          </cell>
        </row>
        <row r="400">
          <cell r="L400" t="str">
            <v>07311, SDG&amp;E COASTAL</v>
          </cell>
          <cell r="M400">
            <v>2.3679007491735349E-2</v>
          </cell>
          <cell r="N400">
            <v>8.4130930884830698E-3</v>
          </cell>
        </row>
        <row r="401">
          <cell r="L401" t="str">
            <v>07312, SDG&amp;E COASTAL</v>
          </cell>
          <cell r="M401">
            <v>8.3190336237912416E-2</v>
          </cell>
          <cell r="N401">
            <v>1.4752891285872993E-2</v>
          </cell>
        </row>
        <row r="402">
          <cell r="L402" t="str">
            <v>07312, SDG&amp;E INLAND</v>
          </cell>
          <cell r="M402">
            <v>9.4174030718691765E-2</v>
          </cell>
          <cell r="N402">
            <v>1.6882601436795347E-2</v>
          </cell>
        </row>
        <row r="403">
          <cell r="L403" t="str">
            <v>07313, SDG&amp;E INLAND</v>
          </cell>
          <cell r="M403">
            <v>7.5448398381947279E-2</v>
          </cell>
          <cell r="N403">
            <v>2.0188363895936225E-2</v>
          </cell>
        </row>
        <row r="404">
          <cell r="L404" t="str">
            <v>07314, SDG&amp;E INLAND</v>
          </cell>
          <cell r="M404">
            <v>6.1443149300669124E-2</v>
          </cell>
          <cell r="N404">
            <v>1.5857478035352798E-2</v>
          </cell>
        </row>
        <row r="405">
          <cell r="L405" t="str">
            <v>07315, SDG&amp;E COASTAL</v>
          </cell>
          <cell r="M405">
            <v>4.4604631950630635E-2</v>
          </cell>
          <cell r="N405">
            <v>1.3398348772075205E-2</v>
          </cell>
        </row>
        <row r="406">
          <cell r="L406" t="str">
            <v>07316, SDG&amp;E COASTAL</v>
          </cell>
          <cell r="M406">
            <v>9.0413117880465674E-2</v>
          </cell>
          <cell r="N406">
            <v>1.7216113526689242E-2</v>
          </cell>
        </row>
        <row r="407">
          <cell r="L407" t="str">
            <v>07317, SDG&amp;E COASTAL</v>
          </cell>
          <cell r="M407">
            <v>0.11442263248206209</v>
          </cell>
          <cell r="N407">
            <v>2.1405021632038883E-2</v>
          </cell>
        </row>
        <row r="408">
          <cell r="L408" t="str">
            <v>07317, SDG&amp;E INLAND</v>
          </cell>
          <cell r="M408">
            <v>0.1312362603516018</v>
          </cell>
          <cell r="N408">
            <v>2.4552077795448778E-2</v>
          </cell>
        </row>
        <row r="409">
          <cell r="L409" t="str">
            <v>07318, SDG&amp;E COASTAL</v>
          </cell>
          <cell r="M409">
            <v>9.146170302587571E-2</v>
          </cell>
          <cell r="N409">
            <v>1.8751306678694964E-2</v>
          </cell>
        </row>
        <row r="410">
          <cell r="L410" t="str">
            <v>07318, SDG&amp;E INLAND</v>
          </cell>
          <cell r="M410">
            <v>0.10518358968585212</v>
          </cell>
          <cell r="N410">
            <v>2.1520318738438814E-2</v>
          </cell>
        </row>
        <row r="411">
          <cell r="L411" t="str">
            <v>07319, SDG&amp;E INLAND</v>
          </cell>
          <cell r="M411">
            <v>7.3700936764507535E-2</v>
          </cell>
          <cell r="N411">
            <v>1.8789338989695009E-2</v>
          </cell>
        </row>
        <row r="412">
          <cell r="L412" t="str">
            <v>07319, SDG&amp;E MOUNTAIN</v>
          </cell>
          <cell r="M412">
            <v>0.1076928790097807</v>
          </cell>
          <cell r="N412">
            <v>2.7907747871133926E-2</v>
          </cell>
        </row>
        <row r="413">
          <cell r="L413" t="str">
            <v>07320, SDG&amp;E INLAND</v>
          </cell>
          <cell r="M413">
            <v>7.2666563897609115E-2</v>
          </cell>
          <cell r="N413">
            <v>1.2802680468786867E-2</v>
          </cell>
        </row>
        <row r="414">
          <cell r="L414" t="str">
            <v>07321, SDG&amp;E COASTAL</v>
          </cell>
          <cell r="M414">
            <v>9.4219322396436905E-2</v>
          </cell>
          <cell r="N414">
            <v>2.2734083313452311E-2</v>
          </cell>
        </row>
        <row r="415">
          <cell r="L415" t="str">
            <v>07321, SDG&amp;E INLAND</v>
          </cell>
          <cell r="M415">
            <v>0.10811711603556873</v>
          </cell>
          <cell r="N415">
            <v>2.6082360440732671E-2</v>
          </cell>
        </row>
        <row r="416">
          <cell r="L416" t="str">
            <v>07322, SDG&amp;E COASTAL</v>
          </cell>
          <cell r="M416">
            <v>6.8074257365740243E-2</v>
          </cell>
          <cell r="N416">
            <v>1.9823924289507085E-2</v>
          </cell>
        </row>
        <row r="417">
          <cell r="L417" t="str">
            <v>07322, SDG&amp;E INLAND</v>
          </cell>
          <cell r="M417">
            <v>7.703593548541135E-2</v>
          </cell>
          <cell r="N417">
            <v>2.2646670579674587E-2</v>
          </cell>
        </row>
        <row r="418">
          <cell r="L418" t="str">
            <v>07501, PG&amp;E T</v>
          </cell>
          <cell r="M418">
            <v>5.0191609038569222E-2</v>
          </cell>
          <cell r="N418">
            <v>8.5062251526728475E-3</v>
          </cell>
        </row>
        <row r="419">
          <cell r="L419" t="str">
            <v>07502, PG&amp;E T</v>
          </cell>
          <cell r="M419">
            <v>9.2222434586555296E-2</v>
          </cell>
          <cell r="N419">
            <v>7.911934080678272E-3</v>
          </cell>
        </row>
        <row r="420">
          <cell r="L420" t="str">
            <v>07503, PG&amp;E T</v>
          </cell>
          <cell r="M420">
            <v>0.10393954322366897</v>
          </cell>
          <cell r="N420">
            <v>1.0550173693767449E-2</v>
          </cell>
        </row>
        <row r="421">
          <cell r="L421" t="str">
            <v>07504, PG&amp;E T</v>
          </cell>
          <cell r="M421">
            <v>2.0413193280304883E-2</v>
          </cell>
          <cell r="N421">
            <v>5.3531721919722088E-3</v>
          </cell>
        </row>
        <row r="422">
          <cell r="L422" t="str">
            <v>07505, PG&amp;E T</v>
          </cell>
          <cell r="M422">
            <v>3.1333698118307905E-2</v>
          </cell>
          <cell r="N422">
            <v>7.0206193962980591E-3</v>
          </cell>
        </row>
        <row r="423">
          <cell r="L423" t="str">
            <v>07506, PG&amp;E T</v>
          </cell>
          <cell r="M423">
            <v>3.0022637467814781E-2</v>
          </cell>
          <cell r="N423">
            <v>7.3601473014658376E-3</v>
          </cell>
        </row>
        <row r="424">
          <cell r="L424" t="str">
            <v>07507, PG&amp;E T</v>
          </cell>
          <cell r="M424">
            <v>6.4232739494053503E-2</v>
          </cell>
          <cell r="N424">
            <v>1.1683322561182921E-2</v>
          </cell>
        </row>
        <row r="425">
          <cell r="L425" t="str">
            <v>07701, PG&amp;E S</v>
          </cell>
          <cell r="M425">
            <v>6.5388627984889341E-2</v>
          </cell>
          <cell r="N425">
            <v>2.0926646087948388E-2</v>
          </cell>
        </row>
        <row r="426">
          <cell r="L426" t="str">
            <v>07702, PG&amp;E S</v>
          </cell>
          <cell r="M426">
            <v>0.11026154454482291</v>
          </cell>
          <cell r="N426">
            <v>2.5610621186922249E-2</v>
          </cell>
        </row>
        <row r="427">
          <cell r="L427" t="str">
            <v>07703, Lathrop Irrigation District</v>
          </cell>
          <cell r="M427">
            <v>3.4032085088887214E-2</v>
          </cell>
          <cell r="N427">
            <v>1.2599702366100193E-2</v>
          </cell>
        </row>
        <row r="428">
          <cell r="L428" t="str">
            <v>07703, Modesto Irrigation District</v>
          </cell>
          <cell r="M428">
            <v>3.3729452008804471E-2</v>
          </cell>
          <cell r="N428">
            <v>1.2541363483310643E-2</v>
          </cell>
        </row>
        <row r="429">
          <cell r="L429" t="str">
            <v>07703, PG&amp;E S</v>
          </cell>
          <cell r="M429">
            <v>4.1656858265586127E-2</v>
          </cell>
          <cell r="N429">
            <v>1.542632573113076E-2</v>
          </cell>
        </row>
        <row r="430">
          <cell r="L430" t="str">
            <v>07704, City of Lodi - (CA)</v>
          </cell>
          <cell r="M430">
            <v>3.9187768631773083E-2</v>
          </cell>
          <cell r="N430">
            <v>1.3178535557545291E-2</v>
          </cell>
        </row>
        <row r="431">
          <cell r="L431" t="str">
            <v>07704, Modesto Irrigation District</v>
          </cell>
          <cell r="M431">
            <v>4.5552397315146285E-2</v>
          </cell>
          <cell r="N431">
            <v>1.5560434660150562E-2</v>
          </cell>
        </row>
        <row r="432">
          <cell r="L432" t="str">
            <v>07704, PG&amp;E S</v>
          </cell>
          <cell r="M432">
            <v>5.6715192796607007E-2</v>
          </cell>
          <cell r="N432">
            <v>1.9189070528448867E-2</v>
          </cell>
        </row>
        <row r="433">
          <cell r="L433" t="str">
            <v>07901, PG&amp;E T</v>
          </cell>
          <cell r="M433">
            <v>5.4883856959749504E-2</v>
          </cell>
          <cell r="N433">
            <v>1.3902270697311245E-2</v>
          </cell>
        </row>
        <row r="434">
          <cell r="L434" t="str">
            <v>07902, PG&amp;E R</v>
          </cell>
          <cell r="M434">
            <v>5.7129881131665318E-2</v>
          </cell>
          <cell r="N434">
            <v>1.8570411545053855E-2</v>
          </cell>
        </row>
        <row r="435">
          <cell r="L435" t="str">
            <v>07902, PG&amp;E T</v>
          </cell>
          <cell r="M435">
            <v>3.2244999732137902E-2</v>
          </cell>
          <cell r="N435">
            <v>1.0211122306905386E-2</v>
          </cell>
        </row>
        <row r="436">
          <cell r="L436" t="str">
            <v>07902, PG&amp;E X</v>
          </cell>
          <cell r="M436">
            <v>4.1872009377834009E-2</v>
          </cell>
          <cell r="N436">
            <v>1.3254428022947693E-2</v>
          </cell>
        </row>
        <row r="437">
          <cell r="L437" t="str">
            <v>08101, PG&amp;E T</v>
          </cell>
          <cell r="M437">
            <v>3.6062860785250082E-2</v>
          </cell>
          <cell r="N437">
            <v>8.9695728611523251E-3</v>
          </cell>
        </row>
        <row r="438">
          <cell r="L438" t="str">
            <v>08102, PG&amp;E T</v>
          </cell>
          <cell r="M438">
            <v>4.1415131809795502E-2</v>
          </cell>
          <cell r="N438">
            <v>9.5513456531484686E-3</v>
          </cell>
        </row>
        <row r="439">
          <cell r="L439" t="str">
            <v>08102, PG&amp;E X</v>
          </cell>
          <cell r="M439">
            <v>5.2741999337651821E-2</v>
          </cell>
          <cell r="N439">
            <v>1.2340371926367706E-2</v>
          </cell>
        </row>
        <row r="440">
          <cell r="L440" t="str">
            <v>08103, PG&amp;E X</v>
          </cell>
          <cell r="M440">
            <v>4.5234264065793034E-2</v>
          </cell>
          <cell r="N440">
            <v>9.5743780313190998E-3</v>
          </cell>
        </row>
        <row r="441">
          <cell r="L441" t="str">
            <v>08104, PG&amp;E Q</v>
          </cell>
          <cell r="M441">
            <v>4.6066528852846941E-2</v>
          </cell>
          <cell r="N441">
            <v>1.2325492523609675E-2</v>
          </cell>
        </row>
        <row r="442">
          <cell r="L442" t="str">
            <v>08104, PG&amp;E T</v>
          </cell>
          <cell r="M442">
            <v>2.3525395586766199E-2</v>
          </cell>
          <cell r="N442">
            <v>6.3544007107545616E-3</v>
          </cell>
        </row>
        <row r="443">
          <cell r="L443" t="str">
            <v>08104, PG&amp;E X</v>
          </cell>
          <cell r="M443">
            <v>3.0892417944584284E-2</v>
          </cell>
          <cell r="N443">
            <v>8.2715943407940529E-3</v>
          </cell>
        </row>
        <row r="444">
          <cell r="L444" t="str">
            <v>08105, PG&amp;E X</v>
          </cell>
          <cell r="M444">
            <v>2.3540987865912084E-2</v>
          </cell>
          <cell r="N444">
            <v>8.2445788347572432E-3</v>
          </cell>
        </row>
        <row r="445">
          <cell r="L445" t="str">
            <v>08106, PG&amp;E X</v>
          </cell>
          <cell r="M445">
            <v>3.2205800730425289E-2</v>
          </cell>
          <cell r="N445">
            <v>9.3980603205114088E-3</v>
          </cell>
        </row>
        <row r="446">
          <cell r="L446" t="str">
            <v>08301, PG&amp;E T</v>
          </cell>
          <cell r="M446">
            <v>5.6498713392796253E-2</v>
          </cell>
          <cell r="N446">
            <v>1.325247365122739E-2</v>
          </cell>
        </row>
        <row r="447">
          <cell r="L447" t="str">
            <v>08302, City of Lompoc - (CA)</v>
          </cell>
          <cell r="M447">
            <v>3.5721955123290849E-2</v>
          </cell>
          <cell r="N447">
            <v>1.0347546858305206E-2</v>
          </cell>
        </row>
        <row r="448">
          <cell r="L448" t="str">
            <v>08302, PG&amp;E R</v>
          </cell>
          <cell r="M448">
            <v>7.3288718122272653E-2</v>
          </cell>
          <cell r="N448">
            <v>2.2423080358478509E-2</v>
          </cell>
        </row>
        <row r="449">
          <cell r="L449" t="str">
            <v>08302, PG&amp;E T</v>
          </cell>
          <cell r="M449">
            <v>4.0656452918948663E-2</v>
          </cell>
          <cell r="N449">
            <v>1.225986591206701E-2</v>
          </cell>
        </row>
        <row r="450">
          <cell r="L450" t="str">
            <v>08302, PG&amp;E X</v>
          </cell>
          <cell r="M450">
            <v>5.3285222217466101E-2</v>
          </cell>
          <cell r="N450">
            <v>1.5953687998406921E-2</v>
          </cell>
        </row>
        <row r="451">
          <cell r="L451" t="str">
            <v>08302, SCE 5</v>
          </cell>
          <cell r="M451">
            <v>6.6635508285961265E-2</v>
          </cell>
          <cell r="N451">
            <v>2.0255893122407033E-2</v>
          </cell>
        </row>
        <row r="452">
          <cell r="L452" t="str">
            <v>08302, SCE 6</v>
          </cell>
          <cell r="M452">
            <v>4.1668933525725933E-2</v>
          </cell>
          <cell r="N452">
            <v>1.1656568885241303E-2</v>
          </cell>
        </row>
        <row r="453">
          <cell r="L453" t="str">
            <v>08303, SCE 5</v>
          </cell>
          <cell r="M453">
            <v>8.8267894751760043E-2</v>
          </cell>
          <cell r="N453">
            <v>1.7396259273015583E-2</v>
          </cell>
        </row>
        <row r="454">
          <cell r="L454" t="str">
            <v>08303, SCE 6</v>
          </cell>
          <cell r="M454">
            <v>5.5102917135194621E-2</v>
          </cell>
          <cell r="N454">
            <v>1.0080630797771757E-2</v>
          </cell>
        </row>
        <row r="455">
          <cell r="L455" t="str">
            <v>08501, City of Palo Alto - (CA)</v>
          </cell>
          <cell r="M455">
            <v>1.7060332909092202E-2</v>
          </cell>
          <cell r="N455">
            <v>4.3233414800600365E-3</v>
          </cell>
        </row>
        <row r="456">
          <cell r="L456" t="str">
            <v>08501, PG&amp;E X</v>
          </cell>
          <cell r="M456">
            <v>2.4863255668144076E-2</v>
          </cell>
          <cell r="N456">
            <v>6.3369927139352768E-3</v>
          </cell>
        </row>
        <row r="457">
          <cell r="L457" t="str">
            <v>08502, City of Santa Clara - (CA)</v>
          </cell>
          <cell r="M457">
            <v>1.0771764181209884E-2</v>
          </cell>
          <cell r="N457">
            <v>3.4204132793335907E-3</v>
          </cell>
        </row>
        <row r="458">
          <cell r="L458" t="str">
            <v>08502, PG&amp;E X</v>
          </cell>
          <cell r="M458">
            <v>2.4115976618159566E-2</v>
          </cell>
          <cell r="N458">
            <v>7.6287543962400891E-3</v>
          </cell>
        </row>
        <row r="459">
          <cell r="L459" t="str">
            <v>08503, City of Santa Clara - (CA)</v>
          </cell>
          <cell r="M459">
            <v>1.0517287856394634E-2</v>
          </cell>
          <cell r="N459">
            <v>3.3181189108425122E-3</v>
          </cell>
        </row>
        <row r="460">
          <cell r="L460" t="str">
            <v>08503, PG&amp;E X</v>
          </cell>
          <cell r="M460">
            <v>2.3712110524413497E-2</v>
          </cell>
          <cell r="N460">
            <v>7.4167047444989786E-3</v>
          </cell>
        </row>
        <row r="461">
          <cell r="L461" t="str">
            <v>08504, PG&amp;E X</v>
          </cell>
          <cell r="M461">
            <v>1.8475045542485358E-2</v>
          </cell>
          <cell r="N461">
            <v>7.379296624568067E-3</v>
          </cell>
        </row>
        <row r="462">
          <cell r="L462" t="str">
            <v>08505, PG&amp;E X</v>
          </cell>
          <cell r="M462">
            <v>2.439734915410614E-2</v>
          </cell>
          <cell r="N462">
            <v>9.6041377222213942E-3</v>
          </cell>
        </row>
        <row r="463">
          <cell r="L463" t="str">
            <v>08506, PG&amp;E X</v>
          </cell>
          <cell r="M463">
            <v>2.9205599034843103E-2</v>
          </cell>
          <cell r="N463">
            <v>9.9185110695969581E-3</v>
          </cell>
        </row>
        <row r="464">
          <cell r="L464" t="str">
            <v>08507, City of Santa Clara - (CA)</v>
          </cell>
          <cell r="M464">
            <v>1.234123423565287E-2</v>
          </cell>
          <cell r="N464">
            <v>2.5697133905783903E-3</v>
          </cell>
        </row>
        <row r="465">
          <cell r="L465" t="str">
            <v>08507, PG&amp;E X</v>
          </cell>
          <cell r="M465">
            <v>2.8030075298112609E-2</v>
          </cell>
          <cell r="N465">
            <v>5.744844912732308E-3</v>
          </cell>
        </row>
        <row r="466">
          <cell r="L466" t="str">
            <v>08508, PG&amp;E X</v>
          </cell>
          <cell r="M466">
            <v>3.161874172316604E-2</v>
          </cell>
          <cell r="N466">
            <v>8.7974139476936584E-3</v>
          </cell>
        </row>
        <row r="467">
          <cell r="L467" t="str">
            <v>08509, City of Santa Clara - (CA)</v>
          </cell>
          <cell r="M467">
            <v>2.1680919039871779E-2</v>
          </cell>
          <cell r="N467">
            <v>5.2806327325414116E-3</v>
          </cell>
        </row>
        <row r="468">
          <cell r="L468" t="str">
            <v>08509, PG&amp;E X</v>
          </cell>
          <cell r="M468">
            <v>5.0552706632221577E-2</v>
          </cell>
          <cell r="N468">
            <v>1.1890033566233558E-2</v>
          </cell>
        </row>
        <row r="469">
          <cell r="L469" t="str">
            <v>08510, PG&amp;E X</v>
          </cell>
          <cell r="M469">
            <v>4.6236863877417038E-2</v>
          </cell>
          <cell r="N469">
            <v>1.1807425310379508E-2</v>
          </cell>
        </row>
        <row r="470">
          <cell r="L470" t="str">
            <v>08511, PG&amp;E X</v>
          </cell>
          <cell r="M470">
            <v>2.866009124315309E-2</v>
          </cell>
          <cell r="N470">
            <v>9.6596086764390212E-3</v>
          </cell>
        </row>
        <row r="471">
          <cell r="L471" t="str">
            <v>08512, PG&amp;E X</v>
          </cell>
          <cell r="M471">
            <v>2.3243380936484138E-2</v>
          </cell>
          <cell r="N471">
            <v>7.6177753207214826E-3</v>
          </cell>
        </row>
        <row r="472">
          <cell r="L472" t="str">
            <v>08513, PG&amp;E X</v>
          </cell>
          <cell r="M472">
            <v>3.7535517387030003E-2</v>
          </cell>
          <cell r="N472">
            <v>9.1348023476902438E-3</v>
          </cell>
        </row>
        <row r="473">
          <cell r="L473" t="str">
            <v>08514, PG&amp;E X</v>
          </cell>
          <cell r="M473">
            <v>8.0646965920508532E-2</v>
          </cell>
          <cell r="N473">
            <v>1.5453754805813225E-2</v>
          </cell>
        </row>
        <row r="474">
          <cell r="L474" t="str">
            <v>08701, PG&amp;E Q</v>
          </cell>
          <cell r="M474">
            <v>5.3862788135374838E-2</v>
          </cell>
          <cell r="N474">
            <v>1.9213505424494123E-2</v>
          </cell>
        </row>
        <row r="475">
          <cell r="L475" t="str">
            <v>08701, PG&amp;E T</v>
          </cell>
          <cell r="M475">
            <v>2.6997534887422969E-2</v>
          </cell>
          <cell r="N475">
            <v>9.8263116440824513E-3</v>
          </cell>
        </row>
        <row r="476">
          <cell r="L476" t="str">
            <v>08702, PG&amp;E T</v>
          </cell>
          <cell r="M476">
            <v>3.7683341303278862E-2</v>
          </cell>
          <cell r="N476">
            <v>1.062389521306846E-2</v>
          </cell>
        </row>
        <row r="477">
          <cell r="L477" t="str">
            <v>08900, City of Redding - (CA)</v>
          </cell>
          <cell r="M477">
            <v>6.1668988265465866E-2</v>
          </cell>
          <cell r="N477">
            <v>1.8089067377130751E-2</v>
          </cell>
        </row>
        <row r="478">
          <cell r="L478" t="str">
            <v>08900, City of Shasta Lake - (CA)</v>
          </cell>
          <cell r="M478">
            <v>7.1016126670781193E-2</v>
          </cell>
          <cell r="N478">
            <v>2.0620510180035023E-2</v>
          </cell>
        </row>
        <row r="479">
          <cell r="L479" t="str">
            <v>08900, PacCorp NON-DEL NORTE</v>
          </cell>
          <cell r="M479">
            <v>8.2465248969224442E-2</v>
          </cell>
          <cell r="N479">
            <v>2.4791573617968767E-2</v>
          </cell>
        </row>
        <row r="480">
          <cell r="L480" t="str">
            <v>08900, PG&amp;E R</v>
          </cell>
          <cell r="M480">
            <v>9.4717308856130292E-2</v>
          </cell>
          <cell r="N480">
            <v>2.7674756903906455E-2</v>
          </cell>
        </row>
        <row r="481">
          <cell r="L481" t="str">
            <v>08900, PG&amp;E Y</v>
          </cell>
          <cell r="M481">
            <v>0.10622506702346567</v>
          </cell>
          <cell r="N481">
            <v>3.1101165260791628E-2</v>
          </cell>
        </row>
        <row r="482">
          <cell r="L482" t="str">
            <v>08900, PG&amp;E Z</v>
          </cell>
          <cell r="M482">
            <v>6.4941515424326565E-2</v>
          </cell>
          <cell r="N482">
            <v>1.9805060717847957E-2</v>
          </cell>
        </row>
        <row r="483">
          <cell r="L483" t="str">
            <v>09501, PG&amp;E S</v>
          </cell>
          <cell r="M483">
            <v>0.10161957074574024</v>
          </cell>
          <cell r="N483">
            <v>1.9847194266575864E-2</v>
          </cell>
        </row>
        <row r="484">
          <cell r="L484" t="str">
            <v>09501, PG&amp;E X</v>
          </cell>
          <cell r="M484">
            <v>9.1034059168730821E-2</v>
          </cell>
          <cell r="N484">
            <v>1.5835252504160902E-2</v>
          </cell>
        </row>
        <row r="485">
          <cell r="L485" t="str">
            <v>09501, Pittsburg Power Company</v>
          </cell>
          <cell r="M485">
            <v>0.10642482391844296</v>
          </cell>
          <cell r="N485">
            <v>1.89269676450411E-2</v>
          </cell>
        </row>
        <row r="486">
          <cell r="L486" t="str">
            <v>09502, PG&amp;E S</v>
          </cell>
          <cell r="M486">
            <v>6.8401232372794052E-2</v>
          </cell>
          <cell r="N486">
            <v>1.7289856785291585E-2</v>
          </cell>
        </row>
        <row r="487">
          <cell r="L487" t="str">
            <v>09502, PG&amp;E X</v>
          </cell>
          <cell r="M487">
            <v>5.0849220864222743E-2</v>
          </cell>
          <cell r="N487">
            <v>1.3288210818047866E-2</v>
          </cell>
        </row>
        <row r="488">
          <cell r="L488" t="str">
            <v>09503, PG&amp;E S</v>
          </cell>
          <cell r="M488">
            <v>5.1589655340132629E-2</v>
          </cell>
          <cell r="N488">
            <v>1.8226397861342516E-2</v>
          </cell>
        </row>
        <row r="489">
          <cell r="L489" t="str">
            <v>09701, City of Healdsburg - (CA)</v>
          </cell>
          <cell r="M489">
            <v>2.4575577188263035E-2</v>
          </cell>
          <cell r="N489">
            <v>7.429942667586991E-3</v>
          </cell>
        </row>
        <row r="490">
          <cell r="L490" t="str">
            <v>09701, PG&amp;E T</v>
          </cell>
          <cell r="M490">
            <v>3.0887338397188321E-2</v>
          </cell>
          <cell r="N490">
            <v>9.4200877832746541E-3</v>
          </cell>
        </row>
        <row r="491">
          <cell r="L491" t="str">
            <v>09701, PG&amp;E X</v>
          </cell>
          <cell r="M491">
            <v>4.0759675897924473E-2</v>
          </cell>
          <cell r="N491">
            <v>1.2285912261945685E-2</v>
          </cell>
        </row>
        <row r="492">
          <cell r="L492" t="str">
            <v>09702, PG&amp;E X</v>
          </cell>
          <cell r="M492">
            <v>5.2249872726805272E-2</v>
          </cell>
          <cell r="N492">
            <v>1.3184652149085487E-2</v>
          </cell>
        </row>
        <row r="493">
          <cell r="L493" t="str">
            <v>09703, PG&amp;E X</v>
          </cell>
          <cell r="M493">
            <v>5.0907823041862067E-2</v>
          </cell>
          <cell r="N493">
            <v>1.4939995868759237E-2</v>
          </cell>
        </row>
        <row r="494">
          <cell r="L494" t="str">
            <v>09901, Modesto Irrigation District</v>
          </cell>
          <cell r="M494">
            <v>3.5650339895857912E-2</v>
          </cell>
          <cell r="N494">
            <v>1.3896478936025893E-2</v>
          </cell>
        </row>
        <row r="495">
          <cell r="L495" t="str">
            <v>09901, PG&amp;E S</v>
          </cell>
          <cell r="M495">
            <v>4.3742866474319332E-2</v>
          </cell>
          <cell r="N495">
            <v>1.7052393871758144E-2</v>
          </cell>
        </row>
        <row r="496">
          <cell r="L496" t="str">
            <v>09901, Turlock Irrigation District</v>
          </cell>
          <cell r="M496">
            <v>3.6730941064473881E-2</v>
          </cell>
          <cell r="N496">
            <v>1.4429462015267017E-2</v>
          </cell>
        </row>
        <row r="497">
          <cell r="L497" t="str">
            <v>09902, Modesto Irrigation District</v>
          </cell>
          <cell r="M497">
            <v>5.2713464819088299E-2</v>
          </cell>
          <cell r="N497">
            <v>1.9783047818292741E-2</v>
          </cell>
        </row>
        <row r="498">
          <cell r="L498" t="str">
            <v>09902, Turlock Irrigation District</v>
          </cell>
          <cell r="M498">
            <v>5.4837568810686931E-2</v>
          </cell>
          <cell r="N498">
            <v>2.062037310932353E-2</v>
          </cell>
        </row>
        <row r="499">
          <cell r="L499" t="str">
            <v>09903, Modesto Irrigation District</v>
          </cell>
          <cell r="M499">
            <v>7.3633045949063988E-2</v>
          </cell>
          <cell r="N499">
            <v>1.6121480605910905E-2</v>
          </cell>
        </row>
        <row r="500">
          <cell r="L500" t="str">
            <v>09903, Turlock Irrigation District</v>
          </cell>
          <cell r="M500">
            <v>7.6953852909531065E-2</v>
          </cell>
          <cell r="N500">
            <v>1.6837757864237222E-2</v>
          </cell>
        </row>
        <row r="501">
          <cell r="L501" t="str">
            <v>09904, Modesto Irrigation District</v>
          </cell>
          <cell r="M501">
            <v>6.7957650439535874E-2</v>
          </cell>
          <cell r="N501">
            <v>1.7523482486940967E-2</v>
          </cell>
        </row>
        <row r="502">
          <cell r="L502" t="str">
            <v>10100, PG&amp;E P</v>
          </cell>
          <cell r="M502">
            <v>0.10832748610156788</v>
          </cell>
          <cell r="N502">
            <v>3.0936975538869347E-2</v>
          </cell>
        </row>
        <row r="503">
          <cell r="L503" t="str">
            <v>10100, PG&amp;E S</v>
          </cell>
          <cell r="M503">
            <v>8.0737101951069104E-2</v>
          </cell>
          <cell r="N503">
            <v>2.3076716755586771E-2</v>
          </cell>
        </row>
        <row r="504">
          <cell r="L504" t="str">
            <v>10701, SCE 13</v>
          </cell>
          <cell r="M504">
            <v>7.2352964667341313E-2</v>
          </cell>
          <cell r="N504">
            <v>2.1598356170353748E-2</v>
          </cell>
        </row>
        <row r="505">
          <cell r="L505" t="str">
            <v>10702, PG&amp;E W</v>
          </cell>
          <cell r="M505">
            <v>6.4731559914261105E-2</v>
          </cell>
          <cell r="N505">
            <v>2.6158665508950157E-2</v>
          </cell>
        </row>
        <row r="506">
          <cell r="L506" t="str">
            <v>10702, SCE 13</v>
          </cell>
          <cell r="M506">
            <v>5.4126075219260529E-2</v>
          </cell>
          <cell r="N506">
            <v>2.1812698493592339E-2</v>
          </cell>
        </row>
        <row r="507">
          <cell r="L507" t="str">
            <v>10703, PG&amp;E R</v>
          </cell>
          <cell r="M507">
            <v>0.11410430061005968</v>
          </cell>
          <cell r="N507">
            <v>3.2652531726665664E-2</v>
          </cell>
        </row>
        <row r="508">
          <cell r="L508" t="str">
            <v>10703, PG&amp;E W</v>
          </cell>
          <cell r="M508">
            <v>0.11849553824050618</v>
          </cell>
          <cell r="N508">
            <v>3.1578512094985474E-2</v>
          </cell>
        </row>
        <row r="509">
          <cell r="L509" t="str">
            <v>10703, PG&amp;E Y</v>
          </cell>
          <cell r="M509">
            <v>0.12991623865213825</v>
          </cell>
          <cell r="N509">
            <v>3.6863176767915194E-2</v>
          </cell>
        </row>
        <row r="510">
          <cell r="L510" t="str">
            <v>10703, PG&amp;E Z</v>
          </cell>
          <cell r="M510">
            <v>7.9851414254280315E-2</v>
          </cell>
          <cell r="N510">
            <v>2.3521119406295626E-2</v>
          </cell>
        </row>
        <row r="511">
          <cell r="L511" t="str">
            <v>10703, SCE 13</v>
          </cell>
          <cell r="M511">
            <v>9.6111785373382108E-2</v>
          </cell>
          <cell r="N511">
            <v>2.6058027456664367E-2</v>
          </cell>
        </row>
        <row r="512">
          <cell r="L512" t="str">
            <v>10703, SCE 16</v>
          </cell>
          <cell r="M512">
            <v>8.0285463840315194E-2</v>
          </cell>
          <cell r="N512">
            <v>2.3718897766805611E-2</v>
          </cell>
        </row>
        <row r="513">
          <cell r="L513" t="str">
            <v>11101, SCE 9</v>
          </cell>
          <cell r="M513">
            <v>4.6119371411455883E-2</v>
          </cell>
          <cell r="N513">
            <v>1.1647987981378831E-2</v>
          </cell>
        </row>
        <row r="514">
          <cell r="L514" t="str">
            <v>11102, SCE 6</v>
          </cell>
          <cell r="M514">
            <v>2.4025128379686168E-2</v>
          </cell>
          <cell r="N514">
            <v>7.7216327380133717E-3</v>
          </cell>
        </row>
        <row r="515">
          <cell r="L515" t="str">
            <v>11102, SCE 9</v>
          </cell>
          <cell r="M515">
            <v>2.988550950696367E-2</v>
          </cell>
          <cell r="N515">
            <v>9.6209901075989378E-3</v>
          </cell>
        </row>
        <row r="516">
          <cell r="L516" t="str">
            <v>11103, SCE 6</v>
          </cell>
          <cell r="M516">
            <v>3.9388245389625161E-2</v>
          </cell>
          <cell r="N516">
            <v>1.035340862310021E-2</v>
          </cell>
        </row>
        <row r="517">
          <cell r="L517" t="str">
            <v>11104, SCE 6</v>
          </cell>
          <cell r="M517">
            <v>3.3223841760806901E-2</v>
          </cell>
          <cell r="N517">
            <v>9.0931252131121569E-3</v>
          </cell>
        </row>
        <row r="518">
          <cell r="L518" t="str">
            <v>11104, SCE 9</v>
          </cell>
          <cell r="M518">
            <v>4.1136895917792037E-2</v>
          </cell>
          <cell r="N518">
            <v>1.1317413136748826E-2</v>
          </cell>
        </row>
        <row r="519">
          <cell r="L519" t="str">
            <v>11105, SCE 16</v>
          </cell>
          <cell r="M519">
            <v>5.44584833005895E-2</v>
          </cell>
          <cell r="N519">
            <v>1.5568846496784854E-2</v>
          </cell>
        </row>
        <row r="520">
          <cell r="L520" t="str">
            <v>11105, SCE 6</v>
          </cell>
          <cell r="M520">
            <v>3.7810952639034577E-2</v>
          </cell>
          <cell r="N520">
            <v>1.0837278910877468E-2</v>
          </cell>
        </row>
        <row r="521">
          <cell r="L521" t="str">
            <v>11105, SCE 9</v>
          </cell>
          <cell r="M521">
            <v>4.7514560038873624E-2</v>
          </cell>
          <cell r="N521">
            <v>1.3544614783381899E-2</v>
          </cell>
        </row>
        <row r="522">
          <cell r="L522" t="str">
            <v>11106, SCE 6</v>
          </cell>
          <cell r="M522">
            <v>3.3739059069845569E-2</v>
          </cell>
          <cell r="N522">
            <v>8.8251664109443798E-3</v>
          </cell>
        </row>
        <row r="523">
          <cell r="L523" t="str">
            <v>11106, SCE 9</v>
          </cell>
          <cell r="M523">
            <v>4.2453688548341369E-2</v>
          </cell>
          <cell r="N523">
            <v>1.1031331676145657E-2</v>
          </cell>
        </row>
        <row r="524">
          <cell r="L524" t="str">
            <v>11300, PG&amp;E S</v>
          </cell>
          <cell r="M524">
            <v>0.11343473347374071</v>
          </cell>
          <cell r="N524">
            <v>2.1042832694714575E-2</v>
          </cell>
        </row>
      </sheetData>
      <sheetData sheetId="8">
        <row r="3">
          <cell r="L3" t="str">
            <v>00101, PG&amp;E T</v>
          </cell>
          <cell r="M3">
            <v>6.0124591790942636E-2</v>
          </cell>
          <cell r="N3">
            <v>1.0133630276719156E-2</v>
          </cell>
        </row>
        <row r="4">
          <cell r="L4" t="str">
            <v>00102, PG&amp;E T</v>
          </cell>
          <cell r="M4">
            <v>0.10580849100824775</v>
          </cell>
          <cell r="N4">
            <v>1.2813406238799724E-2</v>
          </cell>
        </row>
        <row r="5">
          <cell r="L5" t="str">
            <v>00103, PG&amp;E T</v>
          </cell>
          <cell r="M5">
            <v>2.3409561265434486E-2</v>
          </cell>
          <cell r="N5">
            <v>6.820037773051648E-3</v>
          </cell>
        </row>
        <row r="6">
          <cell r="L6" t="str">
            <v>00103, PG&amp;E X</v>
          </cell>
          <cell r="M6">
            <v>2.4968075440797079E-2</v>
          </cell>
          <cell r="N6">
            <v>7.255274396752262E-3</v>
          </cell>
        </row>
        <row r="7">
          <cell r="L7" t="str">
            <v>00104, PG&amp;E T</v>
          </cell>
          <cell r="M7">
            <v>8.861338585432188E-2</v>
          </cell>
          <cell r="N7">
            <v>1.813663191174646E-2</v>
          </cell>
        </row>
        <row r="8">
          <cell r="L8" t="str">
            <v>00105, PG&amp;E T</v>
          </cell>
          <cell r="M8">
            <v>4.0320378024162398E-2</v>
          </cell>
          <cell r="N8">
            <v>9.9652998553929305E-3</v>
          </cell>
        </row>
        <row r="9">
          <cell r="L9" t="str">
            <v>00105, PG&amp;E X</v>
          </cell>
          <cell r="M9">
            <v>4.3620406128946534E-2</v>
          </cell>
          <cell r="N9">
            <v>1.0636616283777269E-2</v>
          </cell>
        </row>
        <row r="10">
          <cell r="L10" t="str">
            <v>00106, PG&amp;E X</v>
          </cell>
          <cell r="M10">
            <v>4.6077000271351663E-2</v>
          </cell>
          <cell r="N10">
            <v>9.9922072074480617E-3</v>
          </cell>
        </row>
        <row r="11">
          <cell r="L11" t="str">
            <v>00107, PG&amp;E X</v>
          </cell>
          <cell r="M11">
            <v>4.2258441870685622E-2</v>
          </cell>
          <cell r="N11">
            <v>1.0033310078906182E-2</v>
          </cell>
        </row>
        <row r="12">
          <cell r="L12" t="str">
            <v>00108, PG&amp;E X</v>
          </cell>
          <cell r="M12">
            <v>2.0271620590704916E-2</v>
          </cell>
          <cell r="N12">
            <v>6.4942559009346194E-3</v>
          </cell>
        </row>
        <row r="13">
          <cell r="L13" t="str">
            <v>00109, PG&amp;E X</v>
          </cell>
          <cell r="M13">
            <v>1.766754741552028E-2</v>
          </cell>
          <cell r="N13">
            <v>6.3284120081268927E-3</v>
          </cell>
        </row>
        <row r="14">
          <cell r="L14" t="str">
            <v>00110, PG&amp;E S</v>
          </cell>
          <cell r="M14">
            <v>1.6941107696723304E-2</v>
          </cell>
          <cell r="N14">
            <v>5.7270297369500485E-3</v>
          </cell>
        </row>
        <row r="15">
          <cell r="L15" t="str">
            <v>00110, PG&amp;E X</v>
          </cell>
          <cell r="M15">
            <v>1.8976297028633651E-2</v>
          </cell>
          <cell r="N15">
            <v>6.344939970562514E-3</v>
          </cell>
        </row>
        <row r="16">
          <cell r="L16" t="str">
            <v>00300, PG&amp;E P</v>
          </cell>
          <cell r="M16">
            <v>5.5759674902762846E-2</v>
          </cell>
          <cell r="N16">
            <v>1.5715330618016971E-2</v>
          </cell>
        </row>
        <row r="17">
          <cell r="L17" t="str">
            <v>00300, PG&amp;E R</v>
          </cell>
          <cell r="M17">
            <v>4.1625485940239015E-2</v>
          </cell>
          <cell r="N17">
            <v>1.2030249715271705E-2</v>
          </cell>
        </row>
        <row r="18">
          <cell r="L18" t="str">
            <v>00300, PG&amp;E S</v>
          </cell>
          <cell r="M18">
            <v>4.5536704787063224E-2</v>
          </cell>
          <cell r="N18">
            <v>1.3127737351084164E-2</v>
          </cell>
        </row>
        <row r="19">
          <cell r="L19" t="str">
            <v>00300, PG&amp;E Y</v>
          </cell>
          <cell r="M19">
            <v>7.0310641290409245E-2</v>
          </cell>
          <cell r="N19">
            <v>2.0432900571643171E-2</v>
          </cell>
        </row>
        <row r="20">
          <cell r="L20" t="str">
            <v>00701, PG&amp;E P</v>
          </cell>
          <cell r="M20">
            <v>7.0629893499794053E-2</v>
          </cell>
          <cell r="N20">
            <v>1.5487951310667934E-2</v>
          </cell>
        </row>
        <row r="21">
          <cell r="L21" t="str">
            <v>00701, PG&amp;E S</v>
          </cell>
          <cell r="M21">
            <v>5.9161446659528591E-2</v>
          </cell>
          <cell r="N21">
            <v>1.303889937212426E-2</v>
          </cell>
        </row>
        <row r="22">
          <cell r="L22" t="str">
            <v>00701, PG&amp;E Y</v>
          </cell>
          <cell r="M22">
            <v>8.8649861334283653E-2</v>
          </cell>
          <cell r="N22">
            <v>2.0178258276923471E-2</v>
          </cell>
        </row>
        <row r="23">
          <cell r="L23" t="str">
            <v>00702, PG&amp;E P</v>
          </cell>
          <cell r="M23">
            <v>5.1948884806794229E-2</v>
          </cell>
          <cell r="N23">
            <v>1.535007710972947E-2</v>
          </cell>
        </row>
        <row r="24">
          <cell r="L24" t="str">
            <v>00702, PG&amp;E S</v>
          </cell>
          <cell r="M24">
            <v>4.2320942378468625E-2</v>
          </cell>
          <cell r="N24">
            <v>1.2807929928886554E-2</v>
          </cell>
        </row>
        <row r="25">
          <cell r="L25" t="str">
            <v>00702, PG&amp;E Y</v>
          </cell>
          <cell r="M25">
            <v>6.4250424778329165E-2</v>
          </cell>
          <cell r="N25">
            <v>1.9834768967933732E-2</v>
          </cell>
        </row>
        <row r="26">
          <cell r="L26" t="str">
            <v>01100, PG&amp;E R</v>
          </cell>
          <cell r="M26">
            <v>0.11007643795136737</v>
          </cell>
          <cell r="N26">
            <v>1.7612836526491048E-2</v>
          </cell>
        </row>
        <row r="27">
          <cell r="L27" t="str">
            <v>01100, PG&amp;E S</v>
          </cell>
          <cell r="M27">
            <v>8.9651097360147106E-2</v>
          </cell>
          <cell r="N27">
            <v>1.8673345448726456E-2</v>
          </cell>
        </row>
        <row r="28">
          <cell r="L28" t="str">
            <v>01100, PG&amp;E Y</v>
          </cell>
          <cell r="M28">
            <v>0.12874607178187497</v>
          </cell>
          <cell r="N28">
            <v>2.8753732056803309E-2</v>
          </cell>
        </row>
        <row r="29">
          <cell r="L29" t="str">
            <v>01301, PG&amp;E T</v>
          </cell>
          <cell r="M29">
            <v>5.5755564868326571E-2</v>
          </cell>
          <cell r="N29">
            <v>1.166006797726205E-2</v>
          </cell>
        </row>
        <row r="30">
          <cell r="L30" t="str">
            <v>01302, PG&amp;E T</v>
          </cell>
          <cell r="M30">
            <v>3.2413826803770709E-2</v>
          </cell>
          <cell r="N30">
            <v>9.6818055272695977E-3</v>
          </cell>
        </row>
        <row r="31">
          <cell r="L31" t="str">
            <v>01302, PG&amp;E X</v>
          </cell>
          <cell r="M31">
            <v>3.4609987481099974E-2</v>
          </cell>
          <cell r="N31">
            <v>1.0303273895223768E-2</v>
          </cell>
        </row>
        <row r="32">
          <cell r="L32" t="str">
            <v>01303, PG&amp;E X</v>
          </cell>
          <cell r="M32">
            <v>4.1397118856896453E-2</v>
          </cell>
          <cell r="N32">
            <v>1.1830059302372749E-2</v>
          </cell>
        </row>
        <row r="33">
          <cell r="L33" t="str">
            <v>01304, PG&amp;E X</v>
          </cell>
          <cell r="M33">
            <v>2.0895152261295548E-2</v>
          </cell>
          <cell r="N33">
            <v>5.4507904308142389E-3</v>
          </cell>
        </row>
        <row r="34">
          <cell r="L34" t="str">
            <v>01305, PG&amp;E S</v>
          </cell>
          <cell r="M34">
            <v>1.2926795480170799E-2</v>
          </cell>
          <cell r="N34">
            <v>4.9279202846804144E-3</v>
          </cell>
        </row>
        <row r="35">
          <cell r="L35" t="str">
            <v>01305, PG&amp;E X</v>
          </cell>
          <cell r="M35">
            <v>1.3945718107991115E-2</v>
          </cell>
          <cell r="N35">
            <v>5.3870217776550685E-3</v>
          </cell>
        </row>
        <row r="36">
          <cell r="L36" t="str">
            <v>01306, PG&amp;E S</v>
          </cell>
          <cell r="M36">
            <v>2.4643452784453741E-2</v>
          </cell>
          <cell r="N36">
            <v>7.0956772451970171E-3</v>
          </cell>
        </row>
        <row r="37">
          <cell r="L37" t="str">
            <v>01306, PG&amp;E X</v>
          </cell>
          <cell r="M37">
            <v>3.0686146342237517E-2</v>
          </cell>
          <cell r="N37">
            <v>8.080680058252205E-3</v>
          </cell>
        </row>
        <row r="38">
          <cell r="L38" t="str">
            <v>01307, PG&amp;E S</v>
          </cell>
          <cell r="M38">
            <v>5.4496571097908293E-2</v>
          </cell>
          <cell r="N38">
            <v>1.0350620218764459E-2</v>
          </cell>
        </row>
        <row r="39">
          <cell r="L39" t="str">
            <v>01307, PG&amp;E X</v>
          </cell>
          <cell r="M39">
            <v>6.1746883147626934E-2</v>
          </cell>
          <cell r="N39">
            <v>1.148452684075473E-2</v>
          </cell>
        </row>
        <row r="40">
          <cell r="L40" t="str">
            <v>01308, PG&amp;E S</v>
          </cell>
          <cell r="M40">
            <v>9.7117347456556771E-2</v>
          </cell>
          <cell r="N40">
            <v>1.2808884345482488E-2</v>
          </cell>
        </row>
        <row r="41">
          <cell r="L41" t="str">
            <v>01308, PG&amp;E X</v>
          </cell>
          <cell r="M41">
            <v>8.1531477956733767E-2</v>
          </cell>
          <cell r="N41">
            <v>1.3501889908866489E-2</v>
          </cell>
        </row>
        <row r="42">
          <cell r="L42" t="str">
            <v>01309, PG&amp;E S</v>
          </cell>
          <cell r="M42">
            <v>2.2654207748304771E-2</v>
          </cell>
          <cell r="N42">
            <v>8.4210529081583333E-3</v>
          </cell>
        </row>
        <row r="43">
          <cell r="L43" t="str">
            <v>01500, City of Susanville</v>
          </cell>
          <cell r="M43">
            <v>8.3486361860066513E-2</v>
          </cell>
          <cell r="N43">
            <v>2.4800526352721206E-2</v>
          </cell>
        </row>
        <row r="44">
          <cell r="L44" t="str">
            <v>01500, PG&amp;E Y</v>
          </cell>
          <cell r="M44">
            <v>8.3121496918464877E-2</v>
          </cell>
          <cell r="N44">
            <v>2.4764352647324919E-2</v>
          </cell>
        </row>
        <row r="45">
          <cell r="L45" t="str">
            <v>01700, PG&amp;E P</v>
          </cell>
          <cell r="M45">
            <v>3.6523234981547158E-2</v>
          </cell>
          <cell r="N45">
            <v>1.2145944105798613E-2</v>
          </cell>
        </row>
        <row r="46">
          <cell r="L46" t="str">
            <v>01700, PG&amp;E S</v>
          </cell>
          <cell r="M46">
            <v>3.0080493302773788E-2</v>
          </cell>
          <cell r="N46">
            <v>1.0159212356027153E-2</v>
          </cell>
        </row>
        <row r="47">
          <cell r="L47" t="str">
            <v>01700, PG&amp;E Y</v>
          </cell>
          <cell r="M47">
            <v>4.6435933448014846E-2</v>
          </cell>
          <cell r="N47">
            <v>1.5804586452536504E-2</v>
          </cell>
        </row>
        <row r="48">
          <cell r="L48" t="str">
            <v>01700, SWG_NLT</v>
          </cell>
          <cell r="M48">
            <v>5.3487098414321921E-2</v>
          </cell>
          <cell r="N48">
            <v>1.7944560688500255E-2</v>
          </cell>
        </row>
        <row r="49">
          <cell r="L49" t="str">
            <v>01700, SWG_SLT</v>
          </cell>
          <cell r="M49">
            <v>5.1493218512182443E-2</v>
          </cell>
          <cell r="N49">
            <v>1.767799347119569E-2</v>
          </cell>
        </row>
        <row r="50">
          <cell r="L50" t="str">
            <v>01901, City of Coalinga</v>
          </cell>
          <cell r="M50">
            <v>6.1519499728980999E-2</v>
          </cell>
          <cell r="N50">
            <v>1.6577998783763148E-2</v>
          </cell>
        </row>
        <row r="51">
          <cell r="L51" t="str">
            <v>01901, PG&amp;E R</v>
          </cell>
          <cell r="M51">
            <v>5.9481289978085675E-2</v>
          </cell>
          <cell r="N51">
            <v>1.6405952863905955E-2</v>
          </cell>
        </row>
        <row r="52">
          <cell r="L52" t="str">
            <v>01901, SCG 1</v>
          </cell>
          <cell r="M52">
            <v>7.4100594522097926E-2</v>
          </cell>
          <cell r="N52">
            <v>1.9248822521419781E-2</v>
          </cell>
        </row>
        <row r="53">
          <cell r="L53" t="str">
            <v>01901, SCG 2</v>
          </cell>
          <cell r="M53">
            <v>7.7495768473799603E-2</v>
          </cell>
          <cell r="N53">
            <v>2.0292960097267537E-2</v>
          </cell>
        </row>
        <row r="54">
          <cell r="L54" t="str">
            <v>01902, PG&amp;E R</v>
          </cell>
          <cell r="M54">
            <v>3.2856723494864834E-2</v>
          </cell>
          <cell r="N54">
            <v>9.9586244948269339E-3</v>
          </cell>
        </row>
        <row r="55">
          <cell r="L55" t="str">
            <v>01903, PG&amp;E R</v>
          </cell>
          <cell r="M55">
            <v>8.8829541685758823E-2</v>
          </cell>
          <cell r="N55">
            <v>1.6870492480554292E-2</v>
          </cell>
        </row>
        <row r="56">
          <cell r="L56" t="str">
            <v>01904, PG&amp;E R</v>
          </cell>
          <cell r="M56">
            <v>8.9626605833183576E-2</v>
          </cell>
          <cell r="N56">
            <v>1.7207905507507129E-2</v>
          </cell>
        </row>
        <row r="57">
          <cell r="L57" t="str">
            <v>01905, PG&amp;E R</v>
          </cell>
          <cell r="M57">
            <v>0.12545060080319856</v>
          </cell>
          <cell r="N57">
            <v>1.3271286111970593E-2</v>
          </cell>
        </row>
        <row r="58">
          <cell r="L58" t="str">
            <v>01906, PG&amp;E R</v>
          </cell>
          <cell r="M58">
            <v>2.2049374313240052E-2</v>
          </cell>
          <cell r="N58">
            <v>8.7013909735490242E-3</v>
          </cell>
        </row>
        <row r="59">
          <cell r="L59" t="str">
            <v>01907, PG&amp;E R</v>
          </cell>
          <cell r="M59">
            <v>4.4359806674642649E-2</v>
          </cell>
          <cell r="N59">
            <v>1.348776940910402E-2</v>
          </cell>
        </row>
        <row r="60">
          <cell r="L60" t="str">
            <v>01907, PG&amp;E Y</v>
          </cell>
          <cell r="M60">
            <v>7.3202097302260072E-2</v>
          </cell>
          <cell r="N60">
            <v>2.2745457388884515E-2</v>
          </cell>
        </row>
        <row r="61">
          <cell r="L61" t="str">
            <v>01907, SCG 2</v>
          </cell>
          <cell r="M61">
            <v>5.4807821138682378E-2</v>
          </cell>
          <cell r="N61">
            <v>1.6451563265417513E-2</v>
          </cell>
        </row>
        <row r="62">
          <cell r="L62" t="str">
            <v>02300, PG&amp;E V</v>
          </cell>
          <cell r="M62">
            <v>8.4974385039210246E-2</v>
          </cell>
          <cell r="N62">
            <v>2.1184540821330741E-2</v>
          </cell>
        </row>
        <row r="63">
          <cell r="L63" t="str">
            <v>02300, PG&amp;E Y</v>
          </cell>
          <cell r="M63">
            <v>0.11702665838042753</v>
          </cell>
          <cell r="N63">
            <v>2.9514165654907859E-2</v>
          </cell>
        </row>
        <row r="64">
          <cell r="L64" t="str">
            <v>02500, SCG 1</v>
          </cell>
          <cell r="M64">
            <v>6.602828744625118E-2</v>
          </cell>
          <cell r="N64">
            <v>1.8215308562329151E-2</v>
          </cell>
        </row>
        <row r="65">
          <cell r="L65" t="str">
            <v>02901, PG&amp;E R</v>
          </cell>
          <cell r="M65">
            <v>4.4425524730863072E-2</v>
          </cell>
          <cell r="N65">
            <v>1.3623637409316828E-2</v>
          </cell>
        </row>
        <row r="66">
          <cell r="L66" t="str">
            <v>02901, PG&amp;E W</v>
          </cell>
          <cell r="M66">
            <v>4.4085787337654447E-2</v>
          </cell>
          <cell r="N66">
            <v>1.3226614708189331E-2</v>
          </cell>
        </row>
        <row r="67">
          <cell r="L67" t="str">
            <v>02901, SCG 1</v>
          </cell>
          <cell r="M67">
            <v>5.9867322176373972E-2</v>
          </cell>
          <cell r="N67">
            <v>1.5937780034426086E-2</v>
          </cell>
        </row>
        <row r="68">
          <cell r="L68" t="str">
            <v>02901, SCG 2</v>
          </cell>
          <cell r="M68">
            <v>5.4762812821444788E-2</v>
          </cell>
          <cell r="N68">
            <v>1.6586057011701533E-2</v>
          </cell>
        </row>
        <row r="69">
          <cell r="L69" t="str">
            <v>02902, SCG 1</v>
          </cell>
          <cell r="M69">
            <v>3.4693391420724085E-2</v>
          </cell>
          <cell r="N69">
            <v>1.2534859395079284E-2</v>
          </cell>
        </row>
        <row r="70">
          <cell r="L70" t="str">
            <v>02903, PG&amp;E R</v>
          </cell>
          <cell r="M70">
            <v>7.2241255444562613E-2</v>
          </cell>
          <cell r="N70">
            <v>2.2436128326148153E-2</v>
          </cell>
        </row>
        <row r="71">
          <cell r="L71" t="str">
            <v>02903, PG&amp;E W</v>
          </cell>
          <cell r="M71">
            <v>6.5189951251204137E-2</v>
          </cell>
          <cell r="N71">
            <v>2.1197248263930778E-2</v>
          </cell>
        </row>
        <row r="72">
          <cell r="L72" t="str">
            <v>02903, SCG 1</v>
          </cell>
          <cell r="M72">
            <v>7.7856040532671325E-2</v>
          </cell>
          <cell r="N72">
            <v>2.5272911681887694E-2</v>
          </cell>
        </row>
        <row r="73">
          <cell r="L73" t="str">
            <v>02904, PG&amp;E W</v>
          </cell>
          <cell r="M73">
            <v>4.3484495521808296E-2</v>
          </cell>
          <cell r="N73">
            <v>1.5396426482730896E-2</v>
          </cell>
        </row>
        <row r="74">
          <cell r="L74" t="str">
            <v>02904, SCG 1</v>
          </cell>
          <cell r="M74">
            <v>5.1967541612397181E-2</v>
          </cell>
          <cell r="N74">
            <v>1.8369067305886212E-2</v>
          </cell>
        </row>
        <row r="75">
          <cell r="L75" t="str">
            <v>02905, PG&amp;E R</v>
          </cell>
          <cell r="M75">
            <v>4.7568981180958723E-2</v>
          </cell>
          <cell r="N75">
            <v>1.3789548092750195E-2</v>
          </cell>
        </row>
        <row r="76">
          <cell r="L76" t="str">
            <v>02905, SCG 1</v>
          </cell>
          <cell r="M76">
            <v>5.4613978960892352E-2</v>
          </cell>
          <cell r="N76">
            <v>1.5826838658250703E-2</v>
          </cell>
        </row>
        <row r="77">
          <cell r="L77" t="str">
            <v>02905, SCG 2</v>
          </cell>
          <cell r="M77">
            <v>5.6898713200132969E-2</v>
          </cell>
          <cell r="N77">
            <v>1.6659124237497391E-2</v>
          </cell>
        </row>
        <row r="78">
          <cell r="L78" t="str">
            <v>03100, PG&amp;E W</v>
          </cell>
          <cell r="M78">
            <v>3.6837180208926727E-2</v>
          </cell>
          <cell r="N78">
            <v>1.2357474032219543E-2</v>
          </cell>
        </row>
        <row r="79">
          <cell r="L79" t="str">
            <v>03100, SCG 1</v>
          </cell>
          <cell r="M79">
            <v>4.628286741459655E-2</v>
          </cell>
          <cell r="N79">
            <v>1.497967202194422E-2</v>
          </cell>
        </row>
        <row r="80">
          <cell r="L80" t="str">
            <v>03100, SCG 2</v>
          </cell>
          <cell r="M80">
            <v>4.9188828494376953E-2</v>
          </cell>
          <cell r="N80">
            <v>1.5866101852602909E-2</v>
          </cell>
        </row>
        <row r="81">
          <cell r="L81" t="str">
            <v>03300, PG&amp;E P</v>
          </cell>
          <cell r="M81">
            <v>7.330798277962422E-2</v>
          </cell>
          <cell r="N81">
            <v>1.7246640322109971E-2</v>
          </cell>
        </row>
        <row r="82">
          <cell r="L82" t="str">
            <v>03300, PG&amp;E T</v>
          </cell>
          <cell r="M82">
            <v>6.0139361940208719E-2</v>
          </cell>
          <cell r="N82">
            <v>1.4847352535297346E-2</v>
          </cell>
        </row>
        <row r="83">
          <cell r="L83" t="str">
            <v>03300, PG&amp;E X</v>
          </cell>
          <cell r="M83">
            <v>6.4794648436447833E-2</v>
          </cell>
          <cell r="N83">
            <v>1.5825214315921144E-2</v>
          </cell>
        </row>
        <row r="84">
          <cell r="L84" t="str">
            <v>03701, SCG 1</v>
          </cell>
          <cell r="M84">
            <v>2.3846435951907326E-2</v>
          </cell>
          <cell r="N84">
            <v>8.5701484430960352E-3</v>
          </cell>
        </row>
        <row r="85">
          <cell r="L85" t="str">
            <v>03701, SCG 2</v>
          </cell>
          <cell r="M85">
            <v>2.5065437920170099E-2</v>
          </cell>
          <cell r="N85">
            <v>9.0385353227158821E-3</v>
          </cell>
        </row>
        <row r="86">
          <cell r="L86" t="str">
            <v>03702, SCG 1</v>
          </cell>
          <cell r="M86">
            <v>3.4015467884099961E-2</v>
          </cell>
          <cell r="N86">
            <v>8.990740601809542E-3</v>
          </cell>
        </row>
        <row r="87">
          <cell r="L87" t="str">
            <v>03703, SCG 1</v>
          </cell>
          <cell r="M87">
            <v>8.6768151503892096E-2</v>
          </cell>
          <cell r="N87">
            <v>1.6043520731477225E-2</v>
          </cell>
        </row>
        <row r="88">
          <cell r="L88" t="str">
            <v>03704, SCG 1</v>
          </cell>
          <cell r="M88">
            <v>5.6406024865747396E-2</v>
          </cell>
          <cell r="N88">
            <v>1.343438173744152E-2</v>
          </cell>
        </row>
        <row r="89">
          <cell r="L89" t="str">
            <v>03704, SCG 2</v>
          </cell>
          <cell r="M89">
            <v>5.7212540629522864E-2</v>
          </cell>
          <cell r="N89">
            <v>1.4056217454236008E-2</v>
          </cell>
        </row>
        <row r="90">
          <cell r="L90" t="str">
            <v>03705, SCG 1</v>
          </cell>
          <cell r="M90">
            <v>8.0750568035179535E-2</v>
          </cell>
          <cell r="N90">
            <v>1.0251358313464786E-2</v>
          </cell>
        </row>
        <row r="91">
          <cell r="L91" t="str">
            <v>03706, SCG 1</v>
          </cell>
          <cell r="M91">
            <v>6.8888941259534334E-2</v>
          </cell>
          <cell r="N91">
            <v>1.19372242258511E-2</v>
          </cell>
        </row>
        <row r="92">
          <cell r="L92" t="str">
            <v>03707, SCG 1</v>
          </cell>
          <cell r="M92">
            <v>5.6134490290475673E-2</v>
          </cell>
          <cell r="N92">
            <v>1.2519376456511595E-2</v>
          </cell>
        </row>
        <row r="93">
          <cell r="L93" t="str">
            <v>03708, SCG 1</v>
          </cell>
          <cell r="M93">
            <v>5.5917228608553811E-2</v>
          </cell>
          <cell r="N93">
            <v>1.2919330405163156E-2</v>
          </cell>
        </row>
        <row r="94">
          <cell r="L94" t="str">
            <v>03709, SCG 1</v>
          </cell>
          <cell r="M94">
            <v>2.651839257091634E-2</v>
          </cell>
          <cell r="N94">
            <v>6.961204196219227E-3</v>
          </cell>
        </row>
        <row r="95">
          <cell r="L95" t="str">
            <v>03710, SCG 1</v>
          </cell>
          <cell r="M95">
            <v>4.5130752362397025E-2</v>
          </cell>
          <cell r="N95">
            <v>1.3119345097131271E-2</v>
          </cell>
        </row>
        <row r="96">
          <cell r="L96" t="str">
            <v>03711, SCG 1</v>
          </cell>
          <cell r="M96">
            <v>3.3787346745068572E-2</v>
          </cell>
          <cell r="N96">
            <v>9.6523951525071122E-3</v>
          </cell>
        </row>
        <row r="97">
          <cell r="L97" t="str">
            <v>03712, SCG 1</v>
          </cell>
          <cell r="M97">
            <v>7.260148769664114E-2</v>
          </cell>
          <cell r="N97">
            <v>1.4787802381587063E-2</v>
          </cell>
        </row>
        <row r="98">
          <cell r="L98" t="str">
            <v>03713, SCG 1</v>
          </cell>
          <cell r="M98">
            <v>4.1067952091694955E-2</v>
          </cell>
          <cell r="N98">
            <v>9.9667012470312875E-3</v>
          </cell>
        </row>
        <row r="99">
          <cell r="L99" t="str">
            <v>03714, SCG 1</v>
          </cell>
          <cell r="M99">
            <v>3.7854212069021086E-2</v>
          </cell>
          <cell r="N99">
            <v>1.0580936051412733E-2</v>
          </cell>
        </row>
        <row r="100">
          <cell r="L100" t="str">
            <v>03715, SCG 1</v>
          </cell>
          <cell r="M100">
            <v>3.4895937838758995E-2</v>
          </cell>
          <cell r="N100">
            <v>1.1862912946213854E-2</v>
          </cell>
        </row>
        <row r="101">
          <cell r="L101" t="str">
            <v>03716, SCG 1</v>
          </cell>
          <cell r="M101">
            <v>3.8504269414041822E-2</v>
          </cell>
          <cell r="N101">
            <v>1.1579749456098371E-2</v>
          </cell>
        </row>
        <row r="102">
          <cell r="L102" t="str">
            <v>03717, SCG 1</v>
          </cell>
          <cell r="M102">
            <v>6.2152742711599027E-2</v>
          </cell>
          <cell r="N102">
            <v>1.2103499910422312E-2</v>
          </cell>
        </row>
        <row r="103">
          <cell r="L103" t="str">
            <v>03718, SCG 1</v>
          </cell>
          <cell r="M103">
            <v>7.6411802805016721E-2</v>
          </cell>
          <cell r="N103">
            <v>1.2293254306944676E-2</v>
          </cell>
        </row>
        <row r="104">
          <cell r="L104" t="str">
            <v>03719, SCG 1</v>
          </cell>
          <cell r="M104">
            <v>0.11584033318773562</v>
          </cell>
          <cell r="N104">
            <v>1.3351587450375671E-2</v>
          </cell>
        </row>
        <row r="105">
          <cell r="L105" t="str">
            <v>03720, SCG 1</v>
          </cell>
          <cell r="M105">
            <v>9.1761486002609152E-2</v>
          </cell>
          <cell r="N105">
            <v>1.2902932472149343E-2</v>
          </cell>
        </row>
        <row r="106">
          <cell r="L106" t="str">
            <v>03721, SCG 1</v>
          </cell>
          <cell r="M106">
            <v>1.0000000000000004</v>
          </cell>
          <cell r="N106">
            <v>1.8680368968833905E-2</v>
          </cell>
        </row>
        <row r="107">
          <cell r="L107" t="str">
            <v>03722, SCG 1</v>
          </cell>
          <cell r="M107">
            <v>0.21592917184890661</v>
          </cell>
          <cell r="N107">
            <v>1.7544026817131839E-2</v>
          </cell>
        </row>
        <row r="108">
          <cell r="L108" t="str">
            <v>03723, SCG 1</v>
          </cell>
          <cell r="M108">
            <v>0.15273687161079333</v>
          </cell>
          <cell r="N108">
            <v>1.7680456628207126E-2</v>
          </cell>
        </row>
        <row r="109">
          <cell r="L109" t="str">
            <v>03724, SCG 1</v>
          </cell>
          <cell r="M109">
            <v>8.1485048131515928E-2</v>
          </cell>
          <cell r="N109">
            <v>1.2869453840565846E-2</v>
          </cell>
        </row>
        <row r="110">
          <cell r="L110" t="str">
            <v>03725, SCG 1</v>
          </cell>
          <cell r="M110">
            <v>8.426457557199514E-2</v>
          </cell>
          <cell r="N110">
            <v>1.2787067475461614E-2</v>
          </cell>
        </row>
        <row r="111">
          <cell r="L111" t="str">
            <v>03726, SCG 1</v>
          </cell>
          <cell r="M111">
            <v>3.3634287554454759E-2</v>
          </cell>
          <cell r="N111">
            <v>6.5841339899708525E-3</v>
          </cell>
        </row>
        <row r="112">
          <cell r="L112" t="str">
            <v>03727, SCG 1</v>
          </cell>
          <cell r="M112">
            <v>0.1535417477120804</v>
          </cell>
          <cell r="N112">
            <v>1.0218648585794058E-2</v>
          </cell>
        </row>
        <row r="113">
          <cell r="L113" t="str">
            <v>03728, SCG 1</v>
          </cell>
          <cell r="M113">
            <v>0.14516389273613528</v>
          </cell>
          <cell r="N113">
            <v>1.0619868726146823E-2</v>
          </cell>
        </row>
        <row r="114">
          <cell r="L114" t="str">
            <v>03729, SCG 1</v>
          </cell>
          <cell r="M114">
            <v>0.35451000289357215</v>
          </cell>
          <cell r="N114">
            <v>1.2745155070013905E-2</v>
          </cell>
        </row>
        <row r="115">
          <cell r="L115" t="str">
            <v>03730, SCG 1</v>
          </cell>
          <cell r="M115">
            <v>0.13333965649175061</v>
          </cell>
          <cell r="N115">
            <v>1.4861042813631733E-2</v>
          </cell>
        </row>
        <row r="116">
          <cell r="L116" t="str">
            <v>03731, SCG 1</v>
          </cell>
          <cell r="M116">
            <v>0.23274156448458172</v>
          </cell>
          <cell r="N116">
            <v>1.3137060774752195E-2</v>
          </cell>
        </row>
        <row r="117">
          <cell r="L117" t="str">
            <v>03732, SCG 1</v>
          </cell>
          <cell r="M117">
            <v>0.60015924034164281</v>
          </cell>
          <cell r="N117">
            <v>2.0952253460007769E-2</v>
          </cell>
        </row>
        <row r="118">
          <cell r="L118" t="str">
            <v>03733, SCG 1</v>
          </cell>
          <cell r="M118">
            <v>0.99999999999999989</v>
          </cell>
          <cell r="N118">
            <v>2.9656136910457397E-2</v>
          </cell>
        </row>
        <row r="119">
          <cell r="L119" t="str">
            <v>03734, SCG 1</v>
          </cell>
          <cell r="M119">
            <v>0.14786136481041806</v>
          </cell>
          <cell r="N119">
            <v>2.083606221379013E-2</v>
          </cell>
        </row>
        <row r="120">
          <cell r="L120" t="str">
            <v>03735, SCG 1</v>
          </cell>
          <cell r="M120">
            <v>5.3009575296601608E-2</v>
          </cell>
          <cell r="N120">
            <v>1.281954660126931E-2</v>
          </cell>
        </row>
        <row r="121">
          <cell r="L121" t="str">
            <v>03736, SCG 1</v>
          </cell>
          <cell r="M121">
            <v>4.692244052498698E-2</v>
          </cell>
          <cell r="N121">
            <v>1.26600501947902E-2</v>
          </cell>
        </row>
        <row r="122">
          <cell r="L122" t="str">
            <v>03737, SCG 1</v>
          </cell>
          <cell r="M122">
            <v>6.1369648093984132E-2</v>
          </cell>
          <cell r="N122">
            <v>1.5504552686711602E-2</v>
          </cell>
        </row>
        <row r="123">
          <cell r="L123" t="str">
            <v>03738, SCG 1</v>
          </cell>
          <cell r="M123">
            <v>0.2112255141423745</v>
          </cell>
          <cell r="N123">
            <v>1.9640911026422136E-2</v>
          </cell>
        </row>
        <row r="124">
          <cell r="L124" t="str">
            <v>03739, SCG 1</v>
          </cell>
          <cell r="M124">
            <v>3.9602174528598801E-2</v>
          </cell>
          <cell r="N124">
            <v>1.0357929313732204E-2</v>
          </cell>
        </row>
        <row r="125">
          <cell r="L125" t="str">
            <v>03740, SCG 1</v>
          </cell>
          <cell r="M125">
            <v>5.0167612364974482E-2</v>
          </cell>
          <cell r="N125">
            <v>1.3791128423906571E-2</v>
          </cell>
        </row>
        <row r="126">
          <cell r="L126" t="str">
            <v>03741, City of Vernon Gas System</v>
          </cell>
          <cell r="M126">
            <v>7.8514996879769025E-2</v>
          </cell>
          <cell r="N126">
            <v>1.9877997363702844E-2</v>
          </cell>
        </row>
        <row r="127">
          <cell r="L127" t="str">
            <v>03741, SCG 1</v>
          </cell>
          <cell r="M127">
            <v>7.9848795241243248E-2</v>
          </cell>
          <cell r="N127">
            <v>1.995392317124739E-2</v>
          </cell>
        </row>
        <row r="128">
          <cell r="L128" t="str">
            <v>03742, City of Vernon Gas System</v>
          </cell>
          <cell r="M128">
            <v>0.14388784866491125</v>
          </cell>
          <cell r="N128">
            <v>2.0914274194451497E-2</v>
          </cell>
        </row>
        <row r="129">
          <cell r="L129" t="str">
            <v>03742, SCG 1</v>
          </cell>
          <cell r="M129">
            <v>0.13904076152088438</v>
          </cell>
          <cell r="N129">
            <v>2.0924245329719527E-2</v>
          </cell>
        </row>
        <row r="130">
          <cell r="L130" t="str">
            <v>03743, SCG 1</v>
          </cell>
          <cell r="M130">
            <v>5.2704938030104433E-2</v>
          </cell>
          <cell r="N130">
            <v>1.5035310726123675E-2</v>
          </cell>
        </row>
        <row r="131">
          <cell r="L131" t="str">
            <v>03744, City of Vernon Gas System</v>
          </cell>
          <cell r="M131">
            <v>0.99999999999999967</v>
          </cell>
          <cell r="N131">
            <v>2.5448145262987946E-2</v>
          </cell>
        </row>
        <row r="132">
          <cell r="L132" t="str">
            <v>03744, SCG 1</v>
          </cell>
          <cell r="M132">
            <v>0.99999999999999956</v>
          </cell>
          <cell r="N132">
            <v>2.5120488436270988E-2</v>
          </cell>
        </row>
        <row r="133">
          <cell r="L133" t="str">
            <v>03745, City of Vernon Gas System</v>
          </cell>
          <cell r="M133">
            <v>0.18720407592349467</v>
          </cell>
          <cell r="N133">
            <v>2.8707853158783728E-2</v>
          </cell>
        </row>
        <row r="134">
          <cell r="L134" t="str">
            <v>03745, SCG 1</v>
          </cell>
          <cell r="M134">
            <v>0.11121131611130644</v>
          </cell>
          <cell r="N134">
            <v>2.6410768623136554E-2</v>
          </cell>
        </row>
        <row r="135">
          <cell r="L135" t="str">
            <v>03746, SCG 1</v>
          </cell>
          <cell r="M135">
            <v>0.99999999999999978</v>
          </cell>
          <cell r="N135">
            <v>3.421346847176332E-2</v>
          </cell>
        </row>
        <row r="136">
          <cell r="L136" t="str">
            <v>03747, SCG 1</v>
          </cell>
          <cell r="M136">
            <v>0.12030685050527723</v>
          </cell>
          <cell r="N136">
            <v>1.7395482854882932E-2</v>
          </cell>
        </row>
        <row r="137">
          <cell r="L137" t="str">
            <v>03748, SCG 1</v>
          </cell>
          <cell r="M137">
            <v>4.9971392460475036E-2</v>
          </cell>
          <cell r="N137">
            <v>8.7208903828888476E-3</v>
          </cell>
        </row>
        <row r="138">
          <cell r="L138" t="str">
            <v>03749, SCG 1</v>
          </cell>
          <cell r="M138">
            <v>0.10173442062535203</v>
          </cell>
          <cell r="N138">
            <v>1.5439334335742899E-2</v>
          </cell>
        </row>
        <row r="139">
          <cell r="L139" t="str">
            <v>03750, SCG 1</v>
          </cell>
          <cell r="M139">
            <v>0.15802139317824704</v>
          </cell>
          <cell r="N139">
            <v>2.1304106593589629E-2</v>
          </cell>
        </row>
        <row r="140">
          <cell r="L140" t="str">
            <v>03751, SCG 1</v>
          </cell>
          <cell r="M140">
            <v>0.99997851362522772</v>
          </cell>
          <cell r="N140">
            <v>2.425988916913293E-2</v>
          </cell>
        </row>
        <row r="141">
          <cell r="L141" t="str">
            <v>03752, SCG 1</v>
          </cell>
          <cell r="M141">
            <v>6.0337649947059611E-2</v>
          </cell>
          <cell r="N141">
            <v>1.6176663707736898E-2</v>
          </cell>
        </row>
        <row r="142">
          <cell r="L142" t="str">
            <v>03753, SCG 1</v>
          </cell>
          <cell r="M142">
            <v>5.5930070787125474E-2</v>
          </cell>
          <cell r="N142">
            <v>1.4133217131739562E-2</v>
          </cell>
        </row>
        <row r="143">
          <cell r="L143" t="str">
            <v>03754, SCG 1</v>
          </cell>
          <cell r="M143">
            <v>3.6437197277217101E-2</v>
          </cell>
          <cell r="N143">
            <v>1.0259035004133759E-2</v>
          </cell>
        </row>
        <row r="144">
          <cell r="L144" t="str">
            <v>03755, SCG 1</v>
          </cell>
          <cell r="M144">
            <v>3.9398187560166976E-2</v>
          </cell>
          <cell r="N144">
            <v>1.1638187665163056E-2</v>
          </cell>
        </row>
        <row r="145">
          <cell r="L145" t="str">
            <v>03756, Long Beach Gas &amp; Oil</v>
          </cell>
          <cell r="M145">
            <v>4.5669488119971943E-2</v>
          </cell>
          <cell r="N145">
            <v>1.6039009010982059E-2</v>
          </cell>
        </row>
        <row r="146">
          <cell r="L146" t="str">
            <v>03756, SCG 1</v>
          </cell>
          <cell r="M146">
            <v>4.5491444735927714E-2</v>
          </cell>
          <cell r="N146">
            <v>1.6022591183518741E-2</v>
          </cell>
        </row>
        <row r="147">
          <cell r="L147" t="str">
            <v>03757, Long Beach Gas &amp; Oil</v>
          </cell>
          <cell r="M147">
            <v>9.2051876325144347E-2</v>
          </cell>
          <cell r="N147">
            <v>1.366406118155338E-2</v>
          </cell>
        </row>
        <row r="148">
          <cell r="L148" t="str">
            <v>03757, SCG 1</v>
          </cell>
          <cell r="M148">
            <v>9.5206969596413893E-2</v>
          </cell>
          <cell r="N148">
            <v>1.3720651194140772E-2</v>
          </cell>
        </row>
        <row r="149">
          <cell r="L149" t="str">
            <v>03758, SCG 1</v>
          </cell>
          <cell r="M149">
            <v>7.706864788115883E-2</v>
          </cell>
          <cell r="N149">
            <v>1.6165529780819553E-2</v>
          </cell>
        </row>
        <row r="150">
          <cell r="L150" t="str">
            <v>03759, SCG 1</v>
          </cell>
          <cell r="M150">
            <v>5.486659888709277E-2</v>
          </cell>
          <cell r="N150">
            <v>1.4173860480680743E-2</v>
          </cell>
        </row>
        <row r="151">
          <cell r="L151" t="str">
            <v>03760, SCG 1</v>
          </cell>
          <cell r="M151">
            <v>2.1846775244125375E-2</v>
          </cell>
          <cell r="N151">
            <v>6.6570923299505E-3</v>
          </cell>
        </row>
        <row r="152">
          <cell r="L152" t="str">
            <v>03761, SCG 1</v>
          </cell>
          <cell r="M152">
            <v>3.1348923505211262E-2</v>
          </cell>
          <cell r="N152">
            <v>1.0046384507722892E-2</v>
          </cell>
        </row>
        <row r="153">
          <cell r="L153" t="str">
            <v>03762, SCG 1</v>
          </cell>
          <cell r="M153">
            <v>3.0635221361185138E-2</v>
          </cell>
          <cell r="N153">
            <v>1.0430144810539992E-2</v>
          </cell>
        </row>
        <row r="154">
          <cell r="L154" t="str">
            <v>03763, Long Beach Gas &amp; Oil</v>
          </cell>
          <cell r="M154">
            <v>8.4051183872458329E-2</v>
          </cell>
          <cell r="N154">
            <v>1.4500230666478381E-2</v>
          </cell>
        </row>
        <row r="155">
          <cell r="L155" t="str">
            <v>03763, SCG 1</v>
          </cell>
          <cell r="M155">
            <v>8.2574820443732891E-2</v>
          </cell>
          <cell r="N155">
            <v>1.4461318469436031E-2</v>
          </cell>
        </row>
        <row r="156">
          <cell r="L156" t="str">
            <v>03764, Long Beach Gas &amp; Oil</v>
          </cell>
          <cell r="M156">
            <v>2.5623740035215479E-2</v>
          </cell>
          <cell r="N156">
            <v>8.9287957970804951E-3</v>
          </cell>
        </row>
        <row r="157">
          <cell r="L157" t="str">
            <v>03764, SCG 1</v>
          </cell>
          <cell r="M157">
            <v>2.5556497230066096E-2</v>
          </cell>
          <cell r="N157">
            <v>8.9212541328119611E-3</v>
          </cell>
        </row>
        <row r="158">
          <cell r="L158" t="str">
            <v>03765, Long Beach Gas &amp; Oil</v>
          </cell>
          <cell r="M158">
            <v>2.7356964242455373E-2</v>
          </cell>
          <cell r="N158">
            <v>9.4239648160969504E-3</v>
          </cell>
        </row>
        <row r="159">
          <cell r="L159" t="str">
            <v>03766, Long Beach Gas &amp; Oil</v>
          </cell>
          <cell r="M159">
            <v>0.12090875378494549</v>
          </cell>
          <cell r="N159">
            <v>1.9072364928829254E-2</v>
          </cell>
        </row>
        <row r="160">
          <cell r="L160" t="str">
            <v>03767, SCG 1</v>
          </cell>
          <cell r="M160">
            <v>6.2972237613938331E-2</v>
          </cell>
          <cell r="N160">
            <v>1.5628857774052273E-2</v>
          </cell>
        </row>
        <row r="161">
          <cell r="L161" t="str">
            <v>03768, SCG 1</v>
          </cell>
          <cell r="M161">
            <v>3.3456333584541094E-2</v>
          </cell>
          <cell r="N161">
            <v>6.1641689239992567E-3</v>
          </cell>
        </row>
        <row r="162">
          <cell r="L162" t="str">
            <v>03769, Long Beach Gas &amp; Oil</v>
          </cell>
          <cell r="M162">
            <v>6.4252532838151272E-2</v>
          </cell>
          <cell r="N162">
            <v>1.6229131301695239E-2</v>
          </cell>
        </row>
        <row r="163">
          <cell r="L163" t="str">
            <v>03900, PG&amp;E R</v>
          </cell>
          <cell r="M163">
            <v>7.6575644660714884E-2</v>
          </cell>
          <cell r="N163">
            <v>1.2475898044407897E-2</v>
          </cell>
        </row>
        <row r="164">
          <cell r="L164" t="str">
            <v>03900, PG&amp;E Y</v>
          </cell>
          <cell r="M164">
            <v>0.11858720944932032</v>
          </cell>
          <cell r="N164">
            <v>2.0925611973125837E-2</v>
          </cell>
        </row>
        <row r="165">
          <cell r="L165" t="str">
            <v>04101, PG&amp;E T</v>
          </cell>
          <cell r="M165">
            <v>4.9198359175569924E-2</v>
          </cell>
          <cell r="N165">
            <v>9.4489766334547552E-3</v>
          </cell>
        </row>
        <row r="166">
          <cell r="L166" t="str">
            <v>04101, PG&amp;E X</v>
          </cell>
          <cell r="M166">
            <v>5.3639040747639512E-2</v>
          </cell>
          <cell r="N166">
            <v>1.0092523627128574E-2</v>
          </cell>
        </row>
        <row r="167">
          <cell r="L167" t="str">
            <v>04102, PG&amp;E T</v>
          </cell>
          <cell r="M167">
            <v>3.2005080136769053E-2</v>
          </cell>
          <cell r="N167">
            <v>7.6244357400830926E-3</v>
          </cell>
        </row>
        <row r="168">
          <cell r="L168" t="str">
            <v>04102, PG&amp;E X</v>
          </cell>
          <cell r="M168">
            <v>3.4330783279398369E-2</v>
          </cell>
          <cell r="N168">
            <v>8.1204705264052122E-3</v>
          </cell>
        </row>
        <row r="169">
          <cell r="L169" t="str">
            <v>04701, PG&amp;E R</v>
          </cell>
          <cell r="M169">
            <v>0.10942365565461054</v>
          </cell>
          <cell r="N169">
            <v>1.5901197899117144E-2</v>
          </cell>
        </row>
        <row r="170">
          <cell r="L170" t="str">
            <v>04702, PG&amp;E R</v>
          </cell>
          <cell r="M170">
            <v>7.9417362939474906E-2</v>
          </cell>
          <cell r="N170">
            <v>1.5211957634554327E-2</v>
          </cell>
        </row>
        <row r="171">
          <cell r="L171" t="str">
            <v>05301, PG&amp;E T</v>
          </cell>
          <cell r="M171">
            <v>3.9500283636540824E-2</v>
          </cell>
          <cell r="N171">
            <v>1.2650423445530353E-2</v>
          </cell>
        </row>
        <row r="172">
          <cell r="L172" t="str">
            <v>05301, PG&amp;E X</v>
          </cell>
          <cell r="M172">
            <v>4.0125034743005321E-2</v>
          </cell>
          <cell r="N172">
            <v>1.3249167915482101E-2</v>
          </cell>
        </row>
        <row r="173">
          <cell r="L173" t="str">
            <v>05302, PG&amp;E T</v>
          </cell>
          <cell r="M173">
            <v>3.4158496380082302E-2</v>
          </cell>
          <cell r="N173">
            <v>1.1941049611721027E-2</v>
          </cell>
        </row>
        <row r="174">
          <cell r="L174" t="str">
            <v>05302, PG&amp;E X</v>
          </cell>
          <cell r="M174">
            <v>3.5726279561060718E-2</v>
          </cell>
          <cell r="N174">
            <v>1.2616313299973453E-2</v>
          </cell>
        </row>
        <row r="175">
          <cell r="L175" t="str">
            <v>05303, PG&amp;E T</v>
          </cell>
          <cell r="M175">
            <v>3.4727143360333612E-2</v>
          </cell>
          <cell r="N175">
            <v>1.1666410547005414E-2</v>
          </cell>
        </row>
        <row r="176">
          <cell r="L176" t="str">
            <v>05303, PG&amp;E X</v>
          </cell>
          <cell r="M176">
            <v>3.7307500659152441E-2</v>
          </cell>
          <cell r="N176">
            <v>1.2446645180924374E-2</v>
          </cell>
        </row>
        <row r="177">
          <cell r="L177" t="str">
            <v>05500, PG&amp;E X</v>
          </cell>
          <cell r="M177">
            <v>3.7943462298395243E-2</v>
          </cell>
          <cell r="N177">
            <v>1.0892260798526487E-2</v>
          </cell>
        </row>
        <row r="178">
          <cell r="L178" t="str">
            <v>05700, PG&amp;E P</v>
          </cell>
          <cell r="M178">
            <v>6.8237371804213562E-2</v>
          </cell>
          <cell r="N178">
            <v>1.3652470957091606E-2</v>
          </cell>
        </row>
        <row r="179">
          <cell r="L179" t="str">
            <v>05700, PG&amp;E S</v>
          </cell>
          <cell r="M179">
            <v>5.5308696880015516E-2</v>
          </cell>
          <cell r="N179">
            <v>1.1417118910510204E-2</v>
          </cell>
        </row>
        <row r="180">
          <cell r="L180" t="str">
            <v>05700, PG&amp;E Y</v>
          </cell>
          <cell r="M180">
            <v>8.4334829177105775E-2</v>
          </cell>
          <cell r="N180">
            <v>1.773954760628893E-2</v>
          </cell>
        </row>
        <row r="181">
          <cell r="L181" t="str">
            <v>05700, SWG_Truckee</v>
          </cell>
          <cell r="M181">
            <v>9.9498484952890875E-2</v>
          </cell>
          <cell r="N181">
            <v>2.1768908939255482E-2</v>
          </cell>
        </row>
        <row r="182">
          <cell r="L182" t="str">
            <v>05901, SCG 1</v>
          </cell>
          <cell r="M182">
            <v>2.4559789920018636E-2</v>
          </cell>
          <cell r="N182">
            <v>8.2435115455149963E-3</v>
          </cell>
        </row>
        <row r="183">
          <cell r="L183" t="str">
            <v>05902, SCG 1</v>
          </cell>
          <cell r="M183">
            <v>2.3370021778225041E-2</v>
          </cell>
          <cell r="N183">
            <v>7.6211259573356858E-3</v>
          </cell>
        </row>
        <row r="184">
          <cell r="L184" t="str">
            <v>05903, SCG 1</v>
          </cell>
          <cell r="M184">
            <v>3.5632969805740704E-2</v>
          </cell>
          <cell r="N184">
            <v>9.4769961248990023E-3</v>
          </cell>
        </row>
        <row r="185">
          <cell r="L185" t="str">
            <v>05904, SCG 1</v>
          </cell>
          <cell r="M185">
            <v>7.2115745138721876E-2</v>
          </cell>
          <cell r="N185">
            <v>9.7755436200231745E-3</v>
          </cell>
        </row>
        <row r="186">
          <cell r="L186" t="str">
            <v>05905, SCG 1</v>
          </cell>
          <cell r="M186">
            <v>2.6413544494460331E-2</v>
          </cell>
          <cell r="N186">
            <v>8.885471140059038E-3</v>
          </cell>
        </row>
        <row r="187">
          <cell r="L187" t="str">
            <v>05906, SCG 1</v>
          </cell>
          <cell r="M187">
            <v>2.8404268196203637E-2</v>
          </cell>
          <cell r="N187">
            <v>8.1860594668659824E-3</v>
          </cell>
        </row>
        <row r="188">
          <cell r="L188" t="str">
            <v>05907, SCG 1</v>
          </cell>
          <cell r="M188">
            <v>3.8654202110225959E-2</v>
          </cell>
          <cell r="N188">
            <v>1.1152204677976923E-2</v>
          </cell>
        </row>
        <row r="189">
          <cell r="L189" t="str">
            <v>05908, Long Beach Gas &amp; Oil</v>
          </cell>
          <cell r="M189">
            <v>3.7498721970964974E-2</v>
          </cell>
          <cell r="N189">
            <v>9.6539772495372028E-3</v>
          </cell>
        </row>
        <row r="190">
          <cell r="L190" t="str">
            <v>05908, SCG 1</v>
          </cell>
          <cell r="M190">
            <v>3.8029888274326129E-2</v>
          </cell>
          <cell r="N190">
            <v>9.686862473665802E-3</v>
          </cell>
        </row>
        <row r="191">
          <cell r="L191" t="str">
            <v>05909, SCG 1</v>
          </cell>
          <cell r="M191">
            <v>5.9640195500351684E-2</v>
          </cell>
          <cell r="N191">
            <v>1.370461123564992E-2</v>
          </cell>
        </row>
        <row r="192">
          <cell r="L192" t="str">
            <v>05910, SCG 1</v>
          </cell>
          <cell r="M192">
            <v>3.2885154470254724E-2</v>
          </cell>
          <cell r="N192">
            <v>9.8811076405706973E-3</v>
          </cell>
        </row>
        <row r="193">
          <cell r="L193" t="str">
            <v>05911, SCG 1</v>
          </cell>
          <cell r="M193">
            <v>2.7499838011860452E-2</v>
          </cell>
          <cell r="N193">
            <v>9.3112251586327608E-3</v>
          </cell>
        </row>
        <row r="194">
          <cell r="L194" t="str">
            <v>05912, SCG 1</v>
          </cell>
          <cell r="M194">
            <v>0.11729411129455004</v>
          </cell>
          <cell r="N194">
            <v>1.4911434320621985E-2</v>
          </cell>
        </row>
        <row r="195">
          <cell r="L195" t="str">
            <v>05913, SCG 1</v>
          </cell>
          <cell r="M195">
            <v>7.4955984697955821E-2</v>
          </cell>
          <cell r="N195">
            <v>1.4605757110662435E-2</v>
          </cell>
        </row>
        <row r="196">
          <cell r="L196" t="str">
            <v>05914, SCG 1</v>
          </cell>
          <cell r="M196">
            <v>3.4935601167395788E-2</v>
          </cell>
          <cell r="N196">
            <v>8.5349703010037421E-3</v>
          </cell>
        </row>
        <row r="197">
          <cell r="L197" t="str">
            <v>05915, SCG 1</v>
          </cell>
          <cell r="M197">
            <v>1.9427120130161808E-2</v>
          </cell>
          <cell r="N197">
            <v>5.7100445962436734E-3</v>
          </cell>
        </row>
        <row r="198">
          <cell r="L198" t="str">
            <v>05916, SCG 1</v>
          </cell>
          <cell r="M198">
            <v>4.3069496910986022E-2</v>
          </cell>
          <cell r="N198">
            <v>1.1684002384649689E-2</v>
          </cell>
        </row>
        <row r="199">
          <cell r="L199" t="str">
            <v>05917, SCG 1</v>
          </cell>
          <cell r="M199">
            <v>4.4396501653794676E-2</v>
          </cell>
          <cell r="N199">
            <v>1.3136705955342224E-2</v>
          </cell>
        </row>
        <row r="200">
          <cell r="L200" t="str">
            <v>05918, SCG 1</v>
          </cell>
          <cell r="M200">
            <v>2.7899906126752437E-2</v>
          </cell>
          <cell r="N200">
            <v>9.7085636960376701E-3</v>
          </cell>
        </row>
        <row r="201">
          <cell r="L201" t="str">
            <v>06101, PG&amp;E S</v>
          </cell>
          <cell r="M201">
            <v>3.0554336481314521E-2</v>
          </cell>
          <cell r="N201">
            <v>8.5221182390521916E-3</v>
          </cell>
        </row>
        <row r="202">
          <cell r="L202" t="str">
            <v>06102, PG&amp;E S</v>
          </cell>
          <cell r="M202">
            <v>2.1328596243147903E-2</v>
          </cell>
          <cell r="N202">
            <v>8.6591155273451556E-3</v>
          </cell>
        </row>
        <row r="203">
          <cell r="L203" t="str">
            <v>06103, PG&amp;E P</v>
          </cell>
          <cell r="M203">
            <v>5.2836657411236457E-2</v>
          </cell>
          <cell r="N203">
            <v>1.0879528959463246E-2</v>
          </cell>
        </row>
        <row r="204">
          <cell r="L204" t="str">
            <v>06103, PG&amp;E S</v>
          </cell>
          <cell r="M204">
            <v>4.2581837724192308E-2</v>
          </cell>
          <cell r="N204">
            <v>9.0857511958882236E-3</v>
          </cell>
        </row>
        <row r="205">
          <cell r="L205" t="str">
            <v>06103, PG&amp;E Y</v>
          </cell>
          <cell r="M205">
            <v>6.4191248884614971E-2</v>
          </cell>
          <cell r="N205">
            <v>1.4083297065694816E-2</v>
          </cell>
        </row>
        <row r="206">
          <cell r="L206" t="str">
            <v>06103, SWG_NLT</v>
          </cell>
          <cell r="M206">
            <v>7.3360127580203813E-2</v>
          </cell>
          <cell r="N206">
            <v>1.5923183176468673E-2</v>
          </cell>
        </row>
        <row r="207">
          <cell r="L207" t="str">
            <v>06103, SWG_Truckee</v>
          </cell>
          <cell r="M207">
            <v>8.0426416202551448E-2</v>
          </cell>
          <cell r="N207">
            <v>1.749366918661464E-2</v>
          </cell>
        </row>
        <row r="208">
          <cell r="L208" t="str">
            <v>06501, SCG 1</v>
          </cell>
          <cell r="M208">
            <v>3.8462309336416936E-2</v>
          </cell>
          <cell r="N208">
            <v>1.5502929579051472E-2</v>
          </cell>
        </row>
        <row r="209">
          <cell r="L209" t="str">
            <v>06502, SCG 1</v>
          </cell>
          <cell r="M209">
            <v>6.1238485284321936E-2</v>
          </cell>
          <cell r="N209">
            <v>1.5830563538643462E-2</v>
          </cell>
        </row>
        <row r="210">
          <cell r="L210" t="str">
            <v>06503, SCG 1</v>
          </cell>
          <cell r="M210">
            <v>2.9283405634223401E-2</v>
          </cell>
          <cell r="N210">
            <v>9.6097439990563919E-3</v>
          </cell>
        </row>
        <row r="211">
          <cell r="L211" t="str">
            <v>06503, SDG&amp;E INLAND</v>
          </cell>
          <cell r="M211">
            <v>3.1821501524896489E-2</v>
          </cell>
          <cell r="N211">
            <v>1.0518006009672438E-2</v>
          </cell>
        </row>
        <row r="212">
          <cell r="L212" t="str">
            <v>06504, SCG 1</v>
          </cell>
          <cell r="M212">
            <v>2.8067888061196693E-2</v>
          </cell>
          <cell r="N212">
            <v>9.1390227479232079E-3</v>
          </cell>
        </row>
        <row r="213">
          <cell r="L213" t="str">
            <v>06505, SCG 1</v>
          </cell>
          <cell r="M213">
            <v>3.8889390239393674E-2</v>
          </cell>
          <cell r="N213">
            <v>1.2104873811346995E-2</v>
          </cell>
        </row>
        <row r="214">
          <cell r="L214" t="str">
            <v>06506, SCG 1</v>
          </cell>
          <cell r="M214">
            <v>6.9532004458478236E-2</v>
          </cell>
          <cell r="N214">
            <v>1.6952939520456161E-2</v>
          </cell>
        </row>
        <row r="215">
          <cell r="L215" t="str">
            <v>06507, SCG 1</v>
          </cell>
          <cell r="M215">
            <v>3.8423166371383939E-2</v>
          </cell>
          <cell r="N215">
            <v>1.4587542819871837E-2</v>
          </cell>
        </row>
        <row r="216">
          <cell r="L216" t="str">
            <v>06507, SCG 2</v>
          </cell>
          <cell r="M216">
            <v>4.1649260759350736E-2</v>
          </cell>
          <cell r="N216">
            <v>1.5561878158418724E-2</v>
          </cell>
        </row>
        <row r="217">
          <cell r="L217" t="str">
            <v>06508, SCG 1</v>
          </cell>
          <cell r="M217">
            <v>3.2175200789063781E-2</v>
          </cell>
          <cell r="N217">
            <v>1.1982473666134251E-2</v>
          </cell>
        </row>
        <row r="218">
          <cell r="L218" t="str">
            <v>06509, SCG 1</v>
          </cell>
          <cell r="M218">
            <v>4.0554047437996767E-2</v>
          </cell>
          <cell r="N218">
            <v>1.0803815312610619E-2</v>
          </cell>
        </row>
        <row r="219">
          <cell r="L219" t="str">
            <v>06510, SCG 1</v>
          </cell>
          <cell r="M219">
            <v>4.3375099609694885E-2</v>
          </cell>
          <cell r="N219">
            <v>1.1761980037555159E-2</v>
          </cell>
        </row>
        <row r="220">
          <cell r="L220" t="str">
            <v>06511, SCG 1</v>
          </cell>
          <cell r="M220">
            <v>4.3647111818990718E-2</v>
          </cell>
          <cell r="N220">
            <v>1.3696215695620621E-2</v>
          </cell>
        </row>
        <row r="221">
          <cell r="L221" t="str">
            <v>06512, SCG 1</v>
          </cell>
          <cell r="M221">
            <v>2.1833362286303525E-2</v>
          </cell>
          <cell r="N221">
            <v>8.3807548672279065E-3</v>
          </cell>
        </row>
        <row r="222">
          <cell r="L222" t="str">
            <v>06513, SCG 1</v>
          </cell>
          <cell r="M222">
            <v>3.6154794182905493E-2</v>
          </cell>
          <cell r="N222">
            <v>1.06710340254739E-2</v>
          </cell>
        </row>
        <row r="223">
          <cell r="L223" t="str">
            <v>06514, SCG 1</v>
          </cell>
          <cell r="M223">
            <v>2.0973168114124644E-2</v>
          </cell>
          <cell r="N223">
            <v>9.1676676677836157E-3</v>
          </cell>
        </row>
        <row r="224">
          <cell r="L224" t="str">
            <v>06515, SCG 1</v>
          </cell>
          <cell r="M224">
            <v>9.4302230964335446E-2</v>
          </cell>
          <cell r="N224">
            <v>1.5742340893751323E-2</v>
          </cell>
        </row>
        <row r="225">
          <cell r="L225" t="str">
            <v>06701, PG&amp;E S</v>
          </cell>
          <cell r="M225">
            <v>5.4583130456785027E-2</v>
          </cell>
          <cell r="N225">
            <v>1.3894915230297991E-2</v>
          </cell>
        </row>
        <row r="226">
          <cell r="L226" t="str">
            <v>06702, PG&amp;E S</v>
          </cell>
          <cell r="M226">
            <v>2.9658148917230912E-2</v>
          </cell>
          <cell r="N226">
            <v>1.02158417238847E-2</v>
          </cell>
        </row>
        <row r="227">
          <cell r="L227" t="str">
            <v>06703, PG&amp;E S</v>
          </cell>
          <cell r="M227">
            <v>3.6207703459130665E-2</v>
          </cell>
          <cell r="N227">
            <v>9.6171525369749978E-3</v>
          </cell>
        </row>
        <row r="228">
          <cell r="L228" t="str">
            <v>06704, PG&amp;E S</v>
          </cell>
          <cell r="M228">
            <v>7.3675408071427667E-2</v>
          </cell>
          <cell r="N228">
            <v>1.7743293331412332E-2</v>
          </cell>
        </row>
        <row r="229">
          <cell r="L229" t="str">
            <v>06705, PG&amp;E S</v>
          </cell>
          <cell r="M229">
            <v>3.6494433865939396E-2</v>
          </cell>
          <cell r="N229">
            <v>1.1133406932422034E-2</v>
          </cell>
        </row>
        <row r="230">
          <cell r="L230" t="str">
            <v>06706, PG&amp;E S</v>
          </cell>
          <cell r="M230">
            <v>4.942234658193103E-2</v>
          </cell>
          <cell r="N230">
            <v>1.1646539774122345E-2</v>
          </cell>
        </row>
        <row r="231">
          <cell r="L231" t="str">
            <v>06707, PG&amp;E S</v>
          </cell>
          <cell r="M231">
            <v>6.5194335730436537E-2</v>
          </cell>
          <cell r="N231">
            <v>1.2064872920785053E-2</v>
          </cell>
        </row>
        <row r="232">
          <cell r="L232" t="str">
            <v>06708, PG&amp;E S</v>
          </cell>
          <cell r="M232">
            <v>8.6372341768483143E-2</v>
          </cell>
          <cell r="N232">
            <v>1.4930173791586449E-2</v>
          </cell>
        </row>
        <row r="233">
          <cell r="L233" t="str">
            <v>06709, PG&amp;E S</v>
          </cell>
          <cell r="M233">
            <v>4.0260879242080418E-2</v>
          </cell>
          <cell r="N233">
            <v>1.1808108614344667E-2</v>
          </cell>
        </row>
        <row r="234">
          <cell r="L234" t="str">
            <v>06710, PG&amp;E S</v>
          </cell>
          <cell r="M234">
            <v>2.1374040756134523E-2</v>
          </cell>
          <cell r="N234">
            <v>8.4495219656982919E-3</v>
          </cell>
        </row>
        <row r="235">
          <cell r="L235" t="str">
            <v>06711, PG&amp;E S</v>
          </cell>
          <cell r="M235">
            <v>2.780467345553601E-2</v>
          </cell>
          <cell r="N235">
            <v>9.9277109321238809E-3</v>
          </cell>
        </row>
        <row r="236">
          <cell r="L236" t="str">
            <v>06712, PG&amp;E S</v>
          </cell>
          <cell r="M236">
            <v>2.3393912692514635E-2</v>
          </cell>
          <cell r="N236">
            <v>7.7480930388827028E-3</v>
          </cell>
        </row>
        <row r="237">
          <cell r="L237" t="str">
            <v>07101, PG&amp;E R</v>
          </cell>
          <cell r="M237">
            <v>5.7707233162974415E-2</v>
          </cell>
          <cell r="N237">
            <v>1.6316249519371238E-2</v>
          </cell>
        </row>
        <row r="238">
          <cell r="L238" t="str">
            <v>07101, PG&amp;E W</v>
          </cell>
          <cell r="M238">
            <v>5.7942042789877794E-2</v>
          </cell>
          <cell r="N238">
            <v>1.5891263500777214E-2</v>
          </cell>
        </row>
        <row r="239">
          <cell r="L239" t="str">
            <v>07101, SCG 1</v>
          </cell>
          <cell r="M239">
            <v>7.8807037283277079E-2</v>
          </cell>
          <cell r="N239">
            <v>1.9500571828797112E-2</v>
          </cell>
        </row>
        <row r="240">
          <cell r="L240" t="str">
            <v>07101, SWG_Barstow</v>
          </cell>
          <cell r="M240">
            <v>7.3589935109449889E-2</v>
          </cell>
          <cell r="N240">
            <v>1.9927413428351439E-2</v>
          </cell>
        </row>
        <row r="241">
          <cell r="L241" t="str">
            <v>07101, SWG_Needles</v>
          </cell>
          <cell r="M241">
            <v>4.1696264868637714E-2</v>
          </cell>
          <cell r="N241">
            <v>1.0625294318950594E-2</v>
          </cell>
        </row>
        <row r="242">
          <cell r="L242" t="str">
            <v>07101, SWG_Victorville</v>
          </cell>
          <cell r="M242">
            <v>7.3565398686071176E-2</v>
          </cell>
          <cell r="N242">
            <v>2.0087302858068316E-2</v>
          </cell>
        </row>
        <row r="243">
          <cell r="L243" t="str">
            <v>07102, SCG 1</v>
          </cell>
          <cell r="M243">
            <v>3.4887774798945025E-2</v>
          </cell>
          <cell r="N243">
            <v>1.3318382124631567E-2</v>
          </cell>
        </row>
        <row r="244">
          <cell r="L244" t="str">
            <v>07102, SCG 2</v>
          </cell>
          <cell r="M244">
            <v>3.7315291842886587E-2</v>
          </cell>
          <cell r="N244">
            <v>1.4137822137955575E-2</v>
          </cell>
        </row>
        <row r="245">
          <cell r="L245" t="str">
            <v>07102, SWG_Victorville</v>
          </cell>
          <cell r="M245">
            <v>3.7644828684967629E-2</v>
          </cell>
          <cell r="N245">
            <v>1.4201282889024797E-2</v>
          </cell>
        </row>
        <row r="246">
          <cell r="L246" t="str">
            <v>07103, SWG_Victorville</v>
          </cell>
          <cell r="M246">
            <v>4.2369176413424074E-2</v>
          </cell>
          <cell r="N246">
            <v>1.5101137459037054E-2</v>
          </cell>
        </row>
        <row r="247">
          <cell r="L247" t="str">
            <v>07104, SCG 1</v>
          </cell>
          <cell r="M247">
            <v>4.5553047289994916E-2</v>
          </cell>
          <cell r="N247">
            <v>1.234007756632142E-2</v>
          </cell>
        </row>
        <row r="248">
          <cell r="L248" t="str">
            <v>07104, SCG 2</v>
          </cell>
          <cell r="M248">
            <v>4.7440027814596206E-2</v>
          </cell>
          <cell r="N248">
            <v>1.2988638523050688E-2</v>
          </cell>
        </row>
        <row r="249">
          <cell r="L249" t="str">
            <v>07104, SCG 3</v>
          </cell>
          <cell r="M249">
            <v>7.0797050125791933E-2</v>
          </cell>
          <cell r="N249">
            <v>1.9050134373188705E-2</v>
          </cell>
        </row>
        <row r="250">
          <cell r="L250" t="str">
            <v>07104, SWG_Big_Bear</v>
          </cell>
          <cell r="M250">
            <v>5.9490466195301683E-2</v>
          </cell>
          <cell r="N250">
            <v>1.6328831932895114E-2</v>
          </cell>
        </row>
        <row r="251">
          <cell r="L251" t="str">
            <v>07104, SWG_Victorville</v>
          </cell>
          <cell r="M251">
            <v>4.7564908815954113E-2</v>
          </cell>
          <cell r="N251">
            <v>1.3014681701057304E-2</v>
          </cell>
        </row>
        <row r="252">
          <cell r="L252" t="str">
            <v>07105, SCG 1</v>
          </cell>
          <cell r="M252">
            <v>2.9339169286797247E-2</v>
          </cell>
          <cell r="N252">
            <v>1.0736886163234443E-2</v>
          </cell>
        </row>
        <row r="253">
          <cell r="L253" t="str">
            <v>07106, SCG 1</v>
          </cell>
          <cell r="M253">
            <v>4.8042985741398148E-2</v>
          </cell>
          <cell r="N253">
            <v>1.6000605163475571E-2</v>
          </cell>
        </row>
        <row r="254">
          <cell r="L254" t="str">
            <v>07107, SCG 1</v>
          </cell>
          <cell r="M254">
            <v>5.9516758366343618E-2</v>
          </cell>
          <cell r="N254">
            <v>1.4001800322147337E-2</v>
          </cell>
        </row>
        <row r="255">
          <cell r="L255" t="str">
            <v>07108, SCG 1</v>
          </cell>
          <cell r="M255">
            <v>5.1215557521692108E-2</v>
          </cell>
          <cell r="N255">
            <v>1.5696801292504847E-2</v>
          </cell>
        </row>
        <row r="256">
          <cell r="L256" t="str">
            <v>07109, SCG 1</v>
          </cell>
          <cell r="M256">
            <v>2.9774612287509463E-2</v>
          </cell>
          <cell r="N256">
            <v>1.1984840735893518E-2</v>
          </cell>
        </row>
        <row r="257">
          <cell r="L257" t="str">
            <v>07110, SCG 1</v>
          </cell>
          <cell r="M257">
            <v>5.9456732348447248E-2</v>
          </cell>
          <cell r="N257">
            <v>1.2567675123057745E-2</v>
          </cell>
        </row>
        <row r="258">
          <cell r="L258" t="str">
            <v>07111, SCG 1</v>
          </cell>
          <cell r="M258">
            <v>3.7470477425090291E-2</v>
          </cell>
          <cell r="N258">
            <v>1.2077787622201779E-2</v>
          </cell>
        </row>
        <row r="259">
          <cell r="L259" t="str">
            <v>07112, SCG 1</v>
          </cell>
          <cell r="M259">
            <v>3.526229150016278E-2</v>
          </cell>
          <cell r="N259">
            <v>9.943512081371805E-3</v>
          </cell>
        </row>
        <row r="260">
          <cell r="L260" t="str">
            <v>07113, SCG 1</v>
          </cell>
          <cell r="M260">
            <v>5.6807477815176789E-2</v>
          </cell>
          <cell r="N260">
            <v>1.3965989522627197E-2</v>
          </cell>
        </row>
        <row r="261">
          <cell r="L261" t="str">
            <v>07114, SCG 1</v>
          </cell>
          <cell r="M261">
            <v>2.513444460773712E-2</v>
          </cell>
          <cell r="N261">
            <v>8.748958907429643E-3</v>
          </cell>
        </row>
        <row r="262">
          <cell r="L262" t="str">
            <v>07115, SCG 1</v>
          </cell>
          <cell r="M262">
            <v>1.7805170178950065E-2</v>
          </cell>
          <cell r="N262">
            <v>8.6896087683473715E-3</v>
          </cell>
        </row>
        <row r="263">
          <cell r="L263" t="str">
            <v>07301, SDG&amp;E COASTAL</v>
          </cell>
          <cell r="M263">
            <v>6.6166306680035883E-2</v>
          </cell>
          <cell r="N263">
            <v>1.554417541449077E-2</v>
          </cell>
        </row>
        <row r="264">
          <cell r="L264" t="str">
            <v>07301, SDG&amp;E INLAND</v>
          </cell>
          <cell r="M264">
            <v>7.142598310594124E-2</v>
          </cell>
          <cell r="N264">
            <v>1.5816668273820226E-2</v>
          </cell>
        </row>
        <row r="265">
          <cell r="L265" t="str">
            <v>07302, SDG&amp;E COASTAL</v>
          </cell>
          <cell r="M265">
            <v>4.2741237545735611E-2</v>
          </cell>
          <cell r="N265">
            <v>1.18953387188589E-2</v>
          </cell>
        </row>
        <row r="266">
          <cell r="L266" t="str">
            <v>07302, SDG&amp;E DESERT</v>
          </cell>
          <cell r="M266">
            <v>4.3378517200983131E-2</v>
          </cell>
          <cell r="N266">
            <v>1.1945348331491717E-2</v>
          </cell>
        </row>
        <row r="267">
          <cell r="L267" t="str">
            <v>07302, SDG&amp;E INLAND</v>
          </cell>
          <cell r="M267">
            <v>4.5526106095626948E-2</v>
          </cell>
          <cell r="N267">
            <v>1.2101839753151437E-2</v>
          </cell>
        </row>
        <row r="268">
          <cell r="L268" t="str">
            <v>07302, SDG&amp;E MOUNTAIN</v>
          </cell>
          <cell r="M268">
            <v>4.4622146102021309E-2</v>
          </cell>
          <cell r="N268">
            <v>1.2036054187493766E-2</v>
          </cell>
        </row>
        <row r="269">
          <cell r="L269" t="str">
            <v>07303, SDG&amp;E COASTAL</v>
          </cell>
          <cell r="M269">
            <v>3.8331459198680515E-2</v>
          </cell>
          <cell r="N269">
            <v>1.3750457673623472E-2</v>
          </cell>
        </row>
        <row r="270">
          <cell r="L270" t="str">
            <v>07303, SDG&amp;E INLAND</v>
          </cell>
          <cell r="M270">
            <v>3.9376614265107995E-2</v>
          </cell>
          <cell r="N270">
            <v>1.3881283047073872E-2</v>
          </cell>
        </row>
        <row r="271">
          <cell r="L271" t="str">
            <v>07304, SDG&amp;E COASTAL</v>
          </cell>
          <cell r="M271">
            <v>3.5487779035133782E-2</v>
          </cell>
          <cell r="N271">
            <v>8.785015024475434E-3</v>
          </cell>
        </row>
        <row r="272">
          <cell r="L272" t="str">
            <v>07304, SDG&amp;E INLAND</v>
          </cell>
          <cell r="M272">
            <v>3.6121471372560922E-2</v>
          </cell>
          <cell r="N272">
            <v>8.8233121544134749E-3</v>
          </cell>
        </row>
        <row r="273">
          <cell r="L273" t="str">
            <v>07305, SDG&amp;E COASTAL</v>
          </cell>
          <cell r="M273">
            <v>6.239920343528757E-2</v>
          </cell>
          <cell r="N273">
            <v>1.2056088261049685E-2</v>
          </cell>
        </row>
        <row r="274">
          <cell r="L274" t="str">
            <v>07305, SDG&amp;E INLAND</v>
          </cell>
          <cell r="M274">
            <v>6.7110604680618774E-2</v>
          </cell>
          <cell r="N274">
            <v>1.2221647638082134E-2</v>
          </cell>
        </row>
        <row r="275">
          <cell r="L275" t="str">
            <v>07306, SDG&amp;E INLAND</v>
          </cell>
          <cell r="M275">
            <v>6.6753670429286344E-2</v>
          </cell>
          <cell r="N275">
            <v>1.4310152420752627E-2</v>
          </cell>
        </row>
        <row r="276">
          <cell r="L276" t="str">
            <v>07306, SDG&amp;E MOUNTAIN</v>
          </cell>
          <cell r="M276">
            <v>6.314324810678465E-2</v>
          </cell>
          <cell r="N276">
            <v>1.4136712743296425E-2</v>
          </cell>
        </row>
        <row r="277">
          <cell r="L277" t="str">
            <v>07307, SDG&amp;E INLAND</v>
          </cell>
          <cell r="M277">
            <v>4.2856664451679856E-2</v>
          </cell>
          <cell r="N277">
            <v>1.1587627360491362E-2</v>
          </cell>
        </row>
        <row r="278">
          <cell r="L278" t="str">
            <v>07307, SDG&amp;E MOUNTAIN</v>
          </cell>
          <cell r="M278">
            <v>4.3607080312438394E-2</v>
          </cell>
          <cell r="N278">
            <v>1.1641612052509716E-2</v>
          </cell>
        </row>
        <row r="279">
          <cell r="L279" t="str">
            <v>07308, SDG&amp;E INLAND</v>
          </cell>
          <cell r="M279">
            <v>2.815221157357849E-2</v>
          </cell>
          <cell r="N279">
            <v>8.167948971391505E-3</v>
          </cell>
        </row>
        <row r="280">
          <cell r="L280" t="str">
            <v>07309, SDG&amp;E COASTAL</v>
          </cell>
          <cell r="M280">
            <v>2.2611155799717435E-2</v>
          </cell>
          <cell r="N280">
            <v>6.6752782572749077E-3</v>
          </cell>
        </row>
        <row r="281">
          <cell r="L281" t="str">
            <v>07309, SDG&amp;E INLAND</v>
          </cell>
          <cell r="M281">
            <v>2.2728255319573856E-2</v>
          </cell>
          <cell r="N281">
            <v>6.6855693117756354E-3</v>
          </cell>
        </row>
        <row r="282">
          <cell r="L282" t="str">
            <v>07310, SDG&amp;E COASTAL</v>
          </cell>
          <cell r="M282">
            <v>5.272248754422218E-2</v>
          </cell>
          <cell r="N282">
            <v>1.0503685166168251E-2</v>
          </cell>
        </row>
        <row r="283">
          <cell r="L283" t="str">
            <v>07311, SDG&amp;E COASTAL</v>
          </cell>
          <cell r="M283">
            <v>1.9408716367425312E-2</v>
          </cell>
          <cell r="N283">
            <v>6.8764757352013199E-3</v>
          </cell>
        </row>
        <row r="284">
          <cell r="L284" t="str">
            <v>07312, SDG&amp;E COASTAL</v>
          </cell>
          <cell r="M284">
            <v>6.89457314548369E-2</v>
          </cell>
          <cell r="N284">
            <v>1.2072433149361015E-2</v>
          </cell>
        </row>
        <row r="285">
          <cell r="L285" t="str">
            <v>07312, SDG&amp;E INLAND</v>
          </cell>
          <cell r="M285">
            <v>6.8873872703277633E-2</v>
          </cell>
          <cell r="N285">
            <v>1.2070314787064379E-2</v>
          </cell>
        </row>
        <row r="286">
          <cell r="L286" t="str">
            <v>07313, SDG&amp;E INLAND</v>
          </cell>
          <cell r="M286">
            <v>5.4874518354302439E-2</v>
          </cell>
          <cell r="N286">
            <v>1.4447638746023615E-2</v>
          </cell>
        </row>
        <row r="287">
          <cell r="L287" t="str">
            <v>07314, SDG&amp;E INLAND</v>
          </cell>
          <cell r="M287">
            <v>4.4504249327830467E-2</v>
          </cell>
          <cell r="N287">
            <v>1.1334028471383047E-2</v>
          </cell>
        </row>
        <row r="288">
          <cell r="L288" t="str">
            <v>07315, SDG&amp;E COASTAL</v>
          </cell>
          <cell r="M288">
            <v>3.6702464167800437E-2</v>
          </cell>
          <cell r="N288">
            <v>1.0961259929249411E-2</v>
          </cell>
        </row>
        <row r="289">
          <cell r="L289" t="str">
            <v>07316, SDG&amp;E COASTAL</v>
          </cell>
          <cell r="M289">
            <v>7.5033282492833669E-2</v>
          </cell>
          <cell r="N289">
            <v>1.4094514481451475E-2</v>
          </cell>
        </row>
        <row r="290">
          <cell r="L290" t="str">
            <v>07317, SDG&amp;E COASTAL</v>
          </cell>
          <cell r="M290">
            <v>9.5386848280811717E-2</v>
          </cell>
          <cell r="N290">
            <v>1.7537449611662679E-2</v>
          </cell>
        </row>
        <row r="291">
          <cell r="L291" t="str">
            <v>07317, SDG&amp;E INLAND</v>
          </cell>
          <cell r="M291">
            <v>9.7046641318681279E-2</v>
          </cell>
          <cell r="N291">
            <v>1.7592773432977181E-2</v>
          </cell>
        </row>
        <row r="292">
          <cell r="L292" t="str">
            <v>07318, SDG&amp;E COASTAL</v>
          </cell>
          <cell r="M292">
            <v>7.5918235432562833E-2</v>
          </cell>
          <cell r="N292">
            <v>1.5355697959900296E-2</v>
          </cell>
        </row>
        <row r="293">
          <cell r="L293" t="str">
            <v>07318, SDG&amp;E INLAND</v>
          </cell>
          <cell r="M293">
            <v>7.7177876451866384E-2</v>
          </cell>
          <cell r="N293">
            <v>1.540679521239904E-2</v>
          </cell>
        </row>
        <row r="294">
          <cell r="L294" t="str">
            <v>07319, SDG&amp;E INLAND</v>
          </cell>
          <cell r="M294">
            <v>5.3577359823682884E-2</v>
          </cell>
          <cell r="N294">
            <v>1.344098023478426E-2</v>
          </cell>
        </row>
        <row r="295">
          <cell r="L295" t="str">
            <v>07319, SDG&amp;E MOUNTAIN</v>
          </cell>
          <cell r="M295">
            <v>5.4358209018735879E-2</v>
          </cell>
          <cell r="N295">
            <v>1.3488082733038934E-2</v>
          </cell>
        </row>
        <row r="296">
          <cell r="L296" t="str">
            <v>07320, SDG&amp;E INLAND</v>
          </cell>
          <cell r="M296">
            <v>5.2808487405191187E-2</v>
          </cell>
          <cell r="N296">
            <v>9.1425370624487311E-3</v>
          </cell>
        </row>
        <row r="297">
          <cell r="L297" t="str">
            <v>07321, SDG&amp;E COASTAL</v>
          </cell>
          <cell r="M297">
            <v>7.8248289749032432E-2</v>
          </cell>
          <cell r="N297">
            <v>1.8630943429043041E-2</v>
          </cell>
        </row>
        <row r="298">
          <cell r="L298" t="str">
            <v>07321, SDG&amp;E INLAND</v>
          </cell>
          <cell r="M298">
            <v>7.9399401490832341E-2</v>
          </cell>
          <cell r="N298">
            <v>1.8697610029368168E-2</v>
          </cell>
        </row>
        <row r="299">
          <cell r="L299" t="str">
            <v>07322, SDG&amp;E COASTAL</v>
          </cell>
          <cell r="M299">
            <v>5.6259225209983645E-2</v>
          </cell>
          <cell r="N299">
            <v>1.6237294043498929E-2</v>
          </cell>
        </row>
        <row r="300">
          <cell r="L300" t="str">
            <v>07322, SDG&amp;E INLAND</v>
          </cell>
          <cell r="M300">
            <v>5.6056084160635372E-2</v>
          </cell>
          <cell r="N300">
            <v>1.6218481423240973E-2</v>
          </cell>
        </row>
        <row r="301">
          <cell r="L301" t="str">
            <v>07501, PG&amp;E T</v>
          </cell>
          <cell r="M301">
            <v>4.999694331958749E-2</v>
          </cell>
          <cell r="N301">
            <v>8.4717574078038201E-3</v>
          </cell>
        </row>
        <row r="302">
          <cell r="L302" t="str">
            <v>07502, PG&amp;E T</v>
          </cell>
          <cell r="M302">
            <v>9.1887194039562414E-2</v>
          </cell>
          <cell r="N302">
            <v>7.8799078098301441E-3</v>
          </cell>
        </row>
        <row r="303">
          <cell r="L303" t="str">
            <v>07503, PG&amp;E T</v>
          </cell>
          <cell r="M303">
            <v>0.1035608038122583</v>
          </cell>
          <cell r="N303">
            <v>1.0507528119099923E-2</v>
          </cell>
        </row>
        <row r="304">
          <cell r="L304" t="str">
            <v>07504, PG&amp;E T</v>
          </cell>
          <cell r="M304">
            <v>2.0331450168027343E-2</v>
          </cell>
          <cell r="N304">
            <v>5.3314075899900731E-3</v>
          </cell>
        </row>
        <row r="305">
          <cell r="L305" t="str">
            <v>07505, PG&amp;E T</v>
          </cell>
          <cell r="M305">
            <v>3.1210170776768246E-2</v>
          </cell>
          <cell r="N305">
            <v>6.992151553977974E-3</v>
          </cell>
        </row>
        <row r="306">
          <cell r="L306" t="str">
            <v>07506, PG&amp;E T</v>
          </cell>
          <cell r="M306">
            <v>2.990365390300664E-2</v>
          </cell>
          <cell r="N306">
            <v>7.3302870644992796E-3</v>
          </cell>
        </row>
        <row r="307">
          <cell r="L307" t="str">
            <v>07507, PG&amp;E T</v>
          </cell>
          <cell r="M307">
            <v>6.3987676137184535E-2</v>
          </cell>
          <cell r="N307">
            <v>1.1636146831193635E-2</v>
          </cell>
        </row>
        <row r="308">
          <cell r="L308" t="str">
            <v>07701, PG&amp;E S</v>
          </cell>
          <cell r="M308">
            <v>3.8713566488280844E-2</v>
          </cell>
          <cell r="N308">
            <v>1.2153194289351724E-2</v>
          </cell>
        </row>
        <row r="309">
          <cell r="L309" t="str">
            <v>07702, PG&amp;E S</v>
          </cell>
          <cell r="M309">
            <v>6.6585550007348782E-2</v>
          </cell>
          <cell r="N309">
            <v>1.4903309468167258E-2</v>
          </cell>
        </row>
        <row r="310">
          <cell r="L310" t="str">
            <v>07703, PG&amp;E S</v>
          </cell>
          <cell r="M310">
            <v>2.4394125588517383E-2</v>
          </cell>
          <cell r="N310">
            <v>8.9358102176990886E-3</v>
          </cell>
        </row>
        <row r="311">
          <cell r="L311" t="str">
            <v>07704, PG&amp;E S</v>
          </cell>
          <cell r="M311">
            <v>3.3177357222061811E-2</v>
          </cell>
          <cell r="N311">
            <v>1.1105538620480724E-2</v>
          </cell>
        </row>
        <row r="312">
          <cell r="L312" t="str">
            <v>07901, PG&amp;E T</v>
          </cell>
          <cell r="M312">
            <v>5.2875177042358688E-2</v>
          </cell>
          <cell r="N312">
            <v>1.3729673323111655E-2</v>
          </cell>
        </row>
        <row r="313">
          <cell r="L313" t="str">
            <v>07901, SCG 1</v>
          </cell>
          <cell r="M313">
            <v>5.5374892656496033E-2</v>
          </cell>
          <cell r="N313">
            <v>1.4058769746921881E-2</v>
          </cell>
        </row>
        <row r="314">
          <cell r="L314" t="str">
            <v>07901, SCG 2</v>
          </cell>
          <cell r="M314">
            <v>5.8603772073050675E-2</v>
          </cell>
          <cell r="N314">
            <v>1.4860240987493936E-2</v>
          </cell>
        </row>
        <row r="315">
          <cell r="L315" t="str">
            <v>07902, PG&amp;E R</v>
          </cell>
          <cell r="M315">
            <v>2.814486653302074E-2</v>
          </cell>
          <cell r="N315">
            <v>8.9733433483335494E-3</v>
          </cell>
        </row>
        <row r="316">
          <cell r="L316" t="str">
            <v>07902, PG&amp;E X</v>
          </cell>
          <cell r="M316">
            <v>3.4463031655541605E-2</v>
          </cell>
          <cell r="N316">
            <v>1.084112531738116E-2</v>
          </cell>
        </row>
        <row r="317">
          <cell r="L317" t="str">
            <v>07902, SCG 1</v>
          </cell>
          <cell r="M317">
            <v>3.2619425825534919E-2</v>
          </cell>
          <cell r="N317">
            <v>1.0335109927208061E-2</v>
          </cell>
        </row>
        <row r="318">
          <cell r="L318" t="str">
            <v>07902, SCG 2</v>
          </cell>
          <cell r="M318">
            <v>3.4862324036660126E-2</v>
          </cell>
          <cell r="N318">
            <v>1.0958470378887947E-2</v>
          </cell>
        </row>
        <row r="319">
          <cell r="L319" t="str">
            <v>08101, PG&amp;E T</v>
          </cell>
          <cell r="M319">
            <v>3.5920980260711916E-2</v>
          </cell>
          <cell r="N319">
            <v>8.9332515054466634E-3</v>
          </cell>
        </row>
        <row r="320">
          <cell r="L320" t="str">
            <v>08102, PG&amp;E T</v>
          </cell>
          <cell r="M320">
            <v>4.1253050033798415E-2</v>
          </cell>
          <cell r="N320">
            <v>9.5126872299538447E-3</v>
          </cell>
        </row>
        <row r="321">
          <cell r="L321" t="str">
            <v>08102, PG&amp;E X</v>
          </cell>
          <cell r="M321">
            <v>4.3446992379259086E-2</v>
          </cell>
          <cell r="N321">
            <v>1.0089199458297183E-2</v>
          </cell>
        </row>
        <row r="322">
          <cell r="L322" t="str">
            <v>08103, PG&amp;E X</v>
          </cell>
          <cell r="M322">
            <v>3.720377085097009E-2</v>
          </cell>
          <cell r="N322">
            <v>7.8234775460048929E-3</v>
          </cell>
        </row>
        <row r="323">
          <cell r="L323" t="str">
            <v>08104, PG&amp;E Q</v>
          </cell>
          <cell r="M323">
            <v>2.6748948721328557E-2</v>
          </cell>
          <cell r="N323">
            <v>7.0517371383160511E-3</v>
          </cell>
        </row>
        <row r="324">
          <cell r="L324" t="str">
            <v>08104, PG&amp;E T</v>
          </cell>
          <cell r="M324">
            <v>2.3431922417078824E-2</v>
          </cell>
          <cell r="N324">
            <v>6.3286228665759168E-3</v>
          </cell>
        </row>
        <row r="325">
          <cell r="L325" t="str">
            <v>08104, PG&amp;E X</v>
          </cell>
          <cell r="M325">
            <v>2.5343728789683495E-2</v>
          </cell>
          <cell r="N325">
            <v>6.7575107505647063E-3</v>
          </cell>
        </row>
        <row r="326">
          <cell r="L326" t="str">
            <v>08105, PG&amp;E X</v>
          </cell>
          <cell r="M326">
            <v>1.9287475942145037E-2</v>
          </cell>
          <cell r="N326">
            <v>6.7355436236552872E-3</v>
          </cell>
        </row>
        <row r="327">
          <cell r="L327" t="str">
            <v>08106, PG&amp;E X</v>
          </cell>
          <cell r="M327">
            <v>2.6427999721794611E-2</v>
          </cell>
          <cell r="N327">
            <v>7.6794139225166147E-3</v>
          </cell>
        </row>
        <row r="328">
          <cell r="L328" t="str">
            <v>08301, SCG 2</v>
          </cell>
          <cell r="M328">
            <v>6.0801006592468426E-2</v>
          </cell>
          <cell r="N328">
            <v>1.4191886331123451E-2</v>
          </cell>
        </row>
        <row r="329">
          <cell r="L329" t="str">
            <v>08302, PG&amp;E R</v>
          </cell>
          <cell r="M329">
            <v>3.6270645398366129E-2</v>
          </cell>
          <cell r="N329">
            <v>1.0845188528232968E-2</v>
          </cell>
        </row>
        <row r="330">
          <cell r="L330" t="str">
            <v>08302, PG&amp;E T</v>
          </cell>
          <cell r="M330">
            <v>3.9678772014248243E-2</v>
          </cell>
          <cell r="N330">
            <v>1.2137340991359383E-2</v>
          </cell>
        </row>
        <row r="331">
          <cell r="L331" t="str">
            <v>08302, PG&amp;E X</v>
          </cell>
          <cell r="M331">
            <v>4.2830132132376346E-2</v>
          </cell>
          <cell r="N331">
            <v>1.2959372081128283E-2</v>
          </cell>
        </row>
        <row r="332">
          <cell r="L332" t="str">
            <v>08302, SCG 1</v>
          </cell>
          <cell r="M332">
            <v>4.2264182348318198E-2</v>
          </cell>
          <cell r="N332">
            <v>1.249066236622382E-2</v>
          </cell>
        </row>
        <row r="333">
          <cell r="L333" t="str">
            <v>08302, SCG 2</v>
          </cell>
          <cell r="M333">
            <v>4.4590108001174238E-2</v>
          </cell>
          <cell r="N333">
            <v>1.3209389790473848E-2</v>
          </cell>
        </row>
        <row r="334">
          <cell r="L334" t="str">
            <v>08303, SCG 1</v>
          </cell>
          <cell r="M334">
            <v>5.8723201440339295E-2</v>
          </cell>
          <cell r="N334">
            <v>1.079629253014012E-2</v>
          </cell>
        </row>
        <row r="335">
          <cell r="L335" t="str">
            <v>08501, City of Palo Alto Ultilities</v>
          </cell>
          <cell r="M335">
            <v>2.0381951803746533E-2</v>
          </cell>
          <cell r="N335">
            <v>5.1754229296409526E-3</v>
          </cell>
        </row>
        <row r="336">
          <cell r="L336" t="str">
            <v>08501, PG&amp;E X</v>
          </cell>
          <cell r="M336">
            <v>2.0363214088065264E-2</v>
          </cell>
          <cell r="N336">
            <v>5.1744466846946726E-3</v>
          </cell>
        </row>
        <row r="337">
          <cell r="L337" t="str">
            <v>08502, PG&amp;E X</v>
          </cell>
          <cell r="M337">
            <v>1.9745767791632361E-2</v>
          </cell>
          <cell r="N337">
            <v>6.2302128157704622E-3</v>
          </cell>
        </row>
        <row r="338">
          <cell r="L338" t="str">
            <v>08503, PG&amp;E X</v>
          </cell>
          <cell r="M338">
            <v>1.9026044045723799E-2</v>
          </cell>
          <cell r="N338">
            <v>6.0185488332789774E-3</v>
          </cell>
        </row>
        <row r="339">
          <cell r="L339" t="str">
            <v>08504, PG&amp;E X</v>
          </cell>
          <cell r="M339">
            <v>1.512169627855213E-2</v>
          </cell>
          <cell r="N339">
            <v>6.0275343229646118E-3</v>
          </cell>
        </row>
        <row r="340">
          <cell r="L340" t="str">
            <v>08505, PG&amp;E X</v>
          </cell>
          <cell r="M340">
            <v>1.99909581008904E-2</v>
          </cell>
          <cell r="N340">
            <v>7.8480445377997927E-3</v>
          </cell>
        </row>
        <row r="341">
          <cell r="L341" t="str">
            <v>08506, PG&amp;E X</v>
          </cell>
          <cell r="M341">
            <v>2.3952121938778007E-2</v>
          </cell>
          <cell r="N341">
            <v>8.1054060233960099E-3</v>
          </cell>
        </row>
        <row r="342">
          <cell r="L342" t="str">
            <v>08507, PG&amp;E X</v>
          </cell>
          <cell r="M342">
            <v>2.2973650886830142E-2</v>
          </cell>
          <cell r="N342">
            <v>4.6906700855647273E-3</v>
          </cell>
        </row>
        <row r="343">
          <cell r="L343" t="str">
            <v>08508, PG&amp;E X</v>
          </cell>
          <cell r="M343">
            <v>2.5942778186585462E-2</v>
          </cell>
          <cell r="N343">
            <v>7.1877575865990978E-3</v>
          </cell>
        </row>
        <row r="344">
          <cell r="L344" t="str">
            <v>08509, PG&amp;E X</v>
          </cell>
          <cell r="M344">
            <v>4.1613611517898254E-2</v>
          </cell>
          <cell r="N344">
            <v>9.7194661630326355E-3</v>
          </cell>
        </row>
        <row r="345">
          <cell r="L345" t="str">
            <v>08510, PG&amp;E X</v>
          </cell>
          <cell r="M345">
            <v>3.8039864150107294E-2</v>
          </cell>
          <cell r="N345">
            <v>9.6523925966474546E-3</v>
          </cell>
        </row>
        <row r="346">
          <cell r="L346" t="str">
            <v>08511, PG&amp;E X</v>
          </cell>
          <cell r="M346">
            <v>2.3502353549723892E-2</v>
          </cell>
          <cell r="N346">
            <v>7.893453506908326E-3</v>
          </cell>
        </row>
        <row r="347">
          <cell r="L347" t="str">
            <v>08512, PG&amp;E X</v>
          </cell>
          <cell r="M347">
            <v>1.9041339957864258E-2</v>
          </cell>
          <cell r="N347">
            <v>6.2226016316915718E-3</v>
          </cell>
        </row>
        <row r="348">
          <cell r="L348" t="str">
            <v>08513, PG&amp;E X</v>
          </cell>
          <cell r="M348">
            <v>3.0831280642587406E-2</v>
          </cell>
          <cell r="N348">
            <v>7.4638792803210221E-3</v>
          </cell>
        </row>
        <row r="349">
          <cell r="L349" t="str">
            <v>08514, PG&amp;E X</v>
          </cell>
          <cell r="M349">
            <v>6.6777122426080068E-2</v>
          </cell>
          <cell r="N349">
            <v>1.2641726253941658E-2</v>
          </cell>
        </row>
        <row r="350">
          <cell r="L350" t="str">
            <v>08701, PG&amp;E Q</v>
          </cell>
          <cell r="M350">
            <v>3.137120395024097E-2</v>
          </cell>
          <cell r="N350">
            <v>1.1024048509745156E-2</v>
          </cell>
        </row>
        <row r="351">
          <cell r="L351" t="str">
            <v>08701, PG&amp;E T</v>
          </cell>
          <cell r="M351">
            <v>2.6890167357118969E-2</v>
          </cell>
          <cell r="N351">
            <v>9.7865410531717389E-3</v>
          </cell>
        </row>
        <row r="352">
          <cell r="L352" t="str">
            <v>08702, PG&amp;E T</v>
          </cell>
          <cell r="M352">
            <v>3.7535851372348342E-2</v>
          </cell>
          <cell r="N352">
            <v>1.058099133174684E-2</v>
          </cell>
        </row>
        <row r="353">
          <cell r="L353" t="str">
            <v>08900, PG&amp;E R</v>
          </cell>
          <cell r="M353">
            <v>4.6666373147094542E-2</v>
          </cell>
          <cell r="N353">
            <v>1.3362300436810207E-2</v>
          </cell>
        </row>
        <row r="354">
          <cell r="L354" t="str">
            <v>08900, PG&amp;E Y</v>
          </cell>
          <cell r="M354">
            <v>7.8904125455320995E-2</v>
          </cell>
          <cell r="N354">
            <v>2.2703365006700411E-2</v>
          </cell>
        </row>
        <row r="355">
          <cell r="L355" t="str">
            <v>09501, Island Energy</v>
          </cell>
          <cell r="M355">
            <v>7.4682410434226937E-2</v>
          </cell>
          <cell r="N355">
            <v>1.2930489783204756E-2</v>
          </cell>
        </row>
        <row r="356">
          <cell r="L356" t="str">
            <v>09501, PG&amp;E S</v>
          </cell>
          <cell r="M356">
            <v>6.1188097867869516E-2</v>
          </cell>
          <cell r="N356">
            <v>1.1523058265382996E-2</v>
          </cell>
        </row>
        <row r="357">
          <cell r="L357" t="str">
            <v>09501, PG&amp;E X</v>
          </cell>
          <cell r="M357">
            <v>7.5540627535323771E-2</v>
          </cell>
          <cell r="N357">
            <v>1.2955161410279879E-2</v>
          </cell>
        </row>
        <row r="358">
          <cell r="L358" t="str">
            <v>09502, PG&amp;E S</v>
          </cell>
          <cell r="M358">
            <v>4.0552874608732976E-2</v>
          </cell>
          <cell r="N358">
            <v>1.0025737182022472E-2</v>
          </cell>
        </row>
        <row r="359">
          <cell r="L359" t="str">
            <v>09502, PG&amp;E X</v>
          </cell>
          <cell r="M359">
            <v>4.1875021924908766E-2</v>
          </cell>
          <cell r="N359">
            <v>1.0866187326964738E-2</v>
          </cell>
        </row>
        <row r="360">
          <cell r="L360" t="str">
            <v>09503, PG&amp;E S</v>
          </cell>
          <cell r="M360">
            <v>3.0361953596172532E-2</v>
          </cell>
          <cell r="N360">
            <v>1.057307839305553E-2</v>
          </cell>
        </row>
        <row r="361">
          <cell r="L361" t="str">
            <v>09701, PG&amp;E T</v>
          </cell>
          <cell r="M361">
            <v>3.0764973539307145E-2</v>
          </cell>
          <cell r="N361">
            <v>9.3819442824458355E-3</v>
          </cell>
        </row>
        <row r="362">
          <cell r="L362" t="str">
            <v>09701, PG&amp;E X</v>
          </cell>
          <cell r="M362">
            <v>3.3470638146017452E-2</v>
          </cell>
          <cell r="N362">
            <v>1.0041849755185094E-2</v>
          </cell>
        </row>
        <row r="363">
          <cell r="L363" t="str">
            <v>09702, PG&amp;E X</v>
          </cell>
          <cell r="M363">
            <v>4.3035245747115362E-2</v>
          </cell>
          <cell r="N363">
            <v>1.0781000415631988E-2</v>
          </cell>
        </row>
        <row r="364">
          <cell r="L364" t="str">
            <v>09703, PG&amp;E X</v>
          </cell>
          <cell r="M364">
            <v>4.1919243015949237E-2</v>
          </cell>
          <cell r="N364">
            <v>1.2220292811994072E-2</v>
          </cell>
        </row>
        <row r="365">
          <cell r="L365" t="str">
            <v>09901, PG&amp;E S</v>
          </cell>
          <cell r="M365">
            <v>2.526692826413187E-2</v>
          </cell>
          <cell r="N365">
            <v>9.8285986690933892E-3</v>
          </cell>
        </row>
        <row r="366">
          <cell r="L366" t="str">
            <v>09902, PG&amp;E S</v>
          </cell>
          <cell r="M366">
            <v>3.7816826457079789E-2</v>
          </cell>
          <cell r="N366">
            <v>1.4055263834458048E-2</v>
          </cell>
        </row>
        <row r="367">
          <cell r="L367" t="str">
            <v>09903, PG&amp;E S</v>
          </cell>
          <cell r="M367">
            <v>5.3306536213833272E-2</v>
          </cell>
          <cell r="N367">
            <v>1.1450767648116792E-2</v>
          </cell>
        </row>
        <row r="368">
          <cell r="L368" t="str">
            <v>09904, PG&amp;E S</v>
          </cell>
          <cell r="M368">
            <v>4.8980789694208764E-2</v>
          </cell>
          <cell r="N368">
            <v>1.2442135740309107E-2</v>
          </cell>
        </row>
        <row r="369">
          <cell r="L369" t="str">
            <v>10100, PG&amp;E P</v>
          </cell>
          <cell r="M369">
            <v>5.8297811585164783E-2</v>
          </cell>
          <cell r="N369">
            <v>1.60063031982834E-2</v>
          </cell>
        </row>
        <row r="370">
          <cell r="L370" t="str">
            <v>10100, PG&amp;E S</v>
          </cell>
          <cell r="M370">
            <v>4.8123030722682585E-2</v>
          </cell>
          <cell r="N370">
            <v>1.3414200437985236E-2</v>
          </cell>
        </row>
        <row r="371">
          <cell r="L371" t="str">
            <v>10701, SCG 1</v>
          </cell>
          <cell r="M371">
            <v>5.1901841357937684E-2</v>
          </cell>
          <cell r="N371">
            <v>1.5251945346441051E-2</v>
          </cell>
        </row>
        <row r="372">
          <cell r="L372" t="str">
            <v>10701, SCG 2</v>
          </cell>
          <cell r="M372">
            <v>5.4645926843569607E-2</v>
          </cell>
          <cell r="N372">
            <v>1.6104044963467755E-2</v>
          </cell>
        </row>
        <row r="373">
          <cell r="L373" t="str">
            <v>10702, SCG 1</v>
          </cell>
          <cell r="M373">
            <v>3.8597341650270338E-2</v>
          </cell>
          <cell r="N373">
            <v>1.5404586892744749E-2</v>
          </cell>
        </row>
        <row r="374">
          <cell r="L374" t="str">
            <v>10702, SCG 2</v>
          </cell>
          <cell r="M374">
            <v>4.0845062533283474E-2</v>
          </cell>
          <cell r="N374">
            <v>1.6284829894707514E-2</v>
          </cell>
        </row>
        <row r="375">
          <cell r="L375" t="str">
            <v>10703, SCG 1</v>
          </cell>
          <cell r="M375">
            <v>7.1847502095836374E-2</v>
          </cell>
          <cell r="N375">
            <v>1.8598994488602257E-2</v>
          </cell>
        </row>
        <row r="376">
          <cell r="L376" t="str">
            <v>10703, SCG 2</v>
          </cell>
          <cell r="M376">
            <v>7.4386808976052779E-2</v>
          </cell>
          <cell r="N376">
            <v>1.9544973376878366E-2</v>
          </cell>
        </row>
        <row r="377">
          <cell r="L377" t="str">
            <v>11101, SCG 1</v>
          </cell>
          <cell r="M377">
            <v>3.9912964438707468E-2</v>
          </cell>
          <cell r="N377">
            <v>1.0031679248611015E-2</v>
          </cell>
        </row>
        <row r="378">
          <cell r="L378" t="str">
            <v>11102, SCG 1</v>
          </cell>
          <cell r="M378">
            <v>2.5798561677066744E-2</v>
          </cell>
          <cell r="N378">
            <v>8.2829860382782044E-3</v>
          </cell>
        </row>
        <row r="379">
          <cell r="L379" t="str">
            <v>11103, SCG 1</v>
          </cell>
          <cell r="M379">
            <v>4.210565770004767E-2</v>
          </cell>
          <cell r="N379">
            <v>1.1092215480755537E-2</v>
          </cell>
        </row>
        <row r="380">
          <cell r="L380" t="str">
            <v>11104, SCG 1</v>
          </cell>
          <cell r="M380">
            <v>3.5539468641327059E-2</v>
          </cell>
          <cell r="N380">
            <v>9.743468580891132E-3</v>
          </cell>
        </row>
        <row r="381">
          <cell r="L381" t="str">
            <v>11105, SCG 1</v>
          </cell>
          <cell r="M381">
            <v>4.1123620049002801E-2</v>
          </cell>
          <cell r="N381">
            <v>1.166793555086643E-2</v>
          </cell>
        </row>
        <row r="382">
          <cell r="L382" t="str">
            <v>11106, SCG 1</v>
          </cell>
          <cell r="M382">
            <v>3.622659397920433E-2</v>
          </cell>
          <cell r="N382">
            <v>9.4658926954464557E-3</v>
          </cell>
        </row>
        <row r="383">
          <cell r="L383" t="str">
            <v>11300, PG&amp;E S</v>
          </cell>
          <cell r="M383">
            <v>6.8793244923508301E-2</v>
          </cell>
          <cell r="N383">
            <v>1.2221167423953018E-2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986A71-E3BF-4D38-9FDF-82E9F484C6D0}" name="Table14" displayName="Table14" ref="A1:K523" totalsRowShown="0" headerRowDxfId="85" dataDxfId="83" headerRowBorderDxfId="84" tableBorderDxfId="82" totalsRowBorderDxfId="81" dataCellStyle="Percent">
  <sortState xmlns:xlrd2="http://schemas.microsoft.com/office/spreadsheetml/2017/richdata2" ref="A2:K523">
    <sortCondition ref="K1:K523"/>
  </sortState>
  <tableColumns count="11">
    <tableColumn id="1" xr3:uid="{9FF0DCD4-0B96-4864-988A-7666006C4CA3}" name="PUMA" dataDxfId="80"/>
    <tableColumn id="2" xr3:uid="{8A7C387E-1998-4BEF-8619-20C651DAD3DF}" name="County/City" dataDxfId="79"/>
    <tableColumn id="3" xr3:uid="{846922C2-1DA6-4C38-BB32-7DF340FC079A}" name="Climate Zone Electric" dataDxfId="78"/>
    <tableColumn id="4" xr3:uid="{E78E049C-A4CA-4E95-B7B0-28671C6AB7AD}" name="Base AR20" dataDxfId="77" dataCellStyle="Percent"/>
    <tableColumn id="10" xr3:uid="{DC777C72-8A30-4DBD-8BB1-2BF59D77F6B7}" name="CARE/CAP AR20" dataDxfId="76" dataCellStyle="Percent"/>
    <tableColumn id="17" xr3:uid="{5A5BCC06-9DDC-4530-BAB1-5244928555C2}" name="Base AR50" dataDxfId="75" dataCellStyle="Percent"/>
    <tableColumn id="11" xr3:uid="{B72EB24A-E454-469C-A97A-7B3F9D2359B5}" name="CARE/CAP AR50" dataDxfId="74" dataCellStyle="Percent"/>
    <tableColumn id="6" xr3:uid="{21C15B72-123A-4B44-BAF0-18F7468B6CA8}" name="Change in AR20" dataDxfId="73" dataCellStyle="Percent">
      <calculatedColumnFormula>(Table14[[#This Row],[CARE/CAP AR20]]-Table14[[#This Row],[Base AR20]])*100</calculatedColumnFormula>
    </tableColumn>
    <tableColumn id="8" xr3:uid="{FD23FA42-A19E-476D-9D8B-7A0FDD797D73}" name="Change in AR50" dataDxfId="72" dataCellStyle="Percent">
      <calculatedColumnFormula>(Table14[[#This Row],[CARE/CAP AR50]]-Table14[[#This Row],[Base AR50]])*100</calculatedColumnFormula>
    </tableColumn>
    <tableColumn id="7" xr3:uid="{AF2BC098-1075-4576-B84E-255FE6A29F86}" name="PUMA_CZE" dataDxfId="71"/>
    <tableColumn id="5" xr3:uid="{952EB5BC-7CDF-4E7E-A31A-17080BD940B4}" name="Regulatd" dataDxfId="70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B04483-FDD3-41C5-B623-76EA93F021B1}" name="Table25" displayName="Table25" ref="A1:K382" totalsRowShown="0" headerRowDxfId="69" dataDxfId="67" headerRowBorderDxfId="68" tableBorderDxfId="66" totalsRowBorderDxfId="65" dataCellStyle="Percent">
  <sortState xmlns:xlrd2="http://schemas.microsoft.com/office/spreadsheetml/2017/richdata2" ref="A2:K382">
    <sortCondition descending="1" ref="K1:K382"/>
  </sortState>
  <tableColumns count="11">
    <tableColumn id="1" xr3:uid="{B30C2C39-A0A8-45E6-8820-58E73E740DC4}" name="PUMA" dataDxfId="64"/>
    <tableColumn id="2" xr3:uid="{AD847A33-530F-4C82-A50D-C1CE0E1ED5C1}" name="County/City" dataDxfId="63"/>
    <tableColumn id="3" xr3:uid="{94DBA35D-6296-4A5A-B008-3D30A66FDE30}" name="Gas Climate Zone" dataDxfId="62"/>
    <tableColumn id="16" xr3:uid="{07DE04E5-C5C2-4BD1-B3B3-A30D68811BDC}" name="Base AR20" dataDxfId="61" dataCellStyle="Percent"/>
    <tableColumn id="10" xr3:uid="{B93F5884-2B68-457F-869F-4C13A5BCCDE3}" name="CARE/CAP AR20" dataDxfId="60" dataCellStyle="Percent"/>
    <tableColumn id="17" xr3:uid="{CDDC85B2-5956-4573-8CB4-24EA9602F898}" name="Base AR50" dataDxfId="59" dataCellStyle="Percent"/>
    <tableColumn id="11" xr3:uid="{D7A3516E-1615-44DB-913D-9013AE969738}" name="CARE/CAP AR50" dataDxfId="58" dataCellStyle="Percent"/>
    <tableColumn id="4" xr3:uid="{865ED359-44C4-46AD-86B2-5106B133EE27}" name="Change in AR20" dataDxfId="57" dataCellStyle="Percent">
      <calculatedColumnFormula>(Table25[[#This Row],[CARE/CAP AR20]]-Table25[[#This Row],[Base AR20]])*100</calculatedColumnFormula>
    </tableColumn>
    <tableColumn id="5" xr3:uid="{B425EBE8-12FD-4E0B-9EA9-66CC17BA2F49}" name="Change in AR50" dataDxfId="56" dataCellStyle="Percent">
      <calculatedColumnFormula>(Table25[[#This Row],[CARE/CAP AR50]]-Table25[[#This Row],[Base AR50]])*100</calculatedColumnFormula>
    </tableColumn>
    <tableColumn id="7" xr3:uid="{FDCF3EEA-6B20-4402-B61E-349626E3A1CB}" name="PUMA_CZG" dataDxfId="55"/>
    <tableColumn id="6" xr3:uid="{78B0CC79-A139-4DE3-BC85-909AD71D8DE2}" name="regulated" dataDxfId="54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970359-C864-423C-919A-4C9992117866}" name="Table5" displayName="Table5" ref="A1:H54" totalsRowShown="0" headerRowDxfId="53" dataDxfId="52" tableBorderDxfId="51" dataCellStyle="Percent">
  <sortState xmlns:xlrd2="http://schemas.microsoft.com/office/spreadsheetml/2017/richdata2" ref="A2:H54">
    <sortCondition descending="1" ref="C1:C54"/>
  </sortState>
  <tableColumns count="8">
    <tableColumn id="1" xr3:uid="{B2AE4457-84E8-4614-90E1-8AFE5EC07DAB}" name="PWSID" dataDxfId="50"/>
    <tableColumn id="2" xr3:uid="{6C92E031-27B4-42AF-9D55-F9F4FBFD7C2F}" name="Water Name" dataDxfId="49"/>
    <tableColumn id="3" xr3:uid="{4738E014-BBA3-4584-95B4-9174A8F2610F}" name="Base AR20" dataDxfId="48" dataCellStyle="Percent"/>
    <tableColumn id="4" xr3:uid="{615E90F9-2ADF-4C80-B2CF-5EF1B4022FE4}" name="CARE/CAP AR20" dataDxfId="47" dataCellStyle="Percent"/>
    <tableColumn id="5" xr3:uid="{B82D9E4E-1D9A-4B98-A3F8-7B3BB7AF395A}" name="Base AR50" dataDxfId="46" dataCellStyle="Percent"/>
    <tableColumn id="6" xr3:uid="{F7363356-81EB-4254-AD05-4CB834471AA8}" name="CARE/CAP AR50" dataDxfId="45" dataCellStyle="Percent"/>
    <tableColumn id="7" xr3:uid="{6F73B7D9-558A-48BF-9C33-3209E1A2C577}" name="Change in AR20" dataDxfId="44" dataCellStyle="Percent"/>
    <tableColumn id="8" xr3:uid="{1D95E29A-D25D-4CA0-8171-B4A800821966}" name="Change in AR50" dataDxfId="43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F4BD630-973B-49C9-97D4-8711BF91234C}" name="Table147" displayName="Table147" ref="A1:K523" totalsRowShown="0" headerRowDxfId="15" dataDxfId="14" headerRowBorderDxfId="12" tableBorderDxfId="13" totalsRowBorderDxfId="11" dataCellStyle="Percent">
  <autoFilter ref="A1:K523" xr:uid="{FF4BD630-973B-49C9-97D4-8711BF91234C}"/>
  <sortState xmlns:xlrd2="http://schemas.microsoft.com/office/spreadsheetml/2017/richdata2" ref="A2:K523">
    <sortCondition descending="1" ref="K1:K523"/>
  </sortState>
  <tableColumns count="11">
    <tableColumn id="1" xr3:uid="{617CB61E-2CB0-425C-B8E2-041BDAB78567}" name="PUMA" dataDxfId="10"/>
    <tableColumn id="2" xr3:uid="{C66F20AE-B5A1-4F87-A3D8-2BEAB9C04095}" name="County/City" dataDxfId="9"/>
    <tableColumn id="3" xr3:uid="{A0DB8BB4-10FA-4C88-BCD3-8107668B8776}" name="Climate Zone Electric" dataDxfId="8"/>
    <tableColumn id="4" xr3:uid="{A7BF8E6A-5611-48E4-95FC-4451B993571F}" name="Base AR20" dataDxfId="7" dataCellStyle="Percent"/>
    <tableColumn id="10" xr3:uid="{3EFDA6C0-5E2F-4312-84E0-E9DAEA43593A}" name="FERA AR20" dataDxfId="6" dataCellStyle="Percent">
      <calculatedColumnFormula>_xlfn.XLOOKUP(Table147[[#This Row],[PUMA_CZE]],'[1]Electric PUMA-CZ Results'!$L$3:$L$524,'[1]Electric PUMA-CZ Results'!$M$3:$M$524)</calculatedColumnFormula>
    </tableColumn>
    <tableColumn id="17" xr3:uid="{72667ECC-C748-4441-8B45-B1B159C90DDA}" name="Base AR50" dataDxfId="5" dataCellStyle="Percent"/>
    <tableColumn id="11" xr3:uid="{BBE6939C-B1F8-4D73-B518-60D8A3B45CAA}" name="FERA AR50" dataDxfId="4" dataCellStyle="Percent"/>
    <tableColumn id="6" xr3:uid="{893E26FC-D6FA-4AAA-B101-CCFE368FB9F5}" name="Change in AR20" dataDxfId="3" dataCellStyle="Percent">
      <calculatedColumnFormula>(Table147[[#This Row],[FERA AR20]]-Table147[[#This Row],[Base AR20]])*100</calculatedColumnFormula>
    </tableColumn>
    <tableColumn id="8" xr3:uid="{7C39AB50-9B5A-4A47-98F7-06F646BE40D4}" name="Change in AR50" dataDxfId="2" dataCellStyle="Percent">
      <calculatedColumnFormula>(Table147[[#This Row],[FERA AR50]]-Table147[[#This Row],[Base AR50]])*100</calculatedColumnFormula>
    </tableColumn>
    <tableColumn id="7" xr3:uid="{CF45E2F3-4FA0-4C8B-BE3E-C2B150E7A561}" name="PUMA_CZE" dataDxfId="1"/>
    <tableColumn id="5" xr3:uid="{EBA645F2-1672-44A4-872F-9C016095B96B}" name="Regulatd" dataDxfId="0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F035A4-4298-4F3D-ADA3-7E9B9E7182B9}" name="Table256" displayName="Table256" ref="A1:K382" totalsRowShown="0" headerRowDxfId="35" dataDxfId="34" headerRowBorderDxfId="32" tableBorderDxfId="33" totalsRowBorderDxfId="31" dataCellStyle="Percent">
  <autoFilter ref="A1:K382" xr:uid="{EDF035A4-4298-4F3D-ADA3-7E9B9E7182B9}"/>
  <sortState xmlns:xlrd2="http://schemas.microsoft.com/office/spreadsheetml/2017/richdata2" ref="A2:K382">
    <sortCondition descending="1" ref="K1:K382"/>
  </sortState>
  <tableColumns count="11">
    <tableColumn id="1" xr3:uid="{6C59DCCB-FE28-4EEB-98AB-B83E223913EB}" name="PUMA" dataDxfId="30"/>
    <tableColumn id="2" xr3:uid="{F6FCD8BC-1E24-4E6E-8D82-2D4B53EF18FC}" name="County/City" dataDxfId="29"/>
    <tableColumn id="3" xr3:uid="{13B9E683-D6D6-4DC5-B018-B0072F65CADD}" name="Gas Climate Zone" dataDxfId="28"/>
    <tableColumn id="16" xr3:uid="{A575E817-C477-4D3F-BA8E-7FB2096341EB}" name="Base AR20" dataDxfId="27" dataCellStyle="Percent"/>
    <tableColumn id="10" xr3:uid="{B6E2FEE9-8568-4B93-B298-5D321DFA0937}" name="FERA AR20" dataDxfId="26" dataCellStyle="Percent">
      <calculatedColumnFormula>_xlfn.XLOOKUP(Table256[[#This Row],[PUMA_CZG]],'[1]Gas PUMA-CZ Results'!$L$3:$L$383,'[1]Gas PUMA-CZ Results'!$M$3:$M$383)</calculatedColumnFormula>
    </tableColumn>
    <tableColumn id="17" xr3:uid="{B72B24C7-EC81-4D8E-A42A-F4F6743BF534}" name="Base AR50" dataDxfId="25" dataCellStyle="Percent"/>
    <tableColumn id="11" xr3:uid="{1C595ABC-8981-431E-9F61-102835B88068}" name="FERA AR50" dataDxfId="24" dataCellStyle="Percent">
      <calculatedColumnFormula>_xlfn.XLOOKUP(Table256[[#This Row],[PUMA_CZG]],'[1]Gas PUMA-CZ Results'!$L$3:$L$383,'[1]Gas PUMA-CZ Results'!$N$3:$N$383)</calculatedColumnFormula>
    </tableColumn>
    <tableColumn id="4" xr3:uid="{D14A1BCB-3A21-4F1F-888B-63B52438DE2B}" name="Change in AR20" dataDxfId="23" dataCellStyle="Percent">
      <calculatedColumnFormula>(Table256[[#This Row],[FERA AR20]]-Table256[[#This Row],[Base AR20]])*100</calculatedColumnFormula>
    </tableColumn>
    <tableColumn id="5" xr3:uid="{0F87BF2C-3D42-472F-998A-91970C7BC8AB}" name="Change in AR50" dataDxfId="22" dataCellStyle="Percent">
      <calculatedColumnFormula>(Table256[[#This Row],[FERA AR50]]-Table256[[#This Row],[Base AR50]])*100</calculatedColumnFormula>
    </tableColumn>
    <tableColumn id="7" xr3:uid="{FCC7A544-BD23-4F92-B87D-56DE8C9BA7B4}" name="PUMA_CZG" dataDxfId="21"/>
    <tableColumn id="6" xr3:uid="{E12E5D29-1C9B-4C80-88FE-E1CE368DB7CA}" name="regulated" dataDxfId="20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876148-E995-47EC-8BBE-0092BBD6B39F}" name="Table55" displayName="Table55" ref="A1:H54" totalsRowShown="0" headerRowDxfId="42" dataDxfId="41" tableBorderDxfId="40" dataCellStyle="Percent">
  <autoFilter ref="A1:H54" xr:uid="{FD876148-E995-47EC-8BBE-0092BBD6B39F}"/>
  <sortState xmlns:xlrd2="http://schemas.microsoft.com/office/spreadsheetml/2017/richdata2" ref="A2:H54">
    <sortCondition ref="G1:G54"/>
  </sortState>
  <tableColumns count="8">
    <tableColumn id="1" xr3:uid="{6CA37EC6-DAD4-4F67-B377-9B22D0642B68}" name="PWSID" dataDxfId="39"/>
    <tableColumn id="2" xr3:uid="{CDCCA307-515E-40EB-A91D-7876477B7DCB}" name="Water Name" dataDxfId="38"/>
    <tableColumn id="3" xr3:uid="{62AC9B6B-AD55-409A-A2AB-84ACB5DB5B51}" name="Base AR20" dataDxfId="37" dataCellStyle="Percent"/>
    <tableColumn id="4" xr3:uid="{CBED51B4-5121-48F4-B87A-2BE3AB6F66E4}" name="FERA AR20" dataDxfId="19" dataCellStyle="Percent"/>
    <tableColumn id="5" xr3:uid="{5026C0AB-80D6-4D9E-831A-053533D9AD70}" name="Base AR50" dataDxfId="36" dataCellStyle="Percent"/>
    <tableColumn id="6" xr3:uid="{79D51A44-049F-47E0-81FC-6091FFDAB19B}" name="FERA AR50" dataDxfId="18" dataCellStyle="Percent"/>
    <tableColumn id="7" xr3:uid="{9D9AC4C0-A6D5-43C3-815F-51660353C050}" name="Change in AR20" dataDxfId="17" dataCellStyle="Percent">
      <calculatedColumnFormula>(Table55[[#This Row],[FERA AR20]]-Table55[[#This Row],[Base AR20]])*100</calculatedColumnFormula>
    </tableColumn>
    <tableColumn id="8" xr3:uid="{7373562C-AD7C-4193-9B21-8085925E3A49}" name="Change in AR50" dataDxfId="16" dataCellStyle="Percent">
      <calculatedColumnFormula>(Table55[[#This Row],[FERA AR50]]-Table55[[#This Row],[Base AR50]])*100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817A-0760-49CF-88A9-35893E2FBFF3}">
  <dimension ref="A1:O523"/>
  <sheetViews>
    <sheetView workbookViewId="0">
      <selection activeCell="B13" sqref="A1:K523"/>
    </sheetView>
  </sheetViews>
  <sheetFormatPr defaultColWidth="29.28515625" defaultRowHeight="15.75" x14ac:dyDescent="0.25"/>
  <cols>
    <col min="1" max="1" width="8.5703125" style="6" customWidth="1"/>
    <col min="2" max="2" width="88.85546875" style="6" bestFit="1" customWidth="1"/>
    <col min="3" max="3" width="17.85546875" style="6" customWidth="1"/>
    <col min="4" max="4" width="13.28515625" style="6" customWidth="1"/>
    <col min="5" max="5" width="12.5703125" style="6" customWidth="1"/>
    <col min="6" max="6" width="14.5703125" style="21" bestFit="1" customWidth="1"/>
    <col min="7" max="9" width="13.140625" style="6" customWidth="1"/>
    <col min="10" max="10" width="15.28515625" style="21" customWidth="1"/>
    <col min="11" max="11" width="18.5703125" style="21" customWidth="1"/>
    <col min="12" max="14" width="29.28515625" style="6"/>
    <col min="15" max="15" width="19.140625" style="21" customWidth="1"/>
    <col min="16" max="16384" width="29.28515625" style="6"/>
  </cols>
  <sheetData>
    <row r="1" spans="1:15" ht="34.5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O1" s="6"/>
    </row>
    <row r="2" spans="1:15" x14ac:dyDescent="0.25">
      <c r="A2" s="7" t="s">
        <v>11</v>
      </c>
      <c r="B2" s="7" t="s">
        <v>12</v>
      </c>
      <c r="C2" s="7" t="s">
        <v>13</v>
      </c>
      <c r="D2" s="8">
        <v>0.34039301945203537</v>
      </c>
      <c r="E2" s="8">
        <v>0.21131236343103887</v>
      </c>
      <c r="F2" s="8">
        <v>1.4418491104171966E-2</v>
      </c>
      <c r="G2" s="8">
        <v>9.7401106279759227E-3</v>
      </c>
      <c r="H2" s="9">
        <f>(Table14[[#This Row],[CARE/CAP AR20]]-Table14[[#This Row],[Base AR20]])*100</f>
        <v>-12.908065602099651</v>
      </c>
      <c r="I2" s="9">
        <f>(Table14[[#This Row],[CARE/CAP AR50]]-Table14[[#This Row],[Base AR50]])*100</f>
        <v>-0.46783804761960435</v>
      </c>
      <c r="J2" s="7" t="s">
        <v>14</v>
      </c>
      <c r="K2" s="10" t="s">
        <v>15</v>
      </c>
      <c r="O2" s="6"/>
    </row>
    <row r="3" spans="1:15" x14ac:dyDescent="0.25">
      <c r="A3" s="7" t="s">
        <v>16</v>
      </c>
      <c r="B3" s="7" t="s">
        <v>17</v>
      </c>
      <c r="C3" s="7" t="s">
        <v>18</v>
      </c>
      <c r="D3" s="8">
        <v>0.31016228709197408</v>
      </c>
      <c r="E3" s="8">
        <v>0.19813920256942652</v>
      </c>
      <c r="F3" s="8">
        <v>1.8588071638359096E-2</v>
      </c>
      <c r="G3" s="8">
        <v>1.2553427329617112E-2</v>
      </c>
      <c r="H3" s="11">
        <f>(Table14[[#This Row],[CARE/CAP AR20]]-Table14[[#This Row],[Base AR20]])*100</f>
        <v>-11.202308452254755</v>
      </c>
      <c r="I3" s="11">
        <f>(Table14[[#This Row],[CARE/CAP AR50]]-Table14[[#This Row],[Base AR50]])*100</f>
        <v>-0.60346443087419843</v>
      </c>
      <c r="J3" s="7" t="s">
        <v>19</v>
      </c>
      <c r="K3" s="8" t="s">
        <v>15</v>
      </c>
      <c r="O3" s="6"/>
    </row>
    <row r="4" spans="1:15" x14ac:dyDescent="0.25">
      <c r="A4" s="7" t="s">
        <v>20</v>
      </c>
      <c r="B4" s="7" t="s">
        <v>21</v>
      </c>
      <c r="C4" s="7" t="s">
        <v>22</v>
      </c>
      <c r="D4" s="8">
        <v>0.28125208030764842</v>
      </c>
      <c r="E4" s="8">
        <v>0.17640295145401519</v>
      </c>
      <c r="F4" s="8">
        <v>2.165375590577194E-2</v>
      </c>
      <c r="G4" s="8">
        <v>1.4596729134732167E-2</v>
      </c>
      <c r="H4" s="11">
        <f>(Table14[[#This Row],[CARE/CAP AR20]]-Table14[[#This Row],[Base AR20]])*100</f>
        <v>-10.484912885363324</v>
      </c>
      <c r="I4" s="11">
        <f>(Table14[[#This Row],[CARE/CAP AR50]]-Table14[[#This Row],[Base AR50]])*100</f>
        <v>-0.70570267710397727</v>
      </c>
      <c r="J4" s="7" t="s">
        <v>23</v>
      </c>
      <c r="K4" s="8" t="s">
        <v>15</v>
      </c>
      <c r="O4" s="6"/>
    </row>
    <row r="5" spans="1:15" x14ac:dyDescent="0.25">
      <c r="A5" s="7" t="s">
        <v>24</v>
      </c>
      <c r="B5" s="7" t="s">
        <v>25</v>
      </c>
      <c r="C5" s="7" t="s">
        <v>26</v>
      </c>
      <c r="D5" s="8">
        <v>0.27791181156300127</v>
      </c>
      <c r="E5" s="8">
        <v>0.17740771659949717</v>
      </c>
      <c r="F5" s="8">
        <v>3.2656812508058859E-2</v>
      </c>
      <c r="G5" s="8">
        <v>2.1195787235425759E-2</v>
      </c>
      <c r="H5" s="11">
        <f>(Table14[[#This Row],[CARE/CAP AR20]]-Table14[[#This Row],[Base AR20]])*100</f>
        <v>-10.05040949635041</v>
      </c>
      <c r="I5" s="11">
        <f>(Table14[[#This Row],[CARE/CAP AR50]]-Table14[[#This Row],[Base AR50]])*100</f>
        <v>-1.1461025272633101</v>
      </c>
      <c r="J5" s="7" t="s">
        <v>27</v>
      </c>
      <c r="K5" s="8" t="s">
        <v>15</v>
      </c>
      <c r="O5" s="6"/>
    </row>
    <row r="6" spans="1:15" x14ac:dyDescent="0.25">
      <c r="A6" s="7" t="s">
        <v>28</v>
      </c>
      <c r="B6" s="7" t="s">
        <v>29</v>
      </c>
      <c r="C6" s="7" t="s">
        <v>26</v>
      </c>
      <c r="D6" s="8">
        <v>0.25289474698884806</v>
      </c>
      <c r="E6" s="8">
        <v>0.16099111311416478</v>
      </c>
      <c r="F6" s="8">
        <v>3.9235017877761194E-2</v>
      </c>
      <c r="G6" s="8">
        <v>2.5439382361284801E-2</v>
      </c>
      <c r="H6" s="11">
        <f>(Table14[[#This Row],[CARE/CAP AR20]]-Table14[[#This Row],[Base AR20]])*100</f>
        <v>-9.190363387468329</v>
      </c>
      <c r="I6" s="11">
        <f>(Table14[[#This Row],[CARE/CAP AR50]]-Table14[[#This Row],[Base AR50]])*100</f>
        <v>-1.3795635516476394</v>
      </c>
      <c r="J6" s="7" t="s">
        <v>30</v>
      </c>
      <c r="K6" s="8" t="s">
        <v>15</v>
      </c>
      <c r="O6" s="6"/>
    </row>
    <row r="7" spans="1:15" x14ac:dyDescent="0.25">
      <c r="A7" s="7" t="s">
        <v>31</v>
      </c>
      <c r="B7" s="7" t="s">
        <v>32</v>
      </c>
      <c r="C7" s="7" t="s">
        <v>18</v>
      </c>
      <c r="D7" s="8">
        <v>0.24630809176521279</v>
      </c>
      <c r="E7" s="8">
        <v>0.20371532051174993</v>
      </c>
      <c r="F7" s="8">
        <v>2.7807124332690249E-2</v>
      </c>
      <c r="G7" s="8">
        <v>1.8694527317999025E-2</v>
      </c>
      <c r="H7" s="11">
        <f>(Table14[[#This Row],[CARE/CAP AR20]]-Table14[[#This Row],[Base AR20]])*100</f>
        <v>-4.2592771253462862</v>
      </c>
      <c r="I7" s="11">
        <f>(Table14[[#This Row],[CARE/CAP AR50]]-Table14[[#This Row],[Base AR50]])*100</f>
        <v>-0.91125970146912239</v>
      </c>
      <c r="J7" s="7" t="s">
        <v>33</v>
      </c>
      <c r="K7" s="8" t="s">
        <v>15</v>
      </c>
      <c r="O7" s="6"/>
    </row>
    <row r="8" spans="1:15" x14ac:dyDescent="0.25">
      <c r="A8" s="7" t="s">
        <v>34</v>
      </c>
      <c r="B8" s="7" t="s">
        <v>35</v>
      </c>
      <c r="C8" s="7" t="s">
        <v>26</v>
      </c>
      <c r="D8" s="8">
        <v>0.23727989618763287</v>
      </c>
      <c r="E8" s="8">
        <v>0.1506071469559036</v>
      </c>
      <c r="F8" s="8">
        <v>4.310947066516016E-2</v>
      </c>
      <c r="G8" s="8">
        <v>2.7942129505137157E-2</v>
      </c>
      <c r="H8" s="11">
        <f>(Table14[[#This Row],[CARE/CAP AR20]]-Table14[[#This Row],[Base AR20]])*100</f>
        <v>-8.6672749231729274</v>
      </c>
      <c r="I8" s="11">
        <f>(Table14[[#This Row],[CARE/CAP AR50]]-Table14[[#This Row],[Base AR50]])*100</f>
        <v>-1.5167341160023002</v>
      </c>
      <c r="J8" s="7" t="s">
        <v>36</v>
      </c>
      <c r="K8" s="8" t="s">
        <v>15</v>
      </c>
      <c r="O8" s="6"/>
    </row>
    <row r="9" spans="1:15" x14ac:dyDescent="0.25">
      <c r="A9" s="7" t="s">
        <v>37</v>
      </c>
      <c r="B9" s="7" t="s">
        <v>38</v>
      </c>
      <c r="C9" s="7" t="s">
        <v>39</v>
      </c>
      <c r="D9" s="8">
        <v>0.22689092344795378</v>
      </c>
      <c r="E9" s="8">
        <v>0.14986074170914124</v>
      </c>
      <c r="F9" s="8">
        <v>3.9806036655614642E-2</v>
      </c>
      <c r="G9" s="8">
        <v>2.6847707420805982E-2</v>
      </c>
      <c r="H9" s="11">
        <f>(Table14[[#This Row],[CARE/CAP AR20]]-Table14[[#This Row],[Base AR20]])*100</f>
        <v>-7.7030181738812544</v>
      </c>
      <c r="I9" s="11">
        <f>(Table14[[#This Row],[CARE/CAP AR50]]-Table14[[#This Row],[Base AR50]])*100</f>
        <v>-1.2958329234808659</v>
      </c>
      <c r="J9" s="7" t="s">
        <v>40</v>
      </c>
      <c r="K9" s="8" t="s">
        <v>15</v>
      </c>
      <c r="O9" s="6"/>
    </row>
    <row r="10" spans="1:15" x14ac:dyDescent="0.25">
      <c r="A10" s="7" t="s">
        <v>34</v>
      </c>
      <c r="B10" s="7" t="s">
        <v>35</v>
      </c>
      <c r="C10" s="7" t="s">
        <v>41</v>
      </c>
      <c r="D10" s="8">
        <v>0.2042007521514336</v>
      </c>
      <c r="E10" s="8">
        <v>0.12949881275889347</v>
      </c>
      <c r="F10" s="8">
        <v>4.7319559743599728E-2</v>
      </c>
      <c r="G10" s="8">
        <v>3.0599929365664878E-2</v>
      </c>
      <c r="H10" s="11">
        <f>(Table14[[#This Row],[CARE/CAP AR20]]-Table14[[#This Row],[Base AR20]])*100</f>
        <v>-7.4701939392540133</v>
      </c>
      <c r="I10" s="11">
        <f>(Table14[[#This Row],[CARE/CAP AR50]]-Table14[[#This Row],[Base AR50]])*100</f>
        <v>-1.6719630377934849</v>
      </c>
      <c r="J10" s="7" t="s">
        <v>42</v>
      </c>
      <c r="K10" s="8" t="s">
        <v>15</v>
      </c>
      <c r="O10" s="6"/>
    </row>
    <row r="11" spans="1:15" x14ac:dyDescent="0.25">
      <c r="A11" s="7" t="s">
        <v>43</v>
      </c>
      <c r="B11" s="7" t="s">
        <v>44</v>
      </c>
      <c r="C11" s="7" t="s">
        <v>26</v>
      </c>
      <c r="D11" s="8">
        <v>0.20359335570570752</v>
      </c>
      <c r="E11" s="8">
        <v>0.13055074463720551</v>
      </c>
      <c r="F11" s="8">
        <v>4.2125906159811211E-2</v>
      </c>
      <c r="G11" s="8">
        <v>2.7322103509442735E-2</v>
      </c>
      <c r="H11" s="11">
        <f>(Table14[[#This Row],[CARE/CAP AR20]]-Table14[[#This Row],[Base AR20]])*100</f>
        <v>-7.3042611068502019</v>
      </c>
      <c r="I11" s="11">
        <f>(Table14[[#This Row],[CARE/CAP AR50]]-Table14[[#This Row],[Base AR50]])*100</f>
        <v>-1.4803802650368476</v>
      </c>
      <c r="J11" s="7" t="s">
        <v>45</v>
      </c>
      <c r="K11" s="8" t="s">
        <v>15</v>
      </c>
      <c r="O11" s="6"/>
    </row>
    <row r="12" spans="1:15" x14ac:dyDescent="0.25">
      <c r="A12" s="7" t="s">
        <v>46</v>
      </c>
      <c r="B12" s="7" t="s">
        <v>47</v>
      </c>
      <c r="C12" s="7" t="s">
        <v>26</v>
      </c>
      <c r="D12" s="8">
        <v>0.20195331256358628</v>
      </c>
      <c r="E12" s="8">
        <v>0.12916893715927852</v>
      </c>
      <c r="F12" s="8">
        <v>4.1327960939421649E-2</v>
      </c>
      <c r="G12" s="8">
        <v>2.679174418763525E-2</v>
      </c>
      <c r="H12" s="11">
        <f>(Table14[[#This Row],[CARE/CAP AR20]]-Table14[[#This Row],[Base AR20]])*100</f>
        <v>-7.2784375404307768</v>
      </c>
      <c r="I12" s="11">
        <f>(Table14[[#This Row],[CARE/CAP AR50]]-Table14[[#This Row],[Base AR50]])*100</f>
        <v>-1.4536216751786397</v>
      </c>
      <c r="J12" s="7" t="s">
        <v>48</v>
      </c>
      <c r="K12" s="8" t="s">
        <v>15</v>
      </c>
      <c r="O12" s="6"/>
    </row>
    <row r="13" spans="1:15" x14ac:dyDescent="0.25">
      <c r="A13" s="7" t="s">
        <v>49</v>
      </c>
      <c r="B13" s="7" t="s">
        <v>50</v>
      </c>
      <c r="C13" s="7" t="s">
        <v>18</v>
      </c>
      <c r="D13" s="8">
        <v>0.19464670932012368</v>
      </c>
      <c r="E13" s="8">
        <v>0.12689190168900913</v>
      </c>
      <c r="F13" s="8">
        <v>1.4399372511048768E-2</v>
      </c>
      <c r="G13" s="8">
        <v>9.732921101840623E-3</v>
      </c>
      <c r="H13" s="11">
        <f>(Table14[[#This Row],[CARE/CAP AR20]]-Table14[[#This Row],[Base AR20]])*100</f>
        <v>-6.7754807631114549</v>
      </c>
      <c r="I13" s="11">
        <f>(Table14[[#This Row],[CARE/CAP AR50]]-Table14[[#This Row],[Base AR50]])*100</f>
        <v>-0.46664514092081449</v>
      </c>
      <c r="J13" s="7" t="s">
        <v>51</v>
      </c>
      <c r="K13" s="8" t="s">
        <v>15</v>
      </c>
      <c r="O13" s="6"/>
    </row>
    <row r="14" spans="1:15" x14ac:dyDescent="0.25">
      <c r="A14" s="7" t="s">
        <v>52</v>
      </c>
      <c r="B14" s="7" t="s">
        <v>53</v>
      </c>
      <c r="C14" s="7" t="s">
        <v>41</v>
      </c>
      <c r="D14" s="8">
        <v>0.18876773208713304</v>
      </c>
      <c r="E14" s="8">
        <v>0.1199352013025454</v>
      </c>
      <c r="F14" s="8">
        <v>3.453833072647166E-2</v>
      </c>
      <c r="G14" s="8">
        <v>2.2370599422368971E-2</v>
      </c>
      <c r="H14" s="11">
        <f>(Table14[[#This Row],[CARE/CAP AR20]]-Table14[[#This Row],[Base AR20]])*100</f>
        <v>-6.8832530784587647</v>
      </c>
      <c r="I14" s="11">
        <f>(Table14[[#This Row],[CARE/CAP AR50]]-Table14[[#This Row],[Base AR50]])*100</f>
        <v>-1.2167731304102689</v>
      </c>
      <c r="J14" s="7" t="s">
        <v>54</v>
      </c>
      <c r="K14" s="8" t="s">
        <v>15</v>
      </c>
      <c r="O14" s="6"/>
    </row>
    <row r="15" spans="1:15" x14ac:dyDescent="0.25">
      <c r="A15" s="7" t="s">
        <v>55</v>
      </c>
      <c r="B15" s="7" t="s">
        <v>56</v>
      </c>
      <c r="C15" s="7" t="s">
        <v>57</v>
      </c>
      <c r="D15" s="8">
        <v>0.18775233335735309</v>
      </c>
      <c r="E15" s="8">
        <v>0.11986998956214255</v>
      </c>
      <c r="F15" s="8">
        <v>2.6337755194270347E-2</v>
      </c>
      <c r="G15" s="8">
        <v>1.708854558291651E-2</v>
      </c>
      <c r="H15" s="11">
        <f>(Table14[[#This Row],[CARE/CAP AR20]]-Table14[[#This Row],[Base AR20]])*100</f>
        <v>-6.7882343795210538</v>
      </c>
      <c r="I15" s="11">
        <f>(Table14[[#This Row],[CARE/CAP AR50]]-Table14[[#This Row],[Base AR50]])*100</f>
        <v>-0.92492096113538369</v>
      </c>
      <c r="J15" s="7" t="s">
        <v>58</v>
      </c>
      <c r="K15" s="8" t="s">
        <v>15</v>
      </c>
      <c r="O15" s="6"/>
    </row>
    <row r="16" spans="1:15" x14ac:dyDescent="0.25">
      <c r="A16" s="7" t="s">
        <v>59</v>
      </c>
      <c r="B16" s="7" t="s">
        <v>60</v>
      </c>
      <c r="C16" s="7" t="s">
        <v>41</v>
      </c>
      <c r="D16" s="8">
        <v>0.18636790936373679</v>
      </c>
      <c r="E16" s="8">
        <v>0.11843839479627999</v>
      </c>
      <c r="F16" s="8">
        <v>4.8556773631569579E-2</v>
      </c>
      <c r="G16" s="8">
        <v>3.1395028657995046E-2</v>
      </c>
      <c r="H16" s="11">
        <f>(Table14[[#This Row],[CARE/CAP AR20]]-Table14[[#This Row],[Base AR20]])*100</f>
        <v>-6.7929514567456799</v>
      </c>
      <c r="I16" s="11">
        <f>(Table14[[#This Row],[CARE/CAP AR50]]-Table14[[#This Row],[Base AR50]])*100</f>
        <v>-1.7161744973574533</v>
      </c>
      <c r="J16" s="7" t="s">
        <v>61</v>
      </c>
      <c r="K16" s="8" t="s">
        <v>15</v>
      </c>
      <c r="O16" s="6"/>
    </row>
    <row r="17" spans="1:15" x14ac:dyDescent="0.25">
      <c r="A17" s="7" t="s">
        <v>62</v>
      </c>
      <c r="B17" s="7" t="s">
        <v>63</v>
      </c>
      <c r="C17" s="7" t="s">
        <v>26</v>
      </c>
      <c r="D17" s="8">
        <v>0.18557606941441351</v>
      </c>
      <c r="E17" s="8">
        <v>0.11877447241663573</v>
      </c>
      <c r="F17" s="8">
        <v>3.7447274958287077E-2</v>
      </c>
      <c r="G17" s="8">
        <v>2.4280637200447049E-2</v>
      </c>
      <c r="H17" s="11">
        <f>(Table14[[#This Row],[CARE/CAP AR20]]-Table14[[#This Row],[Base AR20]])*100</f>
        <v>-6.6801596997777786</v>
      </c>
      <c r="I17" s="11">
        <f>(Table14[[#This Row],[CARE/CAP AR50]]-Table14[[#This Row],[Base AR50]])*100</f>
        <v>-1.316663775784003</v>
      </c>
      <c r="J17" s="7" t="s">
        <v>64</v>
      </c>
      <c r="K17" s="8" t="s">
        <v>15</v>
      </c>
      <c r="O17" s="6"/>
    </row>
    <row r="18" spans="1:15" x14ac:dyDescent="0.25">
      <c r="A18" s="7" t="s">
        <v>52</v>
      </c>
      <c r="B18" s="7" t="s">
        <v>53</v>
      </c>
      <c r="C18" s="7" t="s">
        <v>26</v>
      </c>
      <c r="D18" s="8">
        <v>0.17614785166981073</v>
      </c>
      <c r="E18" s="8">
        <v>0.11289749893698338</v>
      </c>
      <c r="F18" s="8">
        <v>3.0706694022882078E-2</v>
      </c>
      <c r="G18" s="8">
        <v>1.9923477080731472E-2</v>
      </c>
      <c r="H18" s="11">
        <f>(Table14[[#This Row],[CARE/CAP AR20]]-Table14[[#This Row],[Base AR20]])*100</f>
        <v>-6.3250352732827348</v>
      </c>
      <c r="I18" s="11">
        <f>(Table14[[#This Row],[CARE/CAP AR50]]-Table14[[#This Row],[Base AR50]])*100</f>
        <v>-1.0783216942150606</v>
      </c>
      <c r="J18" s="7" t="s">
        <v>65</v>
      </c>
      <c r="K18" s="8" t="s">
        <v>15</v>
      </c>
      <c r="O18" s="6"/>
    </row>
    <row r="19" spans="1:15" x14ac:dyDescent="0.25">
      <c r="A19" s="7" t="s">
        <v>34</v>
      </c>
      <c r="B19" s="7" t="s">
        <v>35</v>
      </c>
      <c r="C19" s="7" t="s">
        <v>57</v>
      </c>
      <c r="D19" s="8">
        <v>0.17370415105834941</v>
      </c>
      <c r="E19" s="8">
        <v>0.11081851056544863</v>
      </c>
      <c r="F19" s="8">
        <v>3.824100341869402E-2</v>
      </c>
      <c r="G19" s="8">
        <v>2.4775237046348757E-2</v>
      </c>
      <c r="H19" s="11">
        <f>(Table14[[#This Row],[CARE/CAP AR20]]-Table14[[#This Row],[Base AR20]])*100</f>
        <v>-6.2885640492900778</v>
      </c>
      <c r="I19" s="11">
        <f>(Table14[[#This Row],[CARE/CAP AR50]]-Table14[[#This Row],[Base AR50]])*100</f>
        <v>-1.3465766372345263</v>
      </c>
      <c r="J19" s="7" t="s">
        <v>66</v>
      </c>
      <c r="K19" s="8" t="s">
        <v>15</v>
      </c>
      <c r="O19" s="6"/>
    </row>
    <row r="20" spans="1:15" x14ac:dyDescent="0.25">
      <c r="A20" s="7" t="s">
        <v>67</v>
      </c>
      <c r="B20" s="7" t="s">
        <v>68</v>
      </c>
      <c r="C20" s="7" t="s">
        <v>13</v>
      </c>
      <c r="D20" s="8">
        <v>0.16612216232847998</v>
      </c>
      <c r="E20" s="8">
        <v>0.10799454356467116</v>
      </c>
      <c r="F20" s="8">
        <v>1.2097595935539428E-2</v>
      </c>
      <c r="G20" s="8">
        <v>8.1784937657071385E-3</v>
      </c>
      <c r="H20" s="11">
        <f>(Table14[[#This Row],[CARE/CAP AR20]]-Table14[[#This Row],[Base AR20]])*100</f>
        <v>-5.8127618763808826</v>
      </c>
      <c r="I20" s="11">
        <f>(Table14[[#This Row],[CARE/CAP AR50]]-Table14[[#This Row],[Base AR50]])*100</f>
        <v>-0.39191021698322898</v>
      </c>
      <c r="J20" s="7" t="s">
        <v>69</v>
      </c>
      <c r="K20" s="8" t="s">
        <v>15</v>
      </c>
      <c r="O20" s="6"/>
    </row>
    <row r="21" spans="1:15" x14ac:dyDescent="0.25">
      <c r="A21" s="7" t="s">
        <v>70</v>
      </c>
      <c r="B21" s="7" t="s">
        <v>71</v>
      </c>
      <c r="C21" s="7" t="s">
        <v>22</v>
      </c>
      <c r="D21" s="8">
        <v>0.16254651549309698</v>
      </c>
      <c r="E21" s="8">
        <v>0.105130501774663</v>
      </c>
      <c r="F21" s="8">
        <v>2.421589975422319E-2</v>
      </c>
      <c r="G21" s="8">
        <v>1.6304094274658454E-2</v>
      </c>
      <c r="H21" s="11">
        <f>(Table14[[#This Row],[CARE/CAP AR20]]-Table14[[#This Row],[Base AR20]])*100</f>
        <v>-5.741601371843398</v>
      </c>
      <c r="I21" s="11">
        <f>(Table14[[#This Row],[CARE/CAP AR50]]-Table14[[#This Row],[Base AR50]])*100</f>
        <v>-0.79118054795647363</v>
      </c>
      <c r="J21" s="7" t="s">
        <v>72</v>
      </c>
      <c r="K21" s="8" t="s">
        <v>15</v>
      </c>
      <c r="O21" s="6"/>
    </row>
    <row r="22" spans="1:15" x14ac:dyDescent="0.25">
      <c r="A22" s="12" t="s">
        <v>73</v>
      </c>
      <c r="B22" s="7" t="s">
        <v>74</v>
      </c>
      <c r="C22" s="7" t="s">
        <v>39</v>
      </c>
      <c r="D22" s="8">
        <v>0.1623730546196914</v>
      </c>
      <c r="E22" s="8">
        <v>0.1098044112225727</v>
      </c>
      <c r="F22" s="13">
        <v>4.7273900808013698E-2</v>
      </c>
      <c r="G22" s="8">
        <v>3.2010963313084034E-2</v>
      </c>
      <c r="H22" s="11">
        <f>(Table14[[#This Row],[CARE/CAP AR20]]-Table14[[#This Row],[Base AR20]])*100</f>
        <v>-5.2568643397118695</v>
      </c>
      <c r="I22" s="11">
        <f>(Table14[[#This Row],[CARE/CAP AR50]]-Table14[[#This Row],[Base AR50]])*100</f>
        <v>-1.5262937494929665</v>
      </c>
      <c r="J22" s="7" t="s">
        <v>75</v>
      </c>
      <c r="K22" s="8" t="s">
        <v>15</v>
      </c>
      <c r="O22" s="6"/>
    </row>
    <row r="23" spans="1:15" x14ac:dyDescent="0.25">
      <c r="A23" s="12" t="s">
        <v>76</v>
      </c>
      <c r="B23" s="7" t="s">
        <v>77</v>
      </c>
      <c r="C23" s="7" t="s">
        <v>26</v>
      </c>
      <c r="D23" s="8">
        <v>0.16220174708912344</v>
      </c>
      <c r="E23" s="8">
        <v>0.10383285736095101</v>
      </c>
      <c r="F23" s="13">
        <v>5.4114776891183769E-2</v>
      </c>
      <c r="G23" s="8">
        <v>3.5011966312864247E-2</v>
      </c>
      <c r="H23" s="11">
        <f>(Table14[[#This Row],[CARE/CAP AR20]]-Table14[[#This Row],[Base AR20]])*100</f>
        <v>-5.8368889728172428</v>
      </c>
      <c r="I23" s="11">
        <f>(Table14[[#This Row],[CARE/CAP AR50]]-Table14[[#This Row],[Base AR50]])*100</f>
        <v>-1.9102810578319522</v>
      </c>
      <c r="J23" s="7" t="s">
        <v>78</v>
      </c>
      <c r="K23" s="8" t="s">
        <v>15</v>
      </c>
      <c r="O23" s="6"/>
    </row>
    <row r="24" spans="1:15" x14ac:dyDescent="0.25">
      <c r="A24" s="12" t="s">
        <v>79</v>
      </c>
      <c r="B24" s="7" t="s">
        <v>80</v>
      </c>
      <c r="C24" s="7" t="s">
        <v>81</v>
      </c>
      <c r="D24" s="8">
        <v>0.16157433765532114</v>
      </c>
      <c r="E24" s="8">
        <v>0.10355441447355763</v>
      </c>
      <c r="F24" s="13">
        <v>4.0037554174520124E-2</v>
      </c>
      <c r="G24" s="8">
        <v>2.5949663292948667E-2</v>
      </c>
      <c r="H24" s="11">
        <f>(Table14[[#This Row],[CARE/CAP AR20]]-Table14[[#This Row],[Base AR20]])*100</f>
        <v>-5.8019923181763504</v>
      </c>
      <c r="I24" s="11">
        <f>(Table14[[#This Row],[CARE/CAP AR50]]-Table14[[#This Row],[Base AR50]])*100</f>
        <v>-1.4087890881571457</v>
      </c>
      <c r="J24" s="7" t="s">
        <v>82</v>
      </c>
      <c r="K24" s="8" t="s">
        <v>15</v>
      </c>
      <c r="O24" s="6"/>
    </row>
    <row r="25" spans="1:15" x14ac:dyDescent="0.25">
      <c r="A25" s="12" t="s">
        <v>83</v>
      </c>
      <c r="B25" s="7" t="s">
        <v>84</v>
      </c>
      <c r="C25" s="7" t="s">
        <v>85</v>
      </c>
      <c r="D25" s="8">
        <v>0.15994559962062399</v>
      </c>
      <c r="E25" s="8">
        <v>0.10174241216874531</v>
      </c>
      <c r="F25" s="13">
        <v>2.9923108098358221E-2</v>
      </c>
      <c r="G25" s="8">
        <v>1.934700610420349E-2</v>
      </c>
      <c r="H25" s="11">
        <f>(Table14[[#This Row],[CARE/CAP AR20]]-Table14[[#This Row],[Base AR20]])*100</f>
        <v>-5.8203187451878673</v>
      </c>
      <c r="I25" s="11">
        <f>(Table14[[#This Row],[CARE/CAP AR50]]-Table14[[#This Row],[Base AR50]])*100</f>
        <v>-1.0576101994154732</v>
      </c>
      <c r="J25" s="7" t="s">
        <v>86</v>
      </c>
      <c r="K25" s="8" t="s">
        <v>15</v>
      </c>
      <c r="O25" s="6"/>
    </row>
    <row r="26" spans="1:15" x14ac:dyDescent="0.25">
      <c r="A26" s="12" t="s">
        <v>87</v>
      </c>
      <c r="B26" s="7" t="s">
        <v>88</v>
      </c>
      <c r="C26" s="7" t="s">
        <v>41</v>
      </c>
      <c r="D26" s="8">
        <v>0.15666338534234325</v>
      </c>
      <c r="E26" s="8">
        <v>9.993941370911591E-2</v>
      </c>
      <c r="F26" s="13">
        <v>4.4452565182387709E-2</v>
      </c>
      <c r="G26" s="8">
        <v>2.875640324350991E-2</v>
      </c>
      <c r="H26" s="11">
        <f>(Table14[[#This Row],[CARE/CAP AR20]]-Table14[[#This Row],[Base AR20]])*100</f>
        <v>-5.6723971633227341</v>
      </c>
      <c r="I26" s="11">
        <f>(Table14[[#This Row],[CARE/CAP AR50]]-Table14[[#This Row],[Base AR50]])*100</f>
        <v>-1.56961619388778</v>
      </c>
      <c r="J26" s="7" t="s">
        <v>89</v>
      </c>
      <c r="K26" s="8" t="s">
        <v>15</v>
      </c>
      <c r="O26" s="6"/>
    </row>
    <row r="27" spans="1:15" x14ac:dyDescent="0.25">
      <c r="A27" s="12" t="s">
        <v>90</v>
      </c>
      <c r="B27" s="7" t="s">
        <v>91</v>
      </c>
      <c r="C27" s="7" t="s">
        <v>81</v>
      </c>
      <c r="D27" s="8">
        <v>0.15606673656983536</v>
      </c>
      <c r="E27" s="8">
        <v>0.1001338202158185</v>
      </c>
      <c r="F27" s="13">
        <v>3.601504942334631E-2</v>
      </c>
      <c r="G27" s="8">
        <v>2.3353917133984194E-2</v>
      </c>
      <c r="H27" s="11">
        <f>(Table14[[#This Row],[CARE/CAP AR20]]-Table14[[#This Row],[Base AR20]])*100</f>
        <v>-5.5932916354016857</v>
      </c>
      <c r="I27" s="11">
        <f>(Table14[[#This Row],[CARE/CAP AR50]]-Table14[[#This Row],[Base AR50]])*100</f>
        <v>-1.2661132289362116</v>
      </c>
      <c r="J27" s="7" t="s">
        <v>92</v>
      </c>
      <c r="K27" s="8" t="s">
        <v>15</v>
      </c>
      <c r="O27" s="6"/>
    </row>
    <row r="28" spans="1:15" x14ac:dyDescent="0.25">
      <c r="A28" s="12" t="s">
        <v>93</v>
      </c>
      <c r="B28" s="7" t="s">
        <v>94</v>
      </c>
      <c r="C28" s="7" t="s">
        <v>81</v>
      </c>
      <c r="D28" s="8">
        <v>0.15109120163861139</v>
      </c>
      <c r="E28" s="8">
        <v>9.6982322632054307E-2</v>
      </c>
      <c r="F28" s="13">
        <v>3.1802096030250637E-2</v>
      </c>
      <c r="G28" s="8">
        <v>2.0629736289933968E-2</v>
      </c>
      <c r="H28" s="11">
        <f>(Table14[[#This Row],[CARE/CAP AR20]]-Table14[[#This Row],[Base AR20]])*100</f>
        <v>-5.4108879006557089</v>
      </c>
      <c r="I28" s="11">
        <f>(Table14[[#This Row],[CARE/CAP AR50]]-Table14[[#This Row],[Base AR50]])*100</f>
        <v>-1.1172359740316669</v>
      </c>
      <c r="J28" s="7" t="s">
        <v>95</v>
      </c>
      <c r="K28" s="8" t="s">
        <v>15</v>
      </c>
      <c r="O28" s="6"/>
    </row>
    <row r="29" spans="1:15" x14ac:dyDescent="0.25">
      <c r="A29" s="12" t="s">
        <v>96</v>
      </c>
      <c r="B29" s="7" t="s">
        <v>97</v>
      </c>
      <c r="C29" s="7" t="s">
        <v>98</v>
      </c>
      <c r="D29" s="8">
        <v>0.15108863448653981</v>
      </c>
      <c r="E29" s="8">
        <v>9.6814360630324323E-2</v>
      </c>
      <c r="F29" s="13">
        <v>3.5623495156186458E-2</v>
      </c>
      <c r="G29" s="8">
        <v>2.3050063411177331E-2</v>
      </c>
      <c r="H29" s="11">
        <f>(Table14[[#This Row],[CARE/CAP AR20]]-Table14[[#This Row],[Base AR20]])*100</f>
        <v>-5.4274273856215487</v>
      </c>
      <c r="I29" s="11">
        <f>(Table14[[#This Row],[CARE/CAP AR50]]-Table14[[#This Row],[Base AR50]])*100</f>
        <v>-1.2573431745009127</v>
      </c>
      <c r="J29" s="7" t="s">
        <v>99</v>
      </c>
      <c r="K29" s="8" t="s">
        <v>15</v>
      </c>
      <c r="O29" s="6"/>
    </row>
    <row r="30" spans="1:15" x14ac:dyDescent="0.25">
      <c r="A30" s="12" t="s">
        <v>76</v>
      </c>
      <c r="B30" s="7" t="s">
        <v>77</v>
      </c>
      <c r="C30" s="7" t="s">
        <v>100</v>
      </c>
      <c r="D30" s="8">
        <v>0.14902726922019208</v>
      </c>
      <c r="E30" s="8">
        <v>9.5018057979117374E-2</v>
      </c>
      <c r="F30" s="13">
        <v>5.0503736300596493E-2</v>
      </c>
      <c r="G30" s="8">
        <v>3.2630169004250212E-2</v>
      </c>
      <c r="H30" s="11">
        <f>(Table14[[#This Row],[CARE/CAP AR20]]-Table14[[#This Row],[Base AR20]])*100</f>
        <v>-5.4009211241074704</v>
      </c>
      <c r="I30" s="11">
        <f>(Table14[[#This Row],[CARE/CAP AR50]]-Table14[[#This Row],[Base AR50]])*100</f>
        <v>-1.787356729634628</v>
      </c>
      <c r="J30" s="7" t="s">
        <v>101</v>
      </c>
      <c r="K30" s="8" t="s">
        <v>15</v>
      </c>
      <c r="O30" s="6"/>
    </row>
    <row r="31" spans="1:15" x14ac:dyDescent="0.25">
      <c r="A31" s="12" t="s">
        <v>102</v>
      </c>
      <c r="B31" s="7" t="s">
        <v>103</v>
      </c>
      <c r="C31" s="7" t="s">
        <v>39</v>
      </c>
      <c r="D31" s="8">
        <v>0.14690218292969293</v>
      </c>
      <c r="E31" s="8">
        <v>9.792461392044971E-2</v>
      </c>
      <c r="F31" s="13">
        <v>3.975675107425071E-2</v>
      </c>
      <c r="G31" s="8">
        <v>2.6816691259083727E-2</v>
      </c>
      <c r="H31" s="11">
        <f>(Table14[[#This Row],[CARE/CAP AR20]]-Table14[[#This Row],[Base AR20]])*100</f>
        <v>-4.8977569009243211</v>
      </c>
      <c r="I31" s="11">
        <f>(Table14[[#This Row],[CARE/CAP AR50]]-Table14[[#This Row],[Base AR50]])*100</f>
        <v>-1.2940059815166982</v>
      </c>
      <c r="J31" s="7" t="s">
        <v>104</v>
      </c>
      <c r="K31" s="8" t="s">
        <v>15</v>
      </c>
      <c r="O31" s="6"/>
    </row>
    <row r="32" spans="1:15" x14ac:dyDescent="0.25">
      <c r="A32" s="12" t="s">
        <v>105</v>
      </c>
      <c r="B32" s="7" t="s">
        <v>106</v>
      </c>
      <c r="C32" s="7" t="s">
        <v>26</v>
      </c>
      <c r="D32" s="8">
        <v>0.14361021645438035</v>
      </c>
      <c r="E32" s="8">
        <v>9.250069463841934E-2</v>
      </c>
      <c r="F32" s="13">
        <v>4.0568835371041771E-2</v>
      </c>
      <c r="G32" s="8">
        <v>2.6318854190292063E-2</v>
      </c>
      <c r="H32" s="11">
        <f>(Table14[[#This Row],[CARE/CAP AR20]]-Table14[[#This Row],[Base AR20]])*100</f>
        <v>-5.110952181596101</v>
      </c>
      <c r="I32" s="11">
        <f>(Table14[[#This Row],[CARE/CAP AR50]]-Table14[[#This Row],[Base AR50]])*100</f>
        <v>-1.4249981180749709</v>
      </c>
      <c r="J32" s="7" t="s">
        <v>107</v>
      </c>
      <c r="K32" s="8" t="s">
        <v>15</v>
      </c>
      <c r="O32" s="6"/>
    </row>
    <row r="33" spans="1:15" x14ac:dyDescent="0.25">
      <c r="A33" s="12" t="s">
        <v>90</v>
      </c>
      <c r="B33" s="7" t="s">
        <v>91</v>
      </c>
      <c r="C33" s="7" t="s">
        <v>41</v>
      </c>
      <c r="D33" s="8">
        <v>0.14267431626537305</v>
      </c>
      <c r="E33" s="8">
        <v>9.1171219380057567E-2</v>
      </c>
      <c r="F33" s="13">
        <v>3.3314023527544367E-2</v>
      </c>
      <c r="G33" s="8">
        <v>2.1580932818833998E-2</v>
      </c>
      <c r="H33" s="11">
        <f>(Table14[[#This Row],[CARE/CAP AR20]]-Table14[[#This Row],[Base AR20]])*100</f>
        <v>-5.1503096885315482</v>
      </c>
      <c r="I33" s="11">
        <f>(Table14[[#This Row],[CARE/CAP AR50]]-Table14[[#This Row],[Base AR50]])*100</f>
        <v>-1.173309070871037</v>
      </c>
      <c r="J33" s="7" t="s">
        <v>108</v>
      </c>
      <c r="K33" s="8" t="s">
        <v>15</v>
      </c>
      <c r="O33" s="6"/>
    </row>
    <row r="34" spans="1:15" x14ac:dyDescent="0.25">
      <c r="A34" s="12" t="s">
        <v>109</v>
      </c>
      <c r="B34" s="7" t="s">
        <v>110</v>
      </c>
      <c r="C34" s="7" t="s">
        <v>22</v>
      </c>
      <c r="D34" s="8">
        <v>0.14221152976233789</v>
      </c>
      <c r="E34" s="8">
        <v>9.159110907313911E-2</v>
      </c>
      <c r="F34" s="13">
        <v>1.7327495606407239E-2</v>
      </c>
      <c r="G34" s="8">
        <v>1.1677114124811863E-2</v>
      </c>
      <c r="H34" s="11">
        <f>(Table14[[#This Row],[CARE/CAP AR20]]-Table14[[#This Row],[Base AR20]])*100</f>
        <v>-5.0620420689198777</v>
      </c>
      <c r="I34" s="11">
        <f>(Table14[[#This Row],[CARE/CAP AR50]]-Table14[[#This Row],[Base AR50]])*100</f>
        <v>-0.56503814815953757</v>
      </c>
      <c r="J34" s="7" t="s">
        <v>111</v>
      </c>
      <c r="K34" s="8" t="s">
        <v>15</v>
      </c>
      <c r="O34" s="6"/>
    </row>
    <row r="35" spans="1:15" x14ac:dyDescent="0.25">
      <c r="A35" s="12" t="s">
        <v>87</v>
      </c>
      <c r="B35" s="7" t="s">
        <v>88</v>
      </c>
      <c r="C35" s="7" t="s">
        <v>100</v>
      </c>
      <c r="D35" s="8">
        <v>0.14101342412882134</v>
      </c>
      <c r="E35" s="8">
        <v>8.9804298350962583E-2</v>
      </c>
      <c r="F35" s="13">
        <v>3.7579424386167327E-2</v>
      </c>
      <c r="G35" s="8">
        <v>2.4308243027286909E-2</v>
      </c>
      <c r="H35" s="11">
        <f>(Table14[[#This Row],[CARE/CAP AR20]]-Table14[[#This Row],[Base AR20]])*100</f>
        <v>-5.1209125777858757</v>
      </c>
      <c r="I35" s="11">
        <f>(Table14[[#This Row],[CARE/CAP AR50]]-Table14[[#This Row],[Base AR50]])*100</f>
        <v>-1.3271181358880417</v>
      </c>
      <c r="J35" s="7" t="s">
        <v>112</v>
      </c>
      <c r="K35" s="8" t="s">
        <v>15</v>
      </c>
      <c r="O35" s="6"/>
    </row>
    <row r="36" spans="1:15" x14ac:dyDescent="0.25">
      <c r="A36" s="12" t="s">
        <v>83</v>
      </c>
      <c r="B36" s="7" t="s">
        <v>84</v>
      </c>
      <c r="C36" s="7" t="s">
        <v>113</v>
      </c>
      <c r="D36" s="8">
        <v>0.13945383329471886</v>
      </c>
      <c r="E36" s="8">
        <v>8.8706615084080315E-2</v>
      </c>
      <c r="F36" s="13">
        <v>2.6087603943320884E-2</v>
      </c>
      <c r="G36" s="8">
        <v>1.686699969277802E-2</v>
      </c>
      <c r="H36" s="11">
        <f>(Table14[[#This Row],[CARE/CAP AR20]]-Table14[[#This Row],[Base AR20]])*100</f>
        <v>-5.0747218210638545</v>
      </c>
      <c r="I36" s="11">
        <f>(Table14[[#This Row],[CARE/CAP AR50]]-Table14[[#This Row],[Base AR50]])*100</f>
        <v>-0.92206042505428643</v>
      </c>
      <c r="J36" s="7" t="s">
        <v>114</v>
      </c>
      <c r="K36" s="8" t="s">
        <v>15</v>
      </c>
      <c r="O36" s="6"/>
    </row>
    <row r="37" spans="1:15" x14ac:dyDescent="0.25">
      <c r="A37" s="12" t="s">
        <v>115</v>
      </c>
      <c r="B37" s="7" t="s">
        <v>116</v>
      </c>
      <c r="C37" s="7" t="s">
        <v>13</v>
      </c>
      <c r="D37" s="8">
        <v>0.13859200068428471</v>
      </c>
      <c r="E37" s="8">
        <v>9.3975153409142587E-2</v>
      </c>
      <c r="F37" s="13">
        <v>2.1740191826577063E-2</v>
      </c>
      <c r="G37" s="8">
        <v>1.4742518075668157E-2</v>
      </c>
      <c r="H37" s="11">
        <f>(Table14[[#This Row],[CARE/CAP AR20]]-Table14[[#This Row],[Base AR20]])*100</f>
        <v>-4.4616847275142115</v>
      </c>
      <c r="I37" s="11">
        <f>(Table14[[#This Row],[CARE/CAP AR50]]-Table14[[#This Row],[Base AR50]])*100</f>
        <v>-0.6997673750908906</v>
      </c>
      <c r="J37" s="7" t="s">
        <v>117</v>
      </c>
      <c r="K37" s="8" t="s">
        <v>15</v>
      </c>
      <c r="O37" s="6"/>
    </row>
    <row r="38" spans="1:15" x14ac:dyDescent="0.25">
      <c r="A38" s="12" t="s">
        <v>87</v>
      </c>
      <c r="B38" s="7" t="s">
        <v>88</v>
      </c>
      <c r="C38" s="7" t="s">
        <v>26</v>
      </c>
      <c r="D38" s="8">
        <v>0.13629900185222302</v>
      </c>
      <c r="E38" s="8">
        <v>8.6989762836073986E-2</v>
      </c>
      <c r="F38" s="13">
        <v>3.9003854004607125E-2</v>
      </c>
      <c r="G38" s="8">
        <v>2.5234131838122745E-2</v>
      </c>
      <c r="H38" s="11">
        <f>(Table14[[#This Row],[CARE/CAP AR20]]-Table14[[#This Row],[Base AR20]])*100</f>
        <v>-4.9309239016149036</v>
      </c>
      <c r="I38" s="11">
        <f>(Table14[[#This Row],[CARE/CAP AR50]]-Table14[[#This Row],[Base AR50]])*100</f>
        <v>-1.3769722166484379</v>
      </c>
      <c r="J38" s="7" t="s">
        <v>118</v>
      </c>
      <c r="K38" s="8" t="s">
        <v>15</v>
      </c>
      <c r="O38" s="6"/>
    </row>
    <row r="39" spans="1:15" x14ac:dyDescent="0.25">
      <c r="A39" s="12" t="s">
        <v>93</v>
      </c>
      <c r="B39" s="7" t="s">
        <v>94</v>
      </c>
      <c r="C39" s="7" t="s">
        <v>41</v>
      </c>
      <c r="D39" s="8">
        <v>0.1359479341081383</v>
      </c>
      <c r="E39" s="8">
        <v>8.6940202086884827E-2</v>
      </c>
      <c r="F39" s="13">
        <v>2.9315515485489822E-2</v>
      </c>
      <c r="G39" s="8">
        <v>1.90002124061141E-2</v>
      </c>
      <c r="H39" s="11">
        <f>(Table14[[#This Row],[CARE/CAP AR20]]-Table14[[#This Row],[Base AR20]])*100</f>
        <v>-4.9007732021253467</v>
      </c>
      <c r="I39" s="11">
        <f>(Table14[[#This Row],[CARE/CAP AR50]]-Table14[[#This Row],[Base AR50]])*100</f>
        <v>-1.0315303079375722</v>
      </c>
      <c r="J39" s="7" t="s">
        <v>119</v>
      </c>
      <c r="K39" s="8" t="s">
        <v>15</v>
      </c>
      <c r="O39" s="6"/>
    </row>
    <row r="40" spans="1:15" x14ac:dyDescent="0.25">
      <c r="A40" s="12" t="s">
        <v>120</v>
      </c>
      <c r="B40" s="7" t="s">
        <v>121</v>
      </c>
      <c r="C40" s="7" t="s">
        <v>57</v>
      </c>
      <c r="D40" s="8">
        <v>0.13555323101003028</v>
      </c>
      <c r="E40" s="8">
        <v>8.6929358358400668E-2</v>
      </c>
      <c r="F40" s="13">
        <v>2.5145948458832317E-2</v>
      </c>
      <c r="G40" s="8">
        <v>1.6316579562991349E-2</v>
      </c>
      <c r="H40" s="11">
        <f>(Table14[[#This Row],[CARE/CAP AR20]]-Table14[[#This Row],[Base AR20]])*100</f>
        <v>-4.8623872651629609</v>
      </c>
      <c r="I40" s="11">
        <f>(Table14[[#This Row],[CARE/CAP AR50]]-Table14[[#This Row],[Base AR50]])*100</f>
        <v>-0.88293688958409677</v>
      </c>
      <c r="J40" s="7" t="s">
        <v>122</v>
      </c>
      <c r="K40" s="8" t="s">
        <v>15</v>
      </c>
      <c r="O40" s="6"/>
    </row>
    <row r="41" spans="1:15" x14ac:dyDescent="0.25">
      <c r="A41" s="12" t="s">
        <v>123</v>
      </c>
      <c r="B41" s="7" t="s">
        <v>124</v>
      </c>
      <c r="C41" s="7" t="s">
        <v>41</v>
      </c>
      <c r="D41" s="8">
        <v>0.13397771572751999</v>
      </c>
      <c r="E41" s="8">
        <v>8.5706641814307663E-2</v>
      </c>
      <c r="F41" s="13">
        <v>4.0807524665524786E-2</v>
      </c>
      <c r="G41" s="8">
        <v>2.6410482584667144E-2</v>
      </c>
      <c r="H41" s="11">
        <f>(Table14[[#This Row],[CARE/CAP AR20]]-Table14[[#This Row],[Base AR20]])*100</f>
        <v>-4.8271073913212321</v>
      </c>
      <c r="I41" s="11">
        <f>(Table14[[#This Row],[CARE/CAP AR50]]-Table14[[#This Row],[Base AR50]])*100</f>
        <v>-1.4397042080857643</v>
      </c>
      <c r="J41" s="7" t="s">
        <v>125</v>
      </c>
      <c r="K41" s="8" t="s">
        <v>15</v>
      </c>
      <c r="O41" s="6"/>
    </row>
    <row r="42" spans="1:15" x14ac:dyDescent="0.25">
      <c r="A42" s="12" t="s">
        <v>126</v>
      </c>
      <c r="B42" s="7" t="s">
        <v>127</v>
      </c>
      <c r="C42" s="7" t="s">
        <v>85</v>
      </c>
      <c r="D42" s="8">
        <v>0.1317688945664213</v>
      </c>
      <c r="E42" s="8">
        <v>8.4113895387464624E-2</v>
      </c>
      <c r="F42" s="13">
        <v>3.1788156482343032E-2</v>
      </c>
      <c r="G42" s="8">
        <v>2.0548026109610137E-2</v>
      </c>
      <c r="H42" s="11">
        <f>(Table14[[#This Row],[CARE/CAP AR20]]-Table14[[#This Row],[Base AR20]])*100</f>
        <v>-4.7654999178956672</v>
      </c>
      <c r="I42" s="11">
        <f>(Table14[[#This Row],[CARE/CAP AR50]]-Table14[[#This Row],[Base AR50]])*100</f>
        <v>-1.1240130372732895</v>
      </c>
      <c r="J42" s="7" t="s">
        <v>128</v>
      </c>
      <c r="K42" s="8" t="s">
        <v>15</v>
      </c>
      <c r="O42" s="6"/>
    </row>
    <row r="43" spans="1:15" x14ac:dyDescent="0.25">
      <c r="A43" s="12" t="s">
        <v>129</v>
      </c>
      <c r="B43" s="7" t="s">
        <v>130</v>
      </c>
      <c r="C43" s="7" t="s">
        <v>57</v>
      </c>
      <c r="D43" s="8">
        <v>0.13176130592017554</v>
      </c>
      <c r="E43" s="8">
        <v>8.3579452129170784E-2</v>
      </c>
      <c r="F43" s="13">
        <v>3.0604404345560512E-2</v>
      </c>
      <c r="G43" s="8">
        <v>1.9791731460962362E-2</v>
      </c>
      <c r="H43" s="11">
        <f>(Table14[[#This Row],[CARE/CAP AR20]]-Table14[[#This Row],[Base AR20]])*100</f>
        <v>-4.8181853791004761</v>
      </c>
      <c r="I43" s="11">
        <f>(Table14[[#This Row],[CARE/CAP AR50]]-Table14[[#This Row],[Base AR50]])*100</f>
        <v>-1.0812672884598151</v>
      </c>
      <c r="J43" s="7" t="s">
        <v>131</v>
      </c>
      <c r="K43" s="8" t="s">
        <v>15</v>
      </c>
      <c r="O43" s="6"/>
    </row>
    <row r="44" spans="1:15" x14ac:dyDescent="0.25">
      <c r="A44" s="12" t="s">
        <v>132</v>
      </c>
      <c r="B44" s="7" t="s">
        <v>133</v>
      </c>
      <c r="C44" s="7" t="s">
        <v>134</v>
      </c>
      <c r="D44" s="8">
        <v>0.13165028857430588</v>
      </c>
      <c r="E44" s="8">
        <v>8.704866321338961E-2</v>
      </c>
      <c r="F44" s="13">
        <v>2.4812722430032914E-2</v>
      </c>
      <c r="G44" s="8">
        <v>1.674037065688129E-2</v>
      </c>
      <c r="H44" s="11">
        <f>(Table14[[#This Row],[CARE/CAP AR20]]-Table14[[#This Row],[Base AR20]])*100</f>
        <v>-4.4601625360916275</v>
      </c>
      <c r="I44" s="11">
        <f>(Table14[[#This Row],[CARE/CAP AR50]]-Table14[[#This Row],[Base AR50]])*100</f>
        <v>-0.80723517731516248</v>
      </c>
      <c r="J44" s="7" t="s">
        <v>135</v>
      </c>
      <c r="K44" s="8" t="s">
        <v>15</v>
      </c>
      <c r="O44" s="6"/>
    </row>
    <row r="45" spans="1:15" x14ac:dyDescent="0.25">
      <c r="A45" s="12" t="s">
        <v>109</v>
      </c>
      <c r="B45" s="7" t="s">
        <v>110</v>
      </c>
      <c r="C45" s="7" t="s">
        <v>13</v>
      </c>
      <c r="D45" s="8">
        <v>0.13154275420410114</v>
      </c>
      <c r="E45" s="8">
        <v>8.6298215181927262E-2</v>
      </c>
      <c r="F45" s="13">
        <v>1.6959138282104817E-2</v>
      </c>
      <c r="G45" s="8">
        <v>1.1450878026815076E-2</v>
      </c>
      <c r="H45" s="11">
        <f>(Table14[[#This Row],[CARE/CAP AR20]]-Table14[[#This Row],[Base AR20]])*100</f>
        <v>-4.5244539022173873</v>
      </c>
      <c r="I45" s="11">
        <f>(Table14[[#This Row],[CARE/CAP AR50]]-Table14[[#This Row],[Base AR50]])*100</f>
        <v>-0.55082602552897419</v>
      </c>
      <c r="J45" s="7" t="s">
        <v>136</v>
      </c>
      <c r="K45" s="8" t="s">
        <v>15</v>
      </c>
      <c r="O45" s="6"/>
    </row>
    <row r="46" spans="1:15" x14ac:dyDescent="0.25">
      <c r="A46" s="12" t="s">
        <v>137</v>
      </c>
      <c r="B46" s="7" t="s">
        <v>138</v>
      </c>
      <c r="C46" s="7" t="s">
        <v>98</v>
      </c>
      <c r="D46" s="8">
        <v>0.13125188280223199</v>
      </c>
      <c r="E46" s="8">
        <v>8.4243237191287124E-2</v>
      </c>
      <c r="F46" s="13">
        <v>3.4012875192273757E-2</v>
      </c>
      <c r="G46" s="8">
        <v>2.2010915891369501E-2</v>
      </c>
      <c r="H46" s="11">
        <f>(Table14[[#This Row],[CARE/CAP AR20]]-Table14[[#This Row],[Base AR20]])*100</f>
        <v>-4.7008645610944866</v>
      </c>
      <c r="I46" s="11">
        <f>(Table14[[#This Row],[CARE/CAP AR50]]-Table14[[#This Row],[Base AR50]])*100</f>
        <v>-1.2001959300904257</v>
      </c>
      <c r="J46" s="7" t="s">
        <v>139</v>
      </c>
      <c r="K46" s="8" t="s">
        <v>15</v>
      </c>
      <c r="O46" s="6"/>
    </row>
    <row r="47" spans="1:15" x14ac:dyDescent="0.25">
      <c r="A47" s="12" t="s">
        <v>140</v>
      </c>
      <c r="B47" s="7" t="s">
        <v>141</v>
      </c>
      <c r="C47" s="7" t="s">
        <v>81</v>
      </c>
      <c r="D47" s="8">
        <v>0.13026442937061358</v>
      </c>
      <c r="E47" s="8">
        <v>8.3768739742832929E-2</v>
      </c>
      <c r="F47" s="13">
        <v>3.7201892244087792E-2</v>
      </c>
      <c r="G47" s="8">
        <v>2.4120985403562747E-2</v>
      </c>
      <c r="H47" s="11">
        <f>(Table14[[#This Row],[CARE/CAP AR20]]-Table14[[#This Row],[Base AR20]])*100</f>
        <v>-4.6495689627780656</v>
      </c>
      <c r="I47" s="11">
        <f>(Table14[[#This Row],[CARE/CAP AR50]]-Table14[[#This Row],[Base AR50]])*100</f>
        <v>-1.3080906840525046</v>
      </c>
      <c r="J47" s="7" t="s">
        <v>142</v>
      </c>
      <c r="K47" s="8" t="s">
        <v>15</v>
      </c>
      <c r="O47" s="6"/>
    </row>
    <row r="48" spans="1:15" x14ac:dyDescent="0.25">
      <c r="A48" s="12" t="s">
        <v>143</v>
      </c>
      <c r="B48" s="7" t="s">
        <v>144</v>
      </c>
      <c r="C48" s="7" t="s">
        <v>85</v>
      </c>
      <c r="D48" s="8">
        <v>0.12819362786992095</v>
      </c>
      <c r="E48" s="8">
        <v>8.1868029424180075E-2</v>
      </c>
      <c r="F48" s="13">
        <v>2.6228119236441919E-2</v>
      </c>
      <c r="G48" s="8">
        <v>1.6965903227809293E-2</v>
      </c>
      <c r="H48" s="11">
        <f>(Table14[[#This Row],[CARE/CAP AR20]]-Table14[[#This Row],[Base AR20]])*100</f>
        <v>-4.6325598445740868</v>
      </c>
      <c r="I48" s="11">
        <f>(Table14[[#This Row],[CARE/CAP AR50]]-Table14[[#This Row],[Base AR50]])*100</f>
        <v>-0.92622160086326266</v>
      </c>
      <c r="J48" s="7" t="s">
        <v>145</v>
      </c>
      <c r="K48" s="8" t="s">
        <v>15</v>
      </c>
      <c r="O48" s="6"/>
    </row>
    <row r="49" spans="1:15" x14ac:dyDescent="0.25">
      <c r="A49" s="12" t="s">
        <v>146</v>
      </c>
      <c r="B49" s="7" t="s">
        <v>147</v>
      </c>
      <c r="C49" s="7" t="s">
        <v>41</v>
      </c>
      <c r="D49" s="8">
        <v>0.12809467685308124</v>
      </c>
      <c r="E49" s="8">
        <v>8.2001775666837987E-2</v>
      </c>
      <c r="F49" s="13">
        <v>3.7504271124209475E-2</v>
      </c>
      <c r="G49" s="8">
        <v>2.4282591492414945E-2</v>
      </c>
      <c r="H49" s="11">
        <f>(Table14[[#This Row],[CARE/CAP AR20]]-Table14[[#This Row],[Base AR20]])*100</f>
        <v>-4.6092901186243251</v>
      </c>
      <c r="I49" s="11">
        <f>(Table14[[#This Row],[CARE/CAP AR50]]-Table14[[#This Row],[Base AR50]])*100</f>
        <v>-1.322167963179453</v>
      </c>
      <c r="J49" s="7" t="s">
        <v>148</v>
      </c>
      <c r="K49" s="8" t="s">
        <v>15</v>
      </c>
      <c r="O49" s="6"/>
    </row>
    <row r="50" spans="1:15" x14ac:dyDescent="0.25">
      <c r="A50" s="12" t="s">
        <v>149</v>
      </c>
      <c r="B50" s="7" t="s">
        <v>150</v>
      </c>
      <c r="C50" s="7" t="s">
        <v>151</v>
      </c>
      <c r="D50" s="8">
        <v>0.12780678739206974</v>
      </c>
      <c r="E50" s="8">
        <v>8.1335862733037126E-2</v>
      </c>
      <c r="F50" s="13">
        <v>1.548362629600207E-2</v>
      </c>
      <c r="G50" s="8">
        <v>1.0045515200106526E-2</v>
      </c>
      <c r="H50" s="11">
        <f>(Table14[[#This Row],[CARE/CAP AR20]]-Table14[[#This Row],[Base AR20]])*100</f>
        <v>-4.6470924659032615</v>
      </c>
      <c r="I50" s="11">
        <f>(Table14[[#This Row],[CARE/CAP AR50]]-Table14[[#This Row],[Base AR50]])*100</f>
        <v>-0.54381110958955436</v>
      </c>
      <c r="J50" s="7" t="s">
        <v>152</v>
      </c>
      <c r="K50" s="8" t="s">
        <v>15</v>
      </c>
      <c r="O50" s="6"/>
    </row>
    <row r="51" spans="1:15" x14ac:dyDescent="0.25">
      <c r="A51" s="12" t="s">
        <v>34</v>
      </c>
      <c r="B51" s="7" t="s">
        <v>35</v>
      </c>
      <c r="C51" s="7" t="s">
        <v>153</v>
      </c>
      <c r="D51" s="8">
        <v>0.12610574282353326</v>
      </c>
      <c r="E51" s="8">
        <v>8.2034444562855871E-2</v>
      </c>
      <c r="F51" s="13">
        <v>3.0357880310094287E-2</v>
      </c>
      <c r="G51" s="8">
        <v>1.9748556286007194E-2</v>
      </c>
      <c r="H51" s="11">
        <f>(Table14[[#This Row],[CARE/CAP AR20]]-Table14[[#This Row],[Base AR20]])*100</f>
        <v>-4.407129826067739</v>
      </c>
      <c r="I51" s="11">
        <f>(Table14[[#This Row],[CARE/CAP AR50]]-Table14[[#This Row],[Base AR50]])*100</f>
        <v>-1.0609324024087092</v>
      </c>
      <c r="J51" s="7" t="s">
        <v>154</v>
      </c>
      <c r="K51" s="8" t="s">
        <v>15</v>
      </c>
      <c r="O51" s="6"/>
    </row>
    <row r="52" spans="1:15" x14ac:dyDescent="0.25">
      <c r="A52" s="12" t="s">
        <v>155</v>
      </c>
      <c r="B52" s="7" t="s">
        <v>156</v>
      </c>
      <c r="C52" s="7" t="s">
        <v>151</v>
      </c>
      <c r="D52" s="8">
        <v>0.12509334366500399</v>
      </c>
      <c r="E52" s="8">
        <v>7.9644534517042148E-2</v>
      </c>
      <c r="F52" s="13">
        <v>1.2697347541348488E-2</v>
      </c>
      <c r="G52" s="8">
        <v>8.241778547224252E-3</v>
      </c>
      <c r="H52" s="11">
        <f>(Table14[[#This Row],[CARE/CAP AR20]]-Table14[[#This Row],[Base AR20]])*100</f>
        <v>-4.5448809147961846</v>
      </c>
      <c r="I52" s="11">
        <f>(Table14[[#This Row],[CARE/CAP AR50]]-Table14[[#This Row],[Base AR50]])*100</f>
        <v>-0.4455568994124236</v>
      </c>
      <c r="J52" s="7" t="s">
        <v>157</v>
      </c>
      <c r="K52" s="8" t="s">
        <v>15</v>
      </c>
      <c r="O52" s="6"/>
    </row>
    <row r="53" spans="1:15" x14ac:dyDescent="0.25">
      <c r="A53" s="12" t="s">
        <v>158</v>
      </c>
      <c r="B53" s="7" t="s">
        <v>159</v>
      </c>
      <c r="C53" s="7" t="s">
        <v>81</v>
      </c>
      <c r="D53" s="8">
        <v>0.12488370071522835</v>
      </c>
      <c r="E53" s="8">
        <v>8.0346707680926138E-2</v>
      </c>
      <c r="F53" s="13">
        <v>3.653574046214618E-2</v>
      </c>
      <c r="G53" s="8">
        <v>2.3690462861857404E-2</v>
      </c>
      <c r="H53" s="11">
        <f>(Table14[[#This Row],[CARE/CAP AR20]]-Table14[[#This Row],[Base AR20]])*100</f>
        <v>-4.4536993034302208</v>
      </c>
      <c r="I53" s="11">
        <f>(Table14[[#This Row],[CARE/CAP AR50]]-Table14[[#This Row],[Base AR50]])*100</f>
        <v>-1.2845277600288776</v>
      </c>
      <c r="J53" s="7" t="s">
        <v>160</v>
      </c>
      <c r="K53" s="8" t="s">
        <v>15</v>
      </c>
      <c r="O53" s="6"/>
    </row>
    <row r="54" spans="1:15" x14ac:dyDescent="0.25">
      <c r="A54" s="12" t="s">
        <v>161</v>
      </c>
      <c r="B54" s="7" t="s">
        <v>162</v>
      </c>
      <c r="C54" s="7" t="s">
        <v>18</v>
      </c>
      <c r="D54" s="8">
        <v>0.12411088461208357</v>
      </c>
      <c r="E54" s="8">
        <v>8.2049674502698969E-2</v>
      </c>
      <c r="F54" s="13">
        <v>1.8257175698045414E-2</v>
      </c>
      <c r="G54" s="8">
        <v>1.2330790748183064E-2</v>
      </c>
      <c r="H54" s="11">
        <f>(Table14[[#This Row],[CARE/CAP AR20]]-Table14[[#This Row],[Base AR20]])*100</f>
        <v>-4.2061210109384604</v>
      </c>
      <c r="I54" s="11">
        <f>(Table14[[#This Row],[CARE/CAP AR50]]-Table14[[#This Row],[Base AR50]])*100</f>
        <v>-0.592638494986235</v>
      </c>
      <c r="J54" s="7" t="s">
        <v>163</v>
      </c>
      <c r="K54" s="8" t="s">
        <v>15</v>
      </c>
      <c r="O54" s="6"/>
    </row>
    <row r="55" spans="1:15" x14ac:dyDescent="0.25">
      <c r="A55" s="12" t="s">
        <v>164</v>
      </c>
      <c r="B55" s="7" t="s">
        <v>165</v>
      </c>
      <c r="C55" s="7" t="s">
        <v>57</v>
      </c>
      <c r="D55" s="8">
        <v>0.12143424440298281</v>
      </c>
      <c r="E55" s="8">
        <v>7.8062226238493876E-2</v>
      </c>
      <c r="F55" s="13">
        <v>2.3717173981291209E-2</v>
      </c>
      <c r="G55" s="8">
        <v>1.5392742828868709E-2</v>
      </c>
      <c r="H55" s="11">
        <f>(Table14[[#This Row],[CARE/CAP AR20]]-Table14[[#This Row],[Base AR20]])*100</f>
        <v>-4.3372018164488937</v>
      </c>
      <c r="I55" s="11">
        <f>(Table14[[#This Row],[CARE/CAP AR50]]-Table14[[#This Row],[Base AR50]])*100</f>
        <v>-0.83244311524225001</v>
      </c>
      <c r="J55" s="7" t="s">
        <v>166</v>
      </c>
      <c r="K55" s="8" t="s">
        <v>15</v>
      </c>
      <c r="O55" s="6"/>
    </row>
    <row r="56" spans="1:15" x14ac:dyDescent="0.25">
      <c r="A56" s="12" t="s">
        <v>167</v>
      </c>
      <c r="B56" s="7" t="s">
        <v>168</v>
      </c>
      <c r="C56" s="7" t="s">
        <v>18</v>
      </c>
      <c r="D56" s="8">
        <v>0.12054875410192556</v>
      </c>
      <c r="E56" s="8">
        <v>7.9018315062932623E-2</v>
      </c>
      <c r="F56" s="13">
        <v>2.8655854894111436E-2</v>
      </c>
      <c r="G56" s="8">
        <v>1.9276022551072566E-2</v>
      </c>
      <c r="H56" s="11">
        <f>(Table14[[#This Row],[CARE/CAP AR20]]-Table14[[#This Row],[Base AR20]])*100</f>
        <v>-4.1530439038992935</v>
      </c>
      <c r="I56" s="11">
        <f>(Table14[[#This Row],[CARE/CAP AR50]]-Table14[[#This Row],[Base AR50]])*100</f>
        <v>-0.93798323430388697</v>
      </c>
      <c r="J56" s="7" t="s">
        <v>169</v>
      </c>
      <c r="K56" s="8" t="s">
        <v>15</v>
      </c>
      <c r="O56" s="6"/>
    </row>
    <row r="57" spans="1:15" x14ac:dyDescent="0.25">
      <c r="A57" s="12" t="s">
        <v>170</v>
      </c>
      <c r="B57" s="7" t="s">
        <v>171</v>
      </c>
      <c r="C57" s="7" t="s">
        <v>85</v>
      </c>
      <c r="D57" s="8">
        <v>0.11890515963269163</v>
      </c>
      <c r="E57" s="8">
        <v>7.6023153026997178E-2</v>
      </c>
      <c r="F57" s="13">
        <v>2.692141913226042E-2</v>
      </c>
      <c r="G57" s="8">
        <v>1.7412841512635984E-2</v>
      </c>
      <c r="H57" s="11">
        <f>(Table14[[#This Row],[CARE/CAP AR20]]-Table14[[#This Row],[Base AR20]])*100</f>
        <v>-4.2882006605694452</v>
      </c>
      <c r="I57" s="11">
        <f>(Table14[[#This Row],[CARE/CAP AR50]]-Table14[[#This Row],[Base AR50]])*100</f>
        <v>-0.95085776196244354</v>
      </c>
      <c r="J57" s="7" t="s">
        <v>172</v>
      </c>
      <c r="K57" s="8" t="s">
        <v>15</v>
      </c>
      <c r="O57" s="6"/>
    </row>
    <row r="58" spans="1:15" x14ac:dyDescent="0.25">
      <c r="A58" s="12" t="s">
        <v>173</v>
      </c>
      <c r="B58" s="7" t="s">
        <v>174</v>
      </c>
      <c r="C58" s="7" t="s">
        <v>81</v>
      </c>
      <c r="D58" s="8">
        <v>0.118648661987432</v>
      </c>
      <c r="E58" s="8">
        <v>7.6376567434769893E-2</v>
      </c>
      <c r="F58" s="13">
        <v>2.5409732624336365E-2</v>
      </c>
      <c r="G58" s="8">
        <v>1.6492420244951306E-2</v>
      </c>
      <c r="H58" s="11">
        <f>(Table14[[#This Row],[CARE/CAP AR20]]-Table14[[#This Row],[Base AR20]])*100</f>
        <v>-4.2272094552662107</v>
      </c>
      <c r="I58" s="11">
        <f>(Table14[[#This Row],[CARE/CAP AR50]]-Table14[[#This Row],[Base AR50]])*100</f>
        <v>-0.89173123793850584</v>
      </c>
      <c r="J58" s="7" t="s">
        <v>175</v>
      </c>
      <c r="K58" s="8" t="s">
        <v>15</v>
      </c>
      <c r="O58" s="6"/>
    </row>
    <row r="59" spans="1:15" x14ac:dyDescent="0.25">
      <c r="A59" s="12" t="s">
        <v>176</v>
      </c>
      <c r="B59" s="7" t="s">
        <v>177</v>
      </c>
      <c r="C59" s="7" t="s">
        <v>41</v>
      </c>
      <c r="D59" s="8">
        <v>0.11847932974399586</v>
      </c>
      <c r="E59" s="8">
        <v>7.5935180556762558E-2</v>
      </c>
      <c r="F59" s="13">
        <v>3.7516292206918177E-2</v>
      </c>
      <c r="G59" s="8">
        <v>2.4290330006680662E-2</v>
      </c>
      <c r="H59" s="11">
        <f>(Table14[[#This Row],[CARE/CAP AR20]]-Table14[[#This Row],[Base AR20]])*100</f>
        <v>-4.25441491872333</v>
      </c>
      <c r="I59" s="11">
        <f>(Table14[[#This Row],[CARE/CAP AR50]]-Table14[[#This Row],[Base AR50]])*100</f>
        <v>-1.3225962200237515</v>
      </c>
      <c r="J59" s="7" t="s">
        <v>178</v>
      </c>
      <c r="K59" s="8" t="s">
        <v>15</v>
      </c>
      <c r="O59" s="6"/>
    </row>
    <row r="60" spans="1:15" x14ac:dyDescent="0.25">
      <c r="A60" s="12" t="s">
        <v>179</v>
      </c>
      <c r="B60" s="7" t="s">
        <v>180</v>
      </c>
      <c r="C60" s="7" t="s">
        <v>22</v>
      </c>
      <c r="D60" s="8">
        <v>0.1182468897941817</v>
      </c>
      <c r="E60" s="8">
        <v>7.7542903223023055E-2</v>
      </c>
      <c r="F60" s="13">
        <v>1.7866757445311267E-2</v>
      </c>
      <c r="G60" s="8">
        <v>1.2053850777151102E-2</v>
      </c>
      <c r="H60" s="11">
        <f>(Table14[[#This Row],[CARE/CAP AR20]]-Table14[[#This Row],[Base AR20]])*100</f>
        <v>-4.0703986571158648</v>
      </c>
      <c r="I60" s="11">
        <f>(Table14[[#This Row],[CARE/CAP AR50]]-Table14[[#This Row],[Base AR50]])*100</f>
        <v>-0.5812906668160166</v>
      </c>
      <c r="J60" s="7" t="s">
        <v>181</v>
      </c>
      <c r="K60" s="8" t="s">
        <v>15</v>
      </c>
      <c r="O60" s="6"/>
    </row>
    <row r="61" spans="1:15" x14ac:dyDescent="0.25">
      <c r="A61" s="12" t="s">
        <v>55</v>
      </c>
      <c r="B61" s="7" t="s">
        <v>56</v>
      </c>
      <c r="C61" s="7" t="s">
        <v>182</v>
      </c>
      <c r="D61" s="8">
        <v>0.11775455760362701</v>
      </c>
      <c r="E61" s="8">
        <v>7.529079846015288E-2</v>
      </c>
      <c r="F61" s="13">
        <v>1.9813715824643929E-2</v>
      </c>
      <c r="G61" s="8">
        <v>1.2852983701372257E-2</v>
      </c>
      <c r="H61" s="11">
        <f>(Table14[[#This Row],[CARE/CAP AR20]]-Table14[[#This Row],[Base AR20]])*100</f>
        <v>-4.2463759143474125</v>
      </c>
      <c r="I61" s="11">
        <f>(Table14[[#This Row],[CARE/CAP AR50]]-Table14[[#This Row],[Base AR50]])*100</f>
        <v>-0.69607321232716712</v>
      </c>
      <c r="J61" s="7" t="s">
        <v>183</v>
      </c>
      <c r="K61" s="8" t="s">
        <v>15</v>
      </c>
      <c r="O61" s="6"/>
    </row>
    <row r="62" spans="1:15" x14ac:dyDescent="0.25">
      <c r="A62" s="12" t="s">
        <v>90</v>
      </c>
      <c r="B62" s="7" t="s">
        <v>91</v>
      </c>
      <c r="C62" s="7" t="s">
        <v>57</v>
      </c>
      <c r="D62" s="8">
        <v>0.11768834061577656</v>
      </c>
      <c r="E62" s="8">
        <v>7.5206548947472043E-2</v>
      </c>
      <c r="F62" s="13">
        <v>2.6812248749608737E-2</v>
      </c>
      <c r="G62" s="8">
        <v>1.737112228001245E-2</v>
      </c>
      <c r="H62" s="11">
        <f>(Table14[[#This Row],[CARE/CAP AR20]]-Table14[[#This Row],[Base AR20]])*100</f>
        <v>-4.2481791668304512</v>
      </c>
      <c r="I62" s="11">
        <f>(Table14[[#This Row],[CARE/CAP AR50]]-Table14[[#This Row],[Base AR50]])*100</f>
        <v>-0.9441126469596286</v>
      </c>
      <c r="J62" s="7" t="s">
        <v>184</v>
      </c>
      <c r="K62" s="8" t="s">
        <v>15</v>
      </c>
      <c r="O62" s="6"/>
    </row>
    <row r="63" spans="1:15" x14ac:dyDescent="0.25">
      <c r="A63" s="12" t="s">
        <v>179</v>
      </c>
      <c r="B63" s="7" t="s">
        <v>180</v>
      </c>
      <c r="C63" s="7" t="s">
        <v>13</v>
      </c>
      <c r="D63" s="8">
        <v>0.11736468478771522</v>
      </c>
      <c r="E63" s="8">
        <v>7.6988309189100559E-2</v>
      </c>
      <c r="F63" s="13">
        <v>1.7596533769018749E-2</v>
      </c>
      <c r="G63" s="8">
        <v>1.1873740884348775E-2</v>
      </c>
      <c r="H63" s="11">
        <f>(Table14[[#This Row],[CARE/CAP AR20]]-Table14[[#This Row],[Base AR20]])*100</f>
        <v>-4.0376375598614667</v>
      </c>
      <c r="I63" s="11">
        <f>(Table14[[#This Row],[CARE/CAP AR50]]-Table14[[#This Row],[Base AR50]])*100</f>
        <v>-0.57227928846699738</v>
      </c>
      <c r="J63" s="7" t="s">
        <v>185</v>
      </c>
      <c r="K63" s="8" t="s">
        <v>15</v>
      </c>
      <c r="O63" s="6"/>
    </row>
    <row r="64" spans="1:15" x14ac:dyDescent="0.25">
      <c r="A64" s="12" t="s">
        <v>87</v>
      </c>
      <c r="B64" s="7" t="s">
        <v>88</v>
      </c>
      <c r="C64" s="7" t="s">
        <v>186</v>
      </c>
      <c r="D64" s="8">
        <v>0.11733768468340364</v>
      </c>
      <c r="E64" s="8">
        <v>7.800038547718427E-2</v>
      </c>
      <c r="F64" s="13">
        <v>3.1812837492334718E-2</v>
      </c>
      <c r="G64" s="8">
        <v>2.144991856338823E-2</v>
      </c>
      <c r="H64" s="11">
        <f>(Table14[[#This Row],[CARE/CAP AR20]]-Table14[[#This Row],[Base AR20]])*100</f>
        <v>-3.9337299206219365</v>
      </c>
      <c r="I64" s="11">
        <f>(Table14[[#This Row],[CARE/CAP AR50]]-Table14[[#This Row],[Base AR50]])*100</f>
        <v>-1.0362918928946487</v>
      </c>
      <c r="J64" s="7" t="s">
        <v>187</v>
      </c>
      <c r="K64" s="8" t="s">
        <v>15</v>
      </c>
      <c r="O64" s="6"/>
    </row>
    <row r="65" spans="1:15" x14ac:dyDescent="0.25">
      <c r="A65" s="12" t="s">
        <v>188</v>
      </c>
      <c r="B65" s="7" t="s">
        <v>189</v>
      </c>
      <c r="C65" s="7" t="s">
        <v>18</v>
      </c>
      <c r="D65" s="8">
        <v>0.11717198774049721</v>
      </c>
      <c r="E65" s="8">
        <v>7.7567174837985337E-2</v>
      </c>
      <c r="F65" s="13">
        <v>1.4599081268129867E-2</v>
      </c>
      <c r="G65" s="8">
        <v>9.8675061020640654E-3</v>
      </c>
      <c r="H65" s="11">
        <f>(Table14[[#This Row],[CARE/CAP AR20]]-Table14[[#This Row],[Base AR20]])*100</f>
        <v>-3.9604812902511872</v>
      </c>
      <c r="I65" s="11">
        <f>(Table14[[#This Row],[CARE/CAP AR50]]-Table14[[#This Row],[Base AR50]])*100</f>
        <v>-0.47315751660658018</v>
      </c>
      <c r="J65" s="7" t="s">
        <v>190</v>
      </c>
      <c r="K65" s="8" t="s">
        <v>15</v>
      </c>
      <c r="O65" s="6"/>
    </row>
    <row r="66" spans="1:15" x14ac:dyDescent="0.25">
      <c r="A66" s="12" t="s">
        <v>191</v>
      </c>
      <c r="B66" s="7" t="s">
        <v>192</v>
      </c>
      <c r="C66" s="7" t="s">
        <v>81</v>
      </c>
      <c r="D66" s="8">
        <v>0.11675819504636209</v>
      </c>
      <c r="E66" s="8">
        <v>7.5173085666495665E-2</v>
      </c>
      <c r="F66" s="13">
        <v>3.5698981139117472E-2</v>
      </c>
      <c r="G66" s="8">
        <v>2.314961294232987E-2</v>
      </c>
      <c r="H66" s="11">
        <f>(Table14[[#This Row],[CARE/CAP AR20]]-Table14[[#This Row],[Base AR20]])*100</f>
        <v>-4.1585109379866427</v>
      </c>
      <c r="I66" s="11">
        <f>(Table14[[#This Row],[CARE/CAP AR50]]-Table14[[#This Row],[Base AR50]])*100</f>
        <v>-1.2549368196787603</v>
      </c>
      <c r="J66" s="7" t="s">
        <v>193</v>
      </c>
      <c r="K66" s="8" t="s">
        <v>15</v>
      </c>
      <c r="O66" s="6"/>
    </row>
    <row r="67" spans="1:15" x14ac:dyDescent="0.25">
      <c r="A67" s="12" t="s">
        <v>194</v>
      </c>
      <c r="B67" s="7" t="s">
        <v>195</v>
      </c>
      <c r="C67" s="7" t="s">
        <v>100</v>
      </c>
      <c r="D67" s="8">
        <v>0.11647284298701589</v>
      </c>
      <c r="E67" s="8">
        <v>7.4075211011468939E-2</v>
      </c>
      <c r="F67" s="13">
        <v>3.2192070736755056E-2</v>
      </c>
      <c r="G67" s="8">
        <v>2.0843497973439193E-2</v>
      </c>
      <c r="H67" s="11">
        <f>(Table14[[#This Row],[CARE/CAP AR20]]-Table14[[#This Row],[Base AR20]])*100</f>
        <v>-4.2397631975546952</v>
      </c>
      <c r="I67" s="11">
        <f>(Table14[[#This Row],[CARE/CAP AR50]]-Table14[[#This Row],[Base AR50]])*100</f>
        <v>-1.1348572763315863</v>
      </c>
      <c r="J67" s="7" t="s">
        <v>196</v>
      </c>
      <c r="K67" s="8" t="s">
        <v>15</v>
      </c>
      <c r="O67" s="6"/>
    </row>
    <row r="68" spans="1:15" x14ac:dyDescent="0.25">
      <c r="A68" s="12" t="s">
        <v>126</v>
      </c>
      <c r="B68" s="7" t="s">
        <v>127</v>
      </c>
      <c r="C68" s="7" t="s">
        <v>113</v>
      </c>
      <c r="D68" s="8">
        <v>0.11483082842613238</v>
      </c>
      <c r="E68" s="8">
        <v>7.3284169978424629E-2</v>
      </c>
      <c r="F68" s="13">
        <v>2.770741238626407E-2</v>
      </c>
      <c r="G68" s="8">
        <v>1.7909122166762464E-2</v>
      </c>
      <c r="H68" s="11">
        <f>(Table14[[#This Row],[CARE/CAP AR20]]-Table14[[#This Row],[Base AR20]])*100</f>
        <v>-4.1546658447707747</v>
      </c>
      <c r="I68" s="11">
        <f>(Table14[[#This Row],[CARE/CAP AR50]]-Table14[[#This Row],[Base AR50]])*100</f>
        <v>-0.97982902195016053</v>
      </c>
      <c r="J68" s="7" t="s">
        <v>197</v>
      </c>
      <c r="K68" s="8" t="s">
        <v>15</v>
      </c>
      <c r="O68" s="6"/>
    </row>
    <row r="69" spans="1:15" x14ac:dyDescent="0.25">
      <c r="A69" s="12" t="s">
        <v>198</v>
      </c>
      <c r="B69" s="7" t="s">
        <v>199</v>
      </c>
      <c r="C69" s="7" t="s">
        <v>85</v>
      </c>
      <c r="D69" s="8">
        <v>0.11477560981726322</v>
      </c>
      <c r="E69" s="8">
        <v>7.3421924202342281E-2</v>
      </c>
      <c r="F69" s="13">
        <v>2.0575851542323238E-2</v>
      </c>
      <c r="G69" s="8">
        <v>1.3319196135179184E-2</v>
      </c>
      <c r="H69" s="11">
        <f>(Table14[[#This Row],[CARE/CAP AR20]]-Table14[[#This Row],[Base AR20]])*100</f>
        <v>-4.1353685614920934</v>
      </c>
      <c r="I69" s="11">
        <f>(Table14[[#This Row],[CARE/CAP AR50]]-Table14[[#This Row],[Base AR50]])*100</f>
        <v>-0.72566554071440537</v>
      </c>
      <c r="J69" s="7" t="s">
        <v>200</v>
      </c>
      <c r="K69" s="8" t="s">
        <v>15</v>
      </c>
      <c r="O69" s="6"/>
    </row>
    <row r="70" spans="1:15" x14ac:dyDescent="0.25">
      <c r="A70" s="12" t="s">
        <v>158</v>
      </c>
      <c r="B70" s="7" t="s">
        <v>159</v>
      </c>
      <c r="C70" s="7" t="s">
        <v>41</v>
      </c>
      <c r="D70" s="8">
        <v>0.11392363469062144</v>
      </c>
      <c r="E70" s="8">
        <v>7.3057805417251584E-2</v>
      </c>
      <c r="F70" s="13">
        <v>3.3731273355125324E-2</v>
      </c>
      <c r="G70" s="8">
        <v>2.1850057983900696E-2</v>
      </c>
      <c r="H70" s="11">
        <f>(Table14[[#This Row],[CARE/CAP AR20]]-Table14[[#This Row],[Base AR20]])*100</f>
        <v>-4.0865829273369858</v>
      </c>
      <c r="I70" s="11">
        <f>(Table14[[#This Row],[CARE/CAP AR50]]-Table14[[#This Row],[Base AR50]])*100</f>
        <v>-1.1881215371224627</v>
      </c>
      <c r="J70" s="7" t="s">
        <v>201</v>
      </c>
      <c r="K70" s="8" t="s">
        <v>15</v>
      </c>
      <c r="O70" s="6"/>
    </row>
    <row r="71" spans="1:15" x14ac:dyDescent="0.25">
      <c r="A71" s="12" t="s">
        <v>202</v>
      </c>
      <c r="B71" s="7" t="s">
        <v>203</v>
      </c>
      <c r="C71" s="7" t="s">
        <v>26</v>
      </c>
      <c r="D71" s="8">
        <v>0.11375350430566517</v>
      </c>
      <c r="E71" s="8">
        <v>7.2921896089418098E-2</v>
      </c>
      <c r="F71" s="13">
        <v>3.3955100968709455E-2</v>
      </c>
      <c r="G71" s="8">
        <v>2.1991972479882046E-2</v>
      </c>
      <c r="H71" s="11">
        <f>(Table14[[#This Row],[CARE/CAP AR20]]-Table14[[#This Row],[Base AR20]])*100</f>
        <v>-4.0831608216247064</v>
      </c>
      <c r="I71" s="11">
        <f>(Table14[[#This Row],[CARE/CAP AR50]]-Table14[[#This Row],[Base AR50]])*100</f>
        <v>-1.1963128488827408</v>
      </c>
      <c r="J71" s="7" t="s">
        <v>204</v>
      </c>
      <c r="K71" s="8" t="s">
        <v>15</v>
      </c>
      <c r="O71" s="6"/>
    </row>
    <row r="72" spans="1:15" x14ac:dyDescent="0.25">
      <c r="A72" s="12" t="s">
        <v>52</v>
      </c>
      <c r="B72" s="7" t="s">
        <v>53</v>
      </c>
      <c r="C72" s="7" t="s">
        <v>153</v>
      </c>
      <c r="D72" s="8">
        <v>0.11345159471580864</v>
      </c>
      <c r="E72" s="8">
        <v>7.3803072676357467E-2</v>
      </c>
      <c r="F72" s="13">
        <v>2.2102666674068842E-2</v>
      </c>
      <c r="G72" s="8">
        <v>1.4378354467259631E-2</v>
      </c>
      <c r="H72" s="11">
        <f>(Table14[[#This Row],[CARE/CAP AR20]]-Table14[[#This Row],[Base AR20]])*100</f>
        <v>-3.9648522039451168</v>
      </c>
      <c r="I72" s="11">
        <f>(Table14[[#This Row],[CARE/CAP AR50]]-Table14[[#This Row],[Base AR50]])*100</f>
        <v>-0.77243122068092107</v>
      </c>
      <c r="J72" s="7" t="s">
        <v>205</v>
      </c>
      <c r="K72" s="8" t="s">
        <v>15</v>
      </c>
      <c r="O72" s="6"/>
    </row>
    <row r="73" spans="1:15" x14ac:dyDescent="0.25">
      <c r="A73" s="12" t="s">
        <v>146</v>
      </c>
      <c r="B73" s="7" t="s">
        <v>147</v>
      </c>
      <c r="C73" s="7" t="s">
        <v>26</v>
      </c>
      <c r="D73" s="8">
        <v>0.11314099982381477</v>
      </c>
      <c r="E73" s="8">
        <v>7.2906045484902898E-2</v>
      </c>
      <c r="F73" s="13">
        <v>3.3057840259640606E-2</v>
      </c>
      <c r="G73" s="8">
        <v>2.1445334576061698E-2</v>
      </c>
      <c r="H73" s="11">
        <f>(Table14[[#This Row],[CARE/CAP AR20]]-Table14[[#This Row],[Base AR20]])*100</f>
        <v>-4.0234954338911875</v>
      </c>
      <c r="I73" s="11">
        <f>(Table14[[#This Row],[CARE/CAP AR50]]-Table14[[#This Row],[Base AR50]])*100</f>
        <v>-1.1612505683578906</v>
      </c>
      <c r="J73" s="7" t="s">
        <v>206</v>
      </c>
      <c r="K73" s="8" t="s">
        <v>15</v>
      </c>
      <c r="O73" s="6"/>
    </row>
    <row r="74" spans="1:15" x14ac:dyDescent="0.25">
      <c r="A74" s="12" t="s">
        <v>73</v>
      </c>
      <c r="B74" s="7" t="s">
        <v>74</v>
      </c>
      <c r="C74" s="7" t="s">
        <v>134</v>
      </c>
      <c r="D74" s="8">
        <v>0.11202249313170727</v>
      </c>
      <c r="E74" s="8">
        <v>7.4452226191021806E-2</v>
      </c>
      <c r="F74" s="13">
        <v>2.9653557056136697E-2</v>
      </c>
      <c r="G74" s="8">
        <v>2.000119553095055E-2</v>
      </c>
      <c r="H74" s="11">
        <f>(Table14[[#This Row],[CARE/CAP AR20]]-Table14[[#This Row],[Base AR20]])*100</f>
        <v>-3.7570266940685464</v>
      </c>
      <c r="I74" s="11">
        <f>(Table14[[#This Row],[CARE/CAP AR50]]-Table14[[#This Row],[Base AR50]])*100</f>
        <v>-0.96523615251861461</v>
      </c>
      <c r="J74" s="7" t="s">
        <v>207</v>
      </c>
      <c r="K74" s="8" t="s">
        <v>15</v>
      </c>
      <c r="O74" s="6"/>
    </row>
    <row r="75" spans="1:15" x14ac:dyDescent="0.25">
      <c r="A75" s="12" t="s">
        <v>208</v>
      </c>
      <c r="B75" s="7" t="s">
        <v>209</v>
      </c>
      <c r="C75" s="7" t="s">
        <v>85</v>
      </c>
      <c r="D75" s="8">
        <v>0.11191238637048653</v>
      </c>
      <c r="E75" s="8">
        <v>7.1615090752403743E-2</v>
      </c>
      <c r="F75" s="13">
        <v>2.0832548369457787E-2</v>
      </c>
      <c r="G75" s="8">
        <v>1.3484922809605514E-2</v>
      </c>
      <c r="H75" s="11">
        <f>(Table14[[#This Row],[CARE/CAP AR20]]-Table14[[#This Row],[Base AR20]])*100</f>
        <v>-4.0297295618082787</v>
      </c>
      <c r="I75" s="11">
        <f>(Table14[[#This Row],[CARE/CAP AR50]]-Table14[[#This Row],[Base AR50]])*100</f>
        <v>-0.73476255598522722</v>
      </c>
      <c r="J75" s="7" t="s">
        <v>210</v>
      </c>
      <c r="K75" s="8" t="s">
        <v>15</v>
      </c>
      <c r="O75" s="6"/>
    </row>
    <row r="76" spans="1:15" x14ac:dyDescent="0.25">
      <c r="A76" s="12" t="s">
        <v>143</v>
      </c>
      <c r="B76" s="7" t="s">
        <v>144</v>
      </c>
      <c r="C76" s="7" t="s">
        <v>113</v>
      </c>
      <c r="D76" s="8">
        <v>0.11146994969392171</v>
      </c>
      <c r="E76" s="8">
        <v>7.119012144278121E-2</v>
      </c>
      <c r="F76" s="13">
        <v>2.2853359854649535E-2</v>
      </c>
      <c r="G76" s="8">
        <v>1.4782819691581486E-2</v>
      </c>
      <c r="H76" s="11">
        <f>(Table14[[#This Row],[CARE/CAP AR20]]-Table14[[#This Row],[Base AR20]])*100</f>
        <v>-4.0279828251140497</v>
      </c>
      <c r="I76" s="11">
        <f>(Table14[[#This Row],[CARE/CAP AR50]]-Table14[[#This Row],[Base AR50]])*100</f>
        <v>-0.80705401630680496</v>
      </c>
      <c r="J76" s="7" t="s">
        <v>211</v>
      </c>
      <c r="K76" s="8" t="s">
        <v>15</v>
      </c>
      <c r="O76" s="6"/>
    </row>
    <row r="77" spans="1:15" x14ac:dyDescent="0.25">
      <c r="A77" s="12" t="s">
        <v>96</v>
      </c>
      <c r="B77" s="7" t="s">
        <v>97</v>
      </c>
      <c r="C77" s="7" t="s">
        <v>85</v>
      </c>
      <c r="D77" s="8">
        <v>0.11133312649618735</v>
      </c>
      <c r="E77" s="8">
        <v>7.1249652552041631E-2</v>
      </c>
      <c r="F77" s="13">
        <v>2.43719899554262E-2</v>
      </c>
      <c r="G77" s="8">
        <v>1.5768946093560689E-2</v>
      </c>
      <c r="H77" s="11">
        <f>(Table14[[#This Row],[CARE/CAP AR20]]-Table14[[#This Row],[Base AR20]])*100</f>
        <v>-4.0083473944145718</v>
      </c>
      <c r="I77" s="11">
        <f>(Table14[[#This Row],[CARE/CAP AR50]]-Table14[[#This Row],[Base AR50]])*100</f>
        <v>-0.86030438618655103</v>
      </c>
      <c r="J77" s="7" t="s">
        <v>212</v>
      </c>
      <c r="K77" s="8" t="s">
        <v>15</v>
      </c>
      <c r="O77" s="6"/>
    </row>
    <row r="78" spans="1:15" x14ac:dyDescent="0.25">
      <c r="A78" s="12" t="s">
        <v>213</v>
      </c>
      <c r="B78" s="7" t="s">
        <v>214</v>
      </c>
      <c r="C78" s="7" t="s">
        <v>151</v>
      </c>
      <c r="D78" s="8">
        <v>0.11099156630440396</v>
      </c>
      <c r="E78" s="8">
        <v>7.0837672556909106E-2</v>
      </c>
      <c r="F78" s="13">
        <v>9.5221727776822179E-3</v>
      </c>
      <c r="G78" s="8">
        <v>6.1842037356708368E-3</v>
      </c>
      <c r="H78" s="11">
        <f>(Table14[[#This Row],[CARE/CAP AR20]]-Table14[[#This Row],[Base AR20]])*100</f>
        <v>-4.0153893747494855</v>
      </c>
      <c r="I78" s="11">
        <f>(Table14[[#This Row],[CARE/CAP AR50]]-Table14[[#This Row],[Base AR50]])*100</f>
        <v>-0.33379690420113811</v>
      </c>
      <c r="J78" s="7" t="s">
        <v>215</v>
      </c>
      <c r="K78" s="8" t="s">
        <v>15</v>
      </c>
      <c r="O78" s="6"/>
    </row>
    <row r="79" spans="1:15" x14ac:dyDescent="0.25">
      <c r="A79" s="12" t="s">
        <v>216</v>
      </c>
      <c r="B79" s="7" t="s">
        <v>217</v>
      </c>
      <c r="C79" s="7" t="s">
        <v>22</v>
      </c>
      <c r="D79" s="8">
        <v>0.11058181595549355</v>
      </c>
      <c r="E79" s="8">
        <v>7.2262988513465937E-2</v>
      </c>
      <c r="F79" s="13">
        <v>1.5874484689208105E-2</v>
      </c>
      <c r="G79" s="8">
        <v>1.0708878637015286E-2</v>
      </c>
      <c r="H79" s="11">
        <f>(Table14[[#This Row],[CARE/CAP AR20]]-Table14[[#This Row],[Base AR20]])*100</f>
        <v>-3.831882744202761</v>
      </c>
      <c r="I79" s="11">
        <f>(Table14[[#This Row],[CARE/CAP AR50]]-Table14[[#This Row],[Base AR50]])*100</f>
        <v>-0.51656060521928193</v>
      </c>
      <c r="J79" s="7" t="s">
        <v>218</v>
      </c>
      <c r="K79" s="8" t="s">
        <v>15</v>
      </c>
      <c r="O79" s="6"/>
    </row>
    <row r="80" spans="1:15" x14ac:dyDescent="0.25">
      <c r="A80" s="12" t="s">
        <v>219</v>
      </c>
      <c r="B80" s="7" t="s">
        <v>220</v>
      </c>
      <c r="C80" s="7" t="s">
        <v>18</v>
      </c>
      <c r="D80" s="8">
        <v>0.11031953312074659</v>
      </c>
      <c r="E80" s="8">
        <v>7.2516495601204808E-2</v>
      </c>
      <c r="F80" s="13">
        <v>1.7504600876359303E-2</v>
      </c>
      <c r="G80" s="8">
        <v>1.1808138545343691E-2</v>
      </c>
      <c r="H80" s="11">
        <f>(Table14[[#This Row],[CARE/CAP AR20]]-Table14[[#This Row],[Base AR20]])*100</f>
        <v>-3.780303751954178</v>
      </c>
      <c r="I80" s="11">
        <f>(Table14[[#This Row],[CARE/CAP AR50]]-Table14[[#This Row],[Base AR50]])*100</f>
        <v>-0.56964623310156115</v>
      </c>
      <c r="J80" s="7" t="s">
        <v>221</v>
      </c>
      <c r="K80" s="8" t="s">
        <v>15</v>
      </c>
      <c r="O80" s="6"/>
    </row>
    <row r="81" spans="1:15" x14ac:dyDescent="0.25">
      <c r="A81" s="12" t="s">
        <v>93</v>
      </c>
      <c r="B81" s="7" t="s">
        <v>94</v>
      </c>
      <c r="C81" s="7" t="s">
        <v>57</v>
      </c>
      <c r="D81" s="8">
        <v>0.11031590843658286</v>
      </c>
      <c r="E81" s="8">
        <v>7.0969965677204025E-2</v>
      </c>
      <c r="F81" s="13">
        <v>2.3505132812502542E-2</v>
      </c>
      <c r="G81" s="8">
        <v>1.5254445490413576E-2</v>
      </c>
      <c r="H81" s="11">
        <f>(Table14[[#This Row],[CARE/CAP AR20]]-Table14[[#This Row],[Base AR20]])*100</f>
        <v>-3.9345942759378834</v>
      </c>
      <c r="I81" s="11">
        <f>(Table14[[#This Row],[CARE/CAP AR50]]-Table14[[#This Row],[Base AR50]])*100</f>
        <v>-0.82506873220889665</v>
      </c>
      <c r="J81" s="7" t="s">
        <v>222</v>
      </c>
      <c r="K81" s="8" t="s">
        <v>15</v>
      </c>
      <c r="O81" s="6"/>
    </row>
    <row r="82" spans="1:15" x14ac:dyDescent="0.25">
      <c r="A82" s="12" t="s">
        <v>223</v>
      </c>
      <c r="B82" s="7" t="s">
        <v>224</v>
      </c>
      <c r="C82" s="7" t="s">
        <v>113</v>
      </c>
      <c r="D82" s="8">
        <v>0.11019197509316914</v>
      </c>
      <c r="E82" s="8">
        <v>7.0386694261679483E-2</v>
      </c>
      <c r="F82" s="13">
        <v>2.0982326430133959E-2</v>
      </c>
      <c r="G82" s="8">
        <v>1.3576213925308294E-2</v>
      </c>
      <c r="H82" s="11">
        <f>(Table14[[#This Row],[CARE/CAP AR20]]-Table14[[#This Row],[Base AR20]])*100</f>
        <v>-3.9805280831489656</v>
      </c>
      <c r="I82" s="11">
        <f>(Table14[[#This Row],[CARE/CAP AR50]]-Table14[[#This Row],[Base AR50]])*100</f>
        <v>-0.74061125048256649</v>
      </c>
      <c r="J82" s="7" t="s">
        <v>225</v>
      </c>
      <c r="K82" s="8" t="s">
        <v>15</v>
      </c>
      <c r="O82" s="6"/>
    </row>
    <row r="83" spans="1:15" x14ac:dyDescent="0.25">
      <c r="A83" s="12" t="s">
        <v>164</v>
      </c>
      <c r="B83" s="7" t="s">
        <v>165</v>
      </c>
      <c r="C83" s="7" t="s">
        <v>182</v>
      </c>
      <c r="D83" s="8">
        <v>0.10930387581341668</v>
      </c>
      <c r="E83" s="8">
        <v>7.0012590153257601E-2</v>
      </c>
      <c r="F83" s="13">
        <v>1.9013262607358597E-2</v>
      </c>
      <c r="G83" s="8">
        <v>1.2335223934141711E-2</v>
      </c>
      <c r="H83" s="11">
        <f>(Table14[[#This Row],[CARE/CAP AR20]]-Table14[[#This Row],[Base AR20]])*100</f>
        <v>-3.9291285660159074</v>
      </c>
      <c r="I83" s="11">
        <f>(Table14[[#This Row],[CARE/CAP AR50]]-Table14[[#This Row],[Base AR50]])*100</f>
        <v>-0.66780386732168862</v>
      </c>
      <c r="J83" s="7" t="s">
        <v>226</v>
      </c>
      <c r="K83" s="8" t="s">
        <v>15</v>
      </c>
      <c r="O83" s="6"/>
    </row>
    <row r="84" spans="1:15" x14ac:dyDescent="0.25">
      <c r="A84" s="12" t="s">
        <v>227</v>
      </c>
      <c r="B84" s="7" t="s">
        <v>228</v>
      </c>
      <c r="C84" s="7" t="s">
        <v>98</v>
      </c>
      <c r="D84" s="8">
        <v>0.10884487055054244</v>
      </c>
      <c r="E84" s="8">
        <v>6.9993262604022874E-2</v>
      </c>
      <c r="F84" s="13">
        <v>3.0399137112913571E-2</v>
      </c>
      <c r="G84" s="8">
        <v>1.9678358535129146E-2</v>
      </c>
      <c r="H84" s="11">
        <f>(Table14[[#This Row],[CARE/CAP AR20]]-Table14[[#This Row],[Base AR20]])*100</f>
        <v>-3.8851607946519566</v>
      </c>
      <c r="I84" s="11">
        <f>(Table14[[#This Row],[CARE/CAP AR50]]-Table14[[#This Row],[Base AR50]])*100</f>
        <v>-1.0720778577784424</v>
      </c>
      <c r="J84" s="7" t="s">
        <v>229</v>
      </c>
      <c r="K84" s="8" t="s">
        <v>15</v>
      </c>
      <c r="O84" s="6"/>
    </row>
    <row r="85" spans="1:15" x14ac:dyDescent="0.25">
      <c r="A85" s="12" t="s">
        <v>230</v>
      </c>
      <c r="B85" s="7" t="s">
        <v>231</v>
      </c>
      <c r="C85" s="7" t="s">
        <v>57</v>
      </c>
      <c r="D85" s="8">
        <v>0.1083283915768882</v>
      </c>
      <c r="E85" s="8">
        <v>6.9609549952939956E-2</v>
      </c>
      <c r="F85" s="13">
        <v>2.1310099726293996E-2</v>
      </c>
      <c r="G85" s="8">
        <v>1.3828310704571608E-2</v>
      </c>
      <c r="H85" s="11">
        <f>(Table14[[#This Row],[CARE/CAP AR20]]-Table14[[#This Row],[Base AR20]])*100</f>
        <v>-3.8718841623948244</v>
      </c>
      <c r="I85" s="11">
        <f>(Table14[[#This Row],[CARE/CAP AR50]]-Table14[[#This Row],[Base AR50]])*100</f>
        <v>-0.74817890217223881</v>
      </c>
      <c r="J85" s="7" t="s">
        <v>232</v>
      </c>
      <c r="K85" s="8" t="s">
        <v>15</v>
      </c>
      <c r="O85" s="6"/>
    </row>
    <row r="86" spans="1:15" x14ac:dyDescent="0.25">
      <c r="A86" s="12" t="s">
        <v>202</v>
      </c>
      <c r="B86" s="7" t="s">
        <v>203</v>
      </c>
      <c r="C86" s="7" t="s">
        <v>100</v>
      </c>
      <c r="D86" s="8">
        <v>0.10809875481984046</v>
      </c>
      <c r="E86" s="8">
        <v>6.9249304779075288E-2</v>
      </c>
      <c r="F86" s="13">
        <v>3.1998347601446306E-2</v>
      </c>
      <c r="G86" s="8">
        <v>2.0721138223897942E-2</v>
      </c>
      <c r="H86" s="11">
        <f>(Table14[[#This Row],[CARE/CAP AR20]]-Table14[[#This Row],[Base AR20]])*100</f>
        <v>-3.8849450040765179</v>
      </c>
      <c r="I86" s="11">
        <f>(Table14[[#This Row],[CARE/CAP AR50]]-Table14[[#This Row],[Base AR50]])*100</f>
        <v>-1.1277209377548365</v>
      </c>
      <c r="J86" s="7" t="s">
        <v>233</v>
      </c>
      <c r="K86" s="8" t="s">
        <v>15</v>
      </c>
      <c r="O86" s="6"/>
    </row>
    <row r="87" spans="1:15" x14ac:dyDescent="0.25">
      <c r="A87" s="12" t="s">
        <v>234</v>
      </c>
      <c r="B87" s="7" t="s">
        <v>235</v>
      </c>
      <c r="C87" s="7" t="s">
        <v>236</v>
      </c>
      <c r="D87" s="8">
        <v>0.10777304847904728</v>
      </c>
      <c r="E87" s="8">
        <v>7.2171767237245832E-2</v>
      </c>
      <c r="F87" s="13">
        <v>2.1240428348920155E-2</v>
      </c>
      <c r="G87" s="8">
        <v>1.4361870460102519E-2</v>
      </c>
      <c r="H87" s="11">
        <f>(Table14[[#This Row],[CARE/CAP AR20]]-Table14[[#This Row],[Base AR20]])*100</f>
        <v>-3.560128124180145</v>
      </c>
      <c r="I87" s="11">
        <f>(Table14[[#This Row],[CARE/CAP AR50]]-Table14[[#This Row],[Base AR50]])*100</f>
        <v>-0.68785578888176357</v>
      </c>
      <c r="J87" s="7" t="s">
        <v>237</v>
      </c>
      <c r="K87" s="8" t="s">
        <v>15</v>
      </c>
      <c r="O87" s="6"/>
    </row>
    <row r="88" spans="1:15" x14ac:dyDescent="0.25">
      <c r="A88" s="12" t="s">
        <v>194</v>
      </c>
      <c r="B88" s="7" t="s">
        <v>195</v>
      </c>
      <c r="C88" s="7" t="s">
        <v>26</v>
      </c>
      <c r="D88" s="8">
        <v>0.1077630782199363</v>
      </c>
      <c r="E88" s="8">
        <v>6.9105378902370659E-2</v>
      </c>
      <c r="F88" s="13">
        <v>3.3687499886232986E-2</v>
      </c>
      <c r="G88" s="8">
        <v>2.1816377095959544E-2</v>
      </c>
      <c r="H88" s="11">
        <f>(Table14[[#This Row],[CARE/CAP AR20]]-Table14[[#This Row],[Base AR20]])*100</f>
        <v>-3.8657699317565646</v>
      </c>
      <c r="I88" s="11">
        <f>(Table14[[#This Row],[CARE/CAP AR50]]-Table14[[#This Row],[Base AR50]])*100</f>
        <v>-1.1871122790273443</v>
      </c>
      <c r="J88" s="7" t="s">
        <v>238</v>
      </c>
      <c r="K88" s="8" t="s">
        <v>15</v>
      </c>
      <c r="O88" s="6"/>
    </row>
    <row r="89" spans="1:15" x14ac:dyDescent="0.25">
      <c r="A89" s="12" t="s">
        <v>176</v>
      </c>
      <c r="B89" s="7" t="s">
        <v>177</v>
      </c>
      <c r="C89" s="7" t="s">
        <v>26</v>
      </c>
      <c r="D89" s="8">
        <v>0.10708709876322065</v>
      </c>
      <c r="E89" s="8">
        <v>6.8809799096621799E-2</v>
      </c>
      <c r="F89" s="13">
        <v>3.3306523615426437E-2</v>
      </c>
      <c r="G89" s="8">
        <v>2.1584146739529259E-2</v>
      </c>
      <c r="H89" s="11">
        <f>(Table14[[#This Row],[CARE/CAP AR20]]-Table14[[#This Row],[Base AR20]])*100</f>
        <v>-3.8277299666598847</v>
      </c>
      <c r="I89" s="11">
        <f>(Table14[[#This Row],[CARE/CAP AR50]]-Table14[[#This Row],[Base AR50]])*100</f>
        <v>-1.1722376875897178</v>
      </c>
      <c r="J89" s="7" t="s">
        <v>239</v>
      </c>
      <c r="K89" s="8" t="s">
        <v>15</v>
      </c>
      <c r="O89" s="6"/>
    </row>
    <row r="90" spans="1:15" x14ac:dyDescent="0.25">
      <c r="A90" s="12" t="s">
        <v>240</v>
      </c>
      <c r="B90" s="7" t="s">
        <v>241</v>
      </c>
      <c r="C90" s="7" t="s">
        <v>151</v>
      </c>
      <c r="D90" s="8">
        <v>0.10704678971807055</v>
      </c>
      <c r="E90" s="8">
        <v>6.836485521060677E-2</v>
      </c>
      <c r="F90" s="13">
        <v>2.1915760821303181E-2</v>
      </c>
      <c r="G90" s="8">
        <v>1.4202693990843016E-2</v>
      </c>
      <c r="H90" s="11">
        <f>(Table14[[#This Row],[CARE/CAP AR20]]-Table14[[#This Row],[Base AR20]])*100</f>
        <v>-3.8681934507463782</v>
      </c>
      <c r="I90" s="11">
        <f>(Table14[[#This Row],[CARE/CAP AR50]]-Table14[[#This Row],[Base AR50]])*100</f>
        <v>-0.77130668304601657</v>
      </c>
      <c r="J90" s="7" t="s">
        <v>242</v>
      </c>
      <c r="K90" s="8" t="s">
        <v>15</v>
      </c>
      <c r="O90" s="6"/>
    </row>
    <row r="91" spans="1:15" x14ac:dyDescent="0.25">
      <c r="A91" s="12" t="s">
        <v>59</v>
      </c>
      <c r="B91" s="7" t="s">
        <v>60</v>
      </c>
      <c r="C91" s="7" t="s">
        <v>243</v>
      </c>
      <c r="D91" s="8">
        <v>0.10694739805385843</v>
      </c>
      <c r="E91" s="8">
        <v>6.8366808489638831E-2</v>
      </c>
      <c r="F91" s="13">
        <v>2.6788578906662638E-2</v>
      </c>
      <c r="G91" s="8">
        <v>1.7350380865219478E-2</v>
      </c>
      <c r="H91" s="11">
        <f>(Table14[[#This Row],[CARE/CAP AR20]]-Table14[[#This Row],[Base AR20]])*100</f>
        <v>-3.8580589564219601</v>
      </c>
      <c r="I91" s="11">
        <f>(Table14[[#This Row],[CARE/CAP AR50]]-Table14[[#This Row],[Base AR50]])*100</f>
        <v>-0.94381980414431599</v>
      </c>
      <c r="J91" s="7" t="s">
        <v>244</v>
      </c>
      <c r="K91" s="8" t="s">
        <v>15</v>
      </c>
      <c r="O91" s="6"/>
    </row>
    <row r="92" spans="1:15" x14ac:dyDescent="0.25">
      <c r="A92" s="12" t="s">
        <v>245</v>
      </c>
      <c r="B92" s="7" t="s">
        <v>246</v>
      </c>
      <c r="C92" s="7" t="s">
        <v>98</v>
      </c>
      <c r="D92" s="8">
        <v>0.10648701667503101</v>
      </c>
      <c r="E92" s="8">
        <v>6.8491197395298437E-2</v>
      </c>
      <c r="F92" s="13">
        <v>2.9415516210973665E-2</v>
      </c>
      <c r="G92" s="8">
        <v>1.9043217430123674E-2</v>
      </c>
      <c r="H92" s="11">
        <f>(Table14[[#This Row],[CARE/CAP AR20]]-Table14[[#This Row],[Base AR20]])*100</f>
        <v>-3.7995819279732572</v>
      </c>
      <c r="I92" s="11">
        <f>(Table14[[#This Row],[CARE/CAP AR50]]-Table14[[#This Row],[Base AR50]])*100</f>
        <v>-1.0372298780849991</v>
      </c>
      <c r="J92" s="7" t="s">
        <v>247</v>
      </c>
      <c r="K92" s="8" t="s">
        <v>15</v>
      </c>
      <c r="O92" s="6"/>
    </row>
    <row r="93" spans="1:15" x14ac:dyDescent="0.25">
      <c r="A93" s="12" t="s">
        <v>248</v>
      </c>
      <c r="B93" s="7" t="s">
        <v>249</v>
      </c>
      <c r="C93" s="7" t="s">
        <v>250</v>
      </c>
      <c r="D93" s="8">
        <v>0.10589613958288427</v>
      </c>
      <c r="E93" s="8">
        <v>7.0384707310044536E-2</v>
      </c>
      <c r="F93" s="13">
        <v>2.6187723622160541E-2</v>
      </c>
      <c r="G93" s="8">
        <v>1.7664799891240424E-2</v>
      </c>
      <c r="H93" s="11">
        <f>(Table14[[#This Row],[CARE/CAP AR20]]-Table14[[#This Row],[Base AR20]])*100</f>
        <v>-3.5511432272839731</v>
      </c>
      <c r="I93" s="11">
        <f>(Table14[[#This Row],[CARE/CAP AR50]]-Table14[[#This Row],[Base AR50]])*100</f>
        <v>-0.85229237309201178</v>
      </c>
      <c r="J93" s="7" t="s">
        <v>251</v>
      </c>
      <c r="K93" s="8" t="s">
        <v>15</v>
      </c>
      <c r="O93" s="6"/>
    </row>
    <row r="94" spans="1:15" x14ac:dyDescent="0.25">
      <c r="A94" s="12" t="s">
        <v>227</v>
      </c>
      <c r="B94" s="7" t="s">
        <v>228</v>
      </c>
      <c r="C94" s="7" t="s">
        <v>252</v>
      </c>
      <c r="D94" s="8">
        <v>0.10553711343012019</v>
      </c>
      <c r="E94" s="8">
        <v>6.7884611346938184E-2</v>
      </c>
      <c r="F94" s="13">
        <v>3.0028267566326261E-2</v>
      </c>
      <c r="G94" s="8">
        <v>1.9439266141201245E-2</v>
      </c>
      <c r="H94" s="11">
        <f>(Table14[[#This Row],[CARE/CAP AR20]]-Table14[[#This Row],[Base AR20]])*100</f>
        <v>-3.7652502083182009</v>
      </c>
      <c r="I94" s="11">
        <f>(Table14[[#This Row],[CARE/CAP AR50]]-Table14[[#This Row],[Base AR50]])*100</f>
        <v>-1.0589001425125015</v>
      </c>
      <c r="J94" s="7" t="s">
        <v>253</v>
      </c>
      <c r="K94" s="8" t="s">
        <v>15</v>
      </c>
      <c r="O94" s="6"/>
    </row>
    <row r="95" spans="1:15" x14ac:dyDescent="0.25">
      <c r="A95" s="12" t="s">
        <v>191</v>
      </c>
      <c r="B95" s="7" t="s">
        <v>192</v>
      </c>
      <c r="C95" s="7" t="s">
        <v>41</v>
      </c>
      <c r="D95" s="8">
        <v>0.10434331352947644</v>
      </c>
      <c r="E95" s="8">
        <v>6.6995817205635702E-2</v>
      </c>
      <c r="F95" s="13">
        <v>3.2751238028545036E-2</v>
      </c>
      <c r="G95" s="8">
        <v>2.1217852957565397E-2</v>
      </c>
      <c r="H95" s="11">
        <f>(Table14[[#This Row],[CARE/CAP AR20]]-Table14[[#This Row],[Base AR20]])*100</f>
        <v>-3.7347496323840739</v>
      </c>
      <c r="I95" s="11">
        <f>(Table14[[#This Row],[CARE/CAP AR50]]-Table14[[#This Row],[Base AR50]])*100</f>
        <v>-1.1533385070979638</v>
      </c>
      <c r="J95" s="7" t="s">
        <v>254</v>
      </c>
      <c r="K95" s="8" t="s">
        <v>15</v>
      </c>
      <c r="O95" s="6"/>
    </row>
    <row r="96" spans="1:15" x14ac:dyDescent="0.25">
      <c r="A96" s="12" t="s">
        <v>173</v>
      </c>
      <c r="B96" s="7" t="s">
        <v>174</v>
      </c>
      <c r="C96" s="7" t="s">
        <v>41</v>
      </c>
      <c r="D96" s="8">
        <v>0.10424682972792849</v>
      </c>
      <c r="E96" s="8">
        <v>6.6933700271907329E-2</v>
      </c>
      <c r="F96" s="13">
        <v>2.3304917891912313E-2</v>
      </c>
      <c r="G96" s="8">
        <v>1.5116008323378692E-2</v>
      </c>
      <c r="H96" s="11">
        <f>(Table14[[#This Row],[CARE/CAP AR20]]-Table14[[#This Row],[Base AR20]])*100</f>
        <v>-3.7313129456021166</v>
      </c>
      <c r="I96" s="11">
        <f>(Table14[[#This Row],[CARE/CAP AR50]]-Table14[[#This Row],[Base AR50]])*100</f>
        <v>-0.81889095685336211</v>
      </c>
      <c r="J96" s="7" t="s">
        <v>255</v>
      </c>
      <c r="K96" s="8" t="s">
        <v>15</v>
      </c>
      <c r="O96" s="6"/>
    </row>
    <row r="97" spans="1:15" x14ac:dyDescent="0.25">
      <c r="A97" s="12" t="s">
        <v>256</v>
      </c>
      <c r="B97" s="7" t="s">
        <v>257</v>
      </c>
      <c r="C97" s="7" t="s">
        <v>18</v>
      </c>
      <c r="D97" s="8">
        <v>0.10187876337974637</v>
      </c>
      <c r="E97" s="8">
        <v>6.7641076348011683E-2</v>
      </c>
      <c r="F97" s="13">
        <v>2.0947421225310344E-2</v>
      </c>
      <c r="G97" s="8">
        <v>1.4139636250080342E-2</v>
      </c>
      <c r="H97" s="11">
        <f>(Table14[[#This Row],[CARE/CAP AR20]]-Table14[[#This Row],[Base AR20]])*100</f>
        <v>-3.4237687031734687</v>
      </c>
      <c r="I97" s="11">
        <f>(Table14[[#This Row],[CARE/CAP AR50]]-Table14[[#This Row],[Base AR50]])*100</f>
        <v>-0.68077849752300013</v>
      </c>
      <c r="J97" s="7" t="s">
        <v>258</v>
      </c>
      <c r="K97" s="8" t="s">
        <v>15</v>
      </c>
      <c r="O97" s="6"/>
    </row>
    <row r="98" spans="1:15" x14ac:dyDescent="0.25">
      <c r="A98" s="12" t="s">
        <v>259</v>
      </c>
      <c r="B98" s="7" t="s">
        <v>260</v>
      </c>
      <c r="C98" s="7" t="s">
        <v>100</v>
      </c>
      <c r="D98" s="8">
        <v>0.10186191935469247</v>
      </c>
      <c r="E98" s="8">
        <v>6.5254231680623428E-2</v>
      </c>
      <c r="F98" s="13">
        <v>3.6943282658596602E-2</v>
      </c>
      <c r="G98" s="8">
        <v>2.3898686475177691E-2</v>
      </c>
      <c r="H98" s="11">
        <f>(Table14[[#This Row],[CARE/CAP AR20]]-Table14[[#This Row],[Base AR20]])*100</f>
        <v>-3.6607687674069038</v>
      </c>
      <c r="I98" s="11">
        <f>(Table14[[#This Row],[CARE/CAP AR50]]-Table14[[#This Row],[Base AR50]])*100</f>
        <v>-1.3044596183418911</v>
      </c>
      <c r="J98" s="7" t="s">
        <v>261</v>
      </c>
      <c r="K98" s="8" t="s">
        <v>15</v>
      </c>
      <c r="O98" s="6"/>
    </row>
    <row r="99" spans="1:15" x14ac:dyDescent="0.25">
      <c r="A99" s="12" t="s">
        <v>198</v>
      </c>
      <c r="B99" s="7" t="s">
        <v>199</v>
      </c>
      <c r="C99" s="7" t="s">
        <v>113</v>
      </c>
      <c r="D99" s="8">
        <v>0.10138913106436481</v>
      </c>
      <c r="E99" s="8">
        <v>6.4845704443631427E-2</v>
      </c>
      <c r="F99" s="13">
        <v>1.798024741580536E-2</v>
      </c>
      <c r="G99" s="8">
        <v>1.1638843043722088E-2</v>
      </c>
      <c r="H99" s="11">
        <f>(Table14[[#This Row],[CARE/CAP AR20]]-Table14[[#This Row],[Base AR20]])*100</f>
        <v>-3.6543426620733386</v>
      </c>
      <c r="I99" s="11">
        <f>(Table14[[#This Row],[CARE/CAP AR50]]-Table14[[#This Row],[Base AR50]])*100</f>
        <v>-0.63414043720832725</v>
      </c>
      <c r="J99" s="7" t="s">
        <v>262</v>
      </c>
      <c r="K99" s="8" t="s">
        <v>15</v>
      </c>
      <c r="O99" s="6"/>
    </row>
    <row r="100" spans="1:15" x14ac:dyDescent="0.25">
      <c r="A100" s="12" t="s">
        <v>263</v>
      </c>
      <c r="B100" s="7" t="s">
        <v>264</v>
      </c>
      <c r="C100" s="7" t="s">
        <v>57</v>
      </c>
      <c r="D100" s="8">
        <v>0.1011495879590773</v>
      </c>
      <c r="E100" s="8">
        <v>6.5039722322102311E-2</v>
      </c>
      <c r="F100" s="13">
        <v>2.4098272775832336E-2</v>
      </c>
      <c r="G100" s="8">
        <v>1.5633186025734883E-2</v>
      </c>
      <c r="H100" s="11">
        <f>(Table14[[#This Row],[CARE/CAP AR20]]-Table14[[#This Row],[Base AR20]])*100</f>
        <v>-3.6109865636974989</v>
      </c>
      <c r="I100" s="11">
        <f>(Table14[[#This Row],[CARE/CAP AR50]]-Table14[[#This Row],[Base AR50]])*100</f>
        <v>-0.84650867500974525</v>
      </c>
      <c r="J100" s="7" t="s">
        <v>265</v>
      </c>
      <c r="K100" s="8" t="s">
        <v>15</v>
      </c>
      <c r="O100" s="6"/>
    </row>
    <row r="101" spans="1:15" x14ac:dyDescent="0.25">
      <c r="A101" s="12" t="s">
        <v>158</v>
      </c>
      <c r="B101" s="7" t="s">
        <v>159</v>
      </c>
      <c r="C101" s="7" t="s">
        <v>26</v>
      </c>
      <c r="D101" s="8">
        <v>9.9330710469169858E-2</v>
      </c>
      <c r="E101" s="8">
        <v>6.4080826071646932E-2</v>
      </c>
      <c r="F101" s="13">
        <v>2.9623596971229186E-2</v>
      </c>
      <c r="G101" s="8">
        <v>1.9223004640651662E-2</v>
      </c>
      <c r="H101" s="11">
        <f>(Table14[[#This Row],[CARE/CAP AR20]]-Table14[[#This Row],[Base AR20]])*100</f>
        <v>-3.5249884397522928</v>
      </c>
      <c r="I101" s="11">
        <f>(Table14[[#This Row],[CARE/CAP AR50]]-Table14[[#This Row],[Base AR50]])*100</f>
        <v>-1.0400592330577525</v>
      </c>
      <c r="J101" s="7" t="s">
        <v>266</v>
      </c>
      <c r="K101" s="8" t="s">
        <v>15</v>
      </c>
      <c r="O101" s="6"/>
    </row>
    <row r="102" spans="1:15" x14ac:dyDescent="0.25">
      <c r="A102" s="12" t="s">
        <v>267</v>
      </c>
      <c r="B102" s="7" t="s">
        <v>268</v>
      </c>
      <c r="C102" s="7" t="s">
        <v>269</v>
      </c>
      <c r="D102" s="8">
        <v>9.8965890461421707E-2</v>
      </c>
      <c r="E102" s="8">
        <v>6.5923000145728466E-2</v>
      </c>
      <c r="F102" s="13">
        <v>1.9679173065907468E-2</v>
      </c>
      <c r="G102" s="8">
        <v>1.3293170339173372E-2</v>
      </c>
      <c r="H102" s="11">
        <f>(Table14[[#This Row],[CARE/CAP AR20]]-Table14[[#This Row],[Base AR20]])*100</f>
        <v>-3.3042890315693239</v>
      </c>
      <c r="I102" s="11">
        <f>(Table14[[#This Row],[CARE/CAP AR50]]-Table14[[#This Row],[Base AR50]])*100</f>
        <v>-0.63860027267340969</v>
      </c>
      <c r="J102" s="7" t="s">
        <v>270</v>
      </c>
      <c r="K102" s="8" t="s">
        <v>15</v>
      </c>
      <c r="O102" s="6"/>
    </row>
    <row r="103" spans="1:15" x14ac:dyDescent="0.25">
      <c r="A103" s="12" t="s">
        <v>194</v>
      </c>
      <c r="B103" s="7" t="s">
        <v>195</v>
      </c>
      <c r="C103" s="7" t="s">
        <v>186</v>
      </c>
      <c r="D103" s="8">
        <v>9.833222090814922E-2</v>
      </c>
      <c r="E103" s="8">
        <v>6.5242302983919767E-2</v>
      </c>
      <c r="F103" s="13">
        <v>2.7498922494771372E-2</v>
      </c>
      <c r="G103" s="8">
        <v>1.8552215517331432E-2</v>
      </c>
      <c r="H103" s="11">
        <f>(Table14[[#This Row],[CARE/CAP AR20]]-Table14[[#This Row],[Base AR20]])*100</f>
        <v>-3.3089917924229453</v>
      </c>
      <c r="I103" s="11">
        <f>(Table14[[#This Row],[CARE/CAP AR50]]-Table14[[#This Row],[Base AR50]])*100</f>
        <v>-0.89467069774399399</v>
      </c>
      <c r="J103" s="7" t="s">
        <v>271</v>
      </c>
      <c r="K103" s="8" t="s">
        <v>15</v>
      </c>
      <c r="O103" s="6"/>
    </row>
    <row r="104" spans="1:15" x14ac:dyDescent="0.25">
      <c r="A104" s="12" t="s">
        <v>87</v>
      </c>
      <c r="B104" s="7" t="s">
        <v>88</v>
      </c>
      <c r="C104" s="7" t="s">
        <v>269</v>
      </c>
      <c r="D104" s="8">
        <v>9.8028516809227612E-2</v>
      </c>
      <c r="E104" s="8">
        <v>6.6326204647111017E-2</v>
      </c>
      <c r="F104" s="13">
        <v>2.8960763969107146E-2</v>
      </c>
      <c r="G104" s="8">
        <v>1.9621278073523072E-2</v>
      </c>
      <c r="H104" s="11">
        <f>(Table14[[#This Row],[CARE/CAP AR20]]-Table14[[#This Row],[Base AR20]])*100</f>
        <v>-3.1702312162116595</v>
      </c>
      <c r="I104" s="11">
        <f>(Table14[[#This Row],[CARE/CAP AR50]]-Table14[[#This Row],[Base AR50]])*100</f>
        <v>-0.93394858955840743</v>
      </c>
      <c r="J104" s="7" t="s">
        <v>272</v>
      </c>
      <c r="K104" s="8" t="s">
        <v>15</v>
      </c>
      <c r="O104" s="6"/>
    </row>
    <row r="105" spans="1:15" x14ac:dyDescent="0.25">
      <c r="A105" s="12" t="s">
        <v>273</v>
      </c>
      <c r="B105" s="7" t="s">
        <v>274</v>
      </c>
      <c r="C105" s="7" t="s">
        <v>39</v>
      </c>
      <c r="D105" s="8">
        <v>9.7624127817823134E-2</v>
      </c>
      <c r="E105" s="8">
        <v>6.5424602625087327E-2</v>
      </c>
      <c r="F105" s="13">
        <v>3.9485454093165187E-2</v>
      </c>
      <c r="G105" s="8">
        <v>2.6633828136505361E-2</v>
      </c>
      <c r="H105" s="11">
        <f>(Table14[[#This Row],[CARE/CAP AR20]]-Table14[[#This Row],[Base AR20]])*100</f>
        <v>-3.2199525192735807</v>
      </c>
      <c r="I105" s="11">
        <f>(Table14[[#This Row],[CARE/CAP AR50]]-Table14[[#This Row],[Base AR50]])*100</f>
        <v>-1.2851625956659827</v>
      </c>
      <c r="J105" s="7" t="s">
        <v>275</v>
      </c>
      <c r="K105" s="8" t="s">
        <v>15</v>
      </c>
      <c r="O105" s="6"/>
    </row>
    <row r="106" spans="1:15" x14ac:dyDescent="0.25">
      <c r="A106" s="12" t="s">
        <v>276</v>
      </c>
      <c r="B106" s="7" t="s">
        <v>277</v>
      </c>
      <c r="C106" s="7" t="s">
        <v>22</v>
      </c>
      <c r="D106" s="8">
        <v>9.7599372070756488E-2</v>
      </c>
      <c r="E106" s="8">
        <v>6.6139945281163542E-2</v>
      </c>
      <c r="F106" s="13">
        <v>1.6775707587739577E-2</v>
      </c>
      <c r="G106" s="8">
        <v>1.1374374571411413E-2</v>
      </c>
      <c r="H106" s="11">
        <f>(Table14[[#This Row],[CARE/CAP AR20]]-Table14[[#This Row],[Base AR20]])*100</f>
        <v>-3.1459426789592944</v>
      </c>
      <c r="I106" s="11">
        <f>(Table14[[#This Row],[CARE/CAP AR50]]-Table14[[#This Row],[Base AR50]])*100</f>
        <v>-0.54013330163281636</v>
      </c>
      <c r="J106" s="7" t="s">
        <v>278</v>
      </c>
      <c r="K106" s="8" t="s">
        <v>15</v>
      </c>
      <c r="O106" s="6"/>
    </row>
    <row r="107" spans="1:15" x14ac:dyDescent="0.25">
      <c r="A107" s="12" t="s">
        <v>170</v>
      </c>
      <c r="B107" s="7" t="s">
        <v>171</v>
      </c>
      <c r="C107" s="7" t="s">
        <v>113</v>
      </c>
      <c r="D107" s="8">
        <v>9.7281111822119848E-2</v>
      </c>
      <c r="E107" s="8">
        <v>6.2264488037518169E-2</v>
      </c>
      <c r="F107" s="13">
        <v>2.3128169886752654E-2</v>
      </c>
      <c r="G107" s="8">
        <v>1.4960617457951629E-2</v>
      </c>
      <c r="H107" s="11">
        <f>(Table14[[#This Row],[CARE/CAP AR20]]-Table14[[#This Row],[Base AR20]])*100</f>
        <v>-3.5016623784601677</v>
      </c>
      <c r="I107" s="11">
        <f>(Table14[[#This Row],[CARE/CAP AR50]]-Table14[[#This Row],[Base AR50]])*100</f>
        <v>-0.81675524288010259</v>
      </c>
      <c r="J107" s="7" t="s">
        <v>279</v>
      </c>
      <c r="K107" s="8" t="s">
        <v>15</v>
      </c>
      <c r="O107" s="6"/>
    </row>
    <row r="108" spans="1:15" x14ac:dyDescent="0.25">
      <c r="A108" s="12" t="s">
        <v>280</v>
      </c>
      <c r="B108" s="7" t="s">
        <v>281</v>
      </c>
      <c r="C108" s="7" t="s">
        <v>39</v>
      </c>
      <c r="D108" s="8">
        <v>9.6907431301678268E-2</v>
      </c>
      <c r="E108" s="8">
        <v>6.4907253710619311E-2</v>
      </c>
      <c r="F108" s="13">
        <v>3.7066112432305419E-2</v>
      </c>
      <c r="G108" s="8">
        <v>2.5002363297301999E-2</v>
      </c>
      <c r="H108" s="11">
        <f>(Table14[[#This Row],[CARE/CAP AR20]]-Table14[[#This Row],[Base AR20]])*100</f>
        <v>-3.2000177591058958</v>
      </c>
      <c r="I108" s="11">
        <f>(Table14[[#This Row],[CARE/CAP AR50]]-Table14[[#This Row],[Base AR50]])*100</f>
        <v>-1.2063749135003421</v>
      </c>
      <c r="J108" s="7" t="s">
        <v>282</v>
      </c>
      <c r="K108" s="8" t="s">
        <v>15</v>
      </c>
      <c r="O108" s="6"/>
    </row>
    <row r="109" spans="1:15" x14ac:dyDescent="0.25">
      <c r="A109" s="12" t="s">
        <v>283</v>
      </c>
      <c r="B109" s="7" t="s">
        <v>284</v>
      </c>
      <c r="C109" s="7" t="s">
        <v>182</v>
      </c>
      <c r="D109" s="8">
        <v>9.6832174992499631E-2</v>
      </c>
      <c r="E109" s="8">
        <v>6.1439930843943134E-2</v>
      </c>
      <c r="F109" s="13">
        <v>1.8555201334203551E-2</v>
      </c>
      <c r="G109" s="8">
        <v>1.2012691381505028E-2</v>
      </c>
      <c r="H109" s="11">
        <f>(Table14[[#This Row],[CARE/CAP AR20]]-Table14[[#This Row],[Base AR20]])*100</f>
        <v>-3.5392244148556498</v>
      </c>
      <c r="I109" s="11">
        <f>(Table14[[#This Row],[CARE/CAP AR50]]-Table14[[#This Row],[Base AR50]])*100</f>
        <v>-0.65425099526985231</v>
      </c>
      <c r="J109" s="7" t="s">
        <v>285</v>
      </c>
      <c r="K109" s="8" t="s">
        <v>15</v>
      </c>
      <c r="O109" s="6"/>
    </row>
    <row r="110" spans="1:15" x14ac:dyDescent="0.25">
      <c r="A110" s="12" t="s">
        <v>140</v>
      </c>
      <c r="B110" s="7" t="s">
        <v>141</v>
      </c>
      <c r="C110" s="7" t="s">
        <v>57</v>
      </c>
      <c r="D110" s="8">
        <v>9.6479929001526965E-2</v>
      </c>
      <c r="E110" s="8">
        <v>6.2121404924256711E-2</v>
      </c>
      <c r="F110" s="13">
        <v>2.7576417042027315E-2</v>
      </c>
      <c r="G110" s="8">
        <v>1.7886530223140809E-2</v>
      </c>
      <c r="H110" s="11">
        <f>(Table14[[#This Row],[CARE/CAP AR20]]-Table14[[#This Row],[Base AR20]])*100</f>
        <v>-3.4358524077270256</v>
      </c>
      <c r="I110" s="11">
        <f>(Table14[[#This Row],[CARE/CAP AR50]]-Table14[[#This Row],[Base AR50]])*100</f>
        <v>-0.9689886818886505</v>
      </c>
      <c r="J110" s="7" t="s">
        <v>286</v>
      </c>
      <c r="K110" s="8" t="s">
        <v>15</v>
      </c>
      <c r="O110" s="6"/>
    </row>
    <row r="111" spans="1:15" x14ac:dyDescent="0.25">
      <c r="A111" s="12" t="s">
        <v>87</v>
      </c>
      <c r="B111" s="7" t="s">
        <v>88</v>
      </c>
      <c r="C111" s="7" t="s">
        <v>153</v>
      </c>
      <c r="D111" s="8">
        <v>9.647981799794951E-2</v>
      </c>
      <c r="E111" s="8">
        <v>6.2762582182633239E-2</v>
      </c>
      <c r="F111" s="13">
        <v>2.8419200093325811E-2</v>
      </c>
      <c r="G111" s="8">
        <v>1.8487424753024458E-2</v>
      </c>
      <c r="H111" s="11">
        <f>(Table14[[#This Row],[CARE/CAP AR20]]-Table14[[#This Row],[Base AR20]])*100</f>
        <v>-3.3717235815316271</v>
      </c>
      <c r="I111" s="11">
        <f>(Table14[[#This Row],[CARE/CAP AR50]]-Table14[[#This Row],[Base AR50]])*100</f>
        <v>-0.99317753403013531</v>
      </c>
      <c r="J111" s="7" t="s">
        <v>287</v>
      </c>
      <c r="K111" s="8" t="s">
        <v>15</v>
      </c>
      <c r="O111" s="6"/>
    </row>
    <row r="112" spans="1:15" x14ac:dyDescent="0.25">
      <c r="A112" s="12" t="s">
        <v>123</v>
      </c>
      <c r="B112" s="7" t="s">
        <v>124</v>
      </c>
      <c r="C112" s="7" t="s">
        <v>288</v>
      </c>
      <c r="D112" s="8">
        <v>9.6299301769908877E-2</v>
      </c>
      <c r="E112" s="8">
        <v>7.4593752520590056E-2</v>
      </c>
      <c r="F112" s="13">
        <v>3.0368174269079704E-2</v>
      </c>
      <c r="G112" s="8">
        <v>2.3523287186914536E-2</v>
      </c>
      <c r="H112" s="11">
        <f>(Table14[[#This Row],[CARE/CAP AR20]]-Table14[[#This Row],[Base AR20]])*100</f>
        <v>-2.1705549249318818</v>
      </c>
      <c r="I112" s="11">
        <f>(Table14[[#This Row],[CARE/CAP AR50]]-Table14[[#This Row],[Base AR50]])*100</f>
        <v>-0.68448870821651675</v>
      </c>
      <c r="J112" s="7" t="s">
        <v>289</v>
      </c>
      <c r="K112" s="8" t="s">
        <v>15</v>
      </c>
      <c r="O112" s="6"/>
    </row>
    <row r="113" spans="1:15" x14ac:dyDescent="0.25">
      <c r="A113" s="12" t="s">
        <v>276</v>
      </c>
      <c r="B113" s="7" t="s">
        <v>277</v>
      </c>
      <c r="C113" s="7" t="s">
        <v>13</v>
      </c>
      <c r="D113" s="8">
        <v>9.541935117058041E-2</v>
      </c>
      <c r="E113" s="8">
        <v>6.4539242151824452E-2</v>
      </c>
      <c r="F113" s="13">
        <v>1.651160040436267E-2</v>
      </c>
      <c r="G113" s="8">
        <v>1.1192339006593527E-2</v>
      </c>
      <c r="H113" s="11">
        <f>(Table14[[#This Row],[CARE/CAP AR20]]-Table14[[#This Row],[Base AR20]])*100</f>
        <v>-3.0880109018755957</v>
      </c>
      <c r="I113" s="11">
        <f>(Table14[[#This Row],[CARE/CAP AR50]]-Table14[[#This Row],[Base AR50]])*100</f>
        <v>-0.53192613977691428</v>
      </c>
      <c r="J113" s="7" t="s">
        <v>290</v>
      </c>
      <c r="K113" s="8" t="s">
        <v>15</v>
      </c>
      <c r="O113" s="6"/>
    </row>
    <row r="114" spans="1:15" x14ac:dyDescent="0.25">
      <c r="A114" s="12" t="s">
        <v>291</v>
      </c>
      <c r="B114" s="7" t="s">
        <v>292</v>
      </c>
      <c r="C114" s="7" t="s">
        <v>269</v>
      </c>
      <c r="D114" s="8">
        <v>9.4820582396407685E-2</v>
      </c>
      <c r="E114" s="8">
        <v>6.3207558639170547E-2</v>
      </c>
      <c r="F114" s="13">
        <v>2.2748797517977915E-2</v>
      </c>
      <c r="G114" s="8">
        <v>1.5358315452522732E-2</v>
      </c>
      <c r="H114" s="11">
        <f>(Table14[[#This Row],[CARE/CAP AR20]]-Table14[[#This Row],[Base AR20]])*100</f>
        <v>-3.161302375723714</v>
      </c>
      <c r="I114" s="11">
        <f>(Table14[[#This Row],[CARE/CAP AR50]]-Table14[[#This Row],[Base AR50]])*100</f>
        <v>-0.73904820654551828</v>
      </c>
      <c r="J114" s="7" t="s">
        <v>293</v>
      </c>
      <c r="K114" s="8" t="s">
        <v>15</v>
      </c>
      <c r="O114" s="6"/>
    </row>
    <row r="115" spans="1:15" x14ac:dyDescent="0.25">
      <c r="A115" s="12" t="s">
        <v>294</v>
      </c>
      <c r="B115" s="7" t="s">
        <v>295</v>
      </c>
      <c r="C115" s="7" t="s">
        <v>85</v>
      </c>
      <c r="D115" s="8">
        <v>9.388837247067626E-2</v>
      </c>
      <c r="E115" s="8">
        <v>6.0217020543015275E-2</v>
      </c>
      <c r="F115" s="13">
        <v>2.7600872621425503E-2</v>
      </c>
      <c r="G115" s="8">
        <v>1.7850780826004449E-2</v>
      </c>
      <c r="H115" s="11">
        <f>(Table14[[#This Row],[CARE/CAP AR20]]-Table14[[#This Row],[Base AR20]])*100</f>
        <v>-3.3671351927660984</v>
      </c>
      <c r="I115" s="11">
        <f>(Table14[[#This Row],[CARE/CAP AR50]]-Table14[[#This Row],[Base AR50]])*100</f>
        <v>-0.97500917954210542</v>
      </c>
      <c r="J115" s="7" t="s">
        <v>296</v>
      </c>
      <c r="K115" s="8" t="s">
        <v>15</v>
      </c>
      <c r="O115" s="6"/>
    </row>
    <row r="116" spans="1:15" x14ac:dyDescent="0.25">
      <c r="A116" s="12" t="s">
        <v>79</v>
      </c>
      <c r="B116" s="7" t="s">
        <v>80</v>
      </c>
      <c r="C116" s="7" t="s">
        <v>182</v>
      </c>
      <c r="D116" s="8">
        <v>9.3164319989249969E-2</v>
      </c>
      <c r="E116" s="8">
        <v>5.9807853465983572E-2</v>
      </c>
      <c r="F116" s="13">
        <v>2.3159840390315118E-2</v>
      </c>
      <c r="G116" s="8">
        <v>1.5016472582790747E-2</v>
      </c>
      <c r="H116" s="11">
        <f>(Table14[[#This Row],[CARE/CAP AR20]]-Table14[[#This Row],[Base AR20]])*100</f>
        <v>-3.3356466523266395</v>
      </c>
      <c r="I116" s="11">
        <f>(Table14[[#This Row],[CARE/CAP AR50]]-Table14[[#This Row],[Base AR50]])*100</f>
        <v>-0.81433678075243709</v>
      </c>
      <c r="J116" s="7" t="s">
        <v>297</v>
      </c>
      <c r="K116" s="8" t="s">
        <v>15</v>
      </c>
      <c r="O116" s="6"/>
    </row>
    <row r="117" spans="1:15" x14ac:dyDescent="0.25">
      <c r="A117" s="12" t="s">
        <v>102</v>
      </c>
      <c r="B117" s="7" t="s">
        <v>103</v>
      </c>
      <c r="C117" s="7" t="s">
        <v>269</v>
      </c>
      <c r="D117" s="8">
        <v>9.3084189505817108E-2</v>
      </c>
      <c r="E117" s="8">
        <v>6.2803562931791318E-2</v>
      </c>
      <c r="F117" s="13">
        <v>2.537132090284442E-2</v>
      </c>
      <c r="G117" s="8">
        <v>1.7176167748997825E-2</v>
      </c>
      <c r="H117" s="11">
        <f>(Table14[[#This Row],[CARE/CAP AR20]]-Table14[[#This Row],[Base AR20]])*100</f>
        <v>-3.0280626574025788</v>
      </c>
      <c r="I117" s="11">
        <f>(Table14[[#This Row],[CARE/CAP AR50]]-Table14[[#This Row],[Base AR50]])*100</f>
        <v>-0.81951531538465949</v>
      </c>
      <c r="J117" s="7" t="s">
        <v>298</v>
      </c>
      <c r="K117" s="8" t="s">
        <v>15</v>
      </c>
      <c r="O117" s="6"/>
    </row>
    <row r="118" spans="1:15" x14ac:dyDescent="0.25">
      <c r="A118" s="12" t="s">
        <v>299</v>
      </c>
      <c r="B118" s="7" t="s">
        <v>300</v>
      </c>
      <c r="C118" s="7" t="s">
        <v>18</v>
      </c>
      <c r="D118" s="8">
        <v>9.2934247309192003E-2</v>
      </c>
      <c r="E118" s="8">
        <v>6.1824203381573385E-2</v>
      </c>
      <c r="F118" s="13">
        <v>1.6801003683222557E-2</v>
      </c>
      <c r="G118" s="8">
        <v>1.1350676127273706E-2</v>
      </c>
      <c r="H118" s="11">
        <f>(Table14[[#This Row],[CARE/CAP AR20]]-Table14[[#This Row],[Base AR20]])*100</f>
        <v>-3.1110043927618616</v>
      </c>
      <c r="I118" s="11">
        <f>(Table14[[#This Row],[CARE/CAP AR50]]-Table14[[#This Row],[Base AR50]])*100</f>
        <v>-0.54503275559488507</v>
      </c>
      <c r="J118" s="7" t="s">
        <v>301</v>
      </c>
      <c r="K118" s="8" t="s">
        <v>15</v>
      </c>
      <c r="O118" s="6"/>
    </row>
    <row r="119" spans="1:15" x14ac:dyDescent="0.25">
      <c r="A119" s="12" t="s">
        <v>302</v>
      </c>
      <c r="B119" s="7" t="s">
        <v>303</v>
      </c>
      <c r="C119" s="7" t="s">
        <v>100</v>
      </c>
      <c r="D119" s="8">
        <v>9.2657932788442962E-2</v>
      </c>
      <c r="E119" s="8">
        <v>5.9451737584681544E-2</v>
      </c>
      <c r="F119" s="13">
        <v>3.038588270054373E-2</v>
      </c>
      <c r="G119" s="8">
        <v>1.9677631809806067E-2</v>
      </c>
      <c r="H119" s="11">
        <f>(Table14[[#This Row],[CARE/CAP AR20]]-Table14[[#This Row],[Base AR20]])*100</f>
        <v>-3.3206195203761419</v>
      </c>
      <c r="I119" s="11">
        <f>(Table14[[#This Row],[CARE/CAP AR50]]-Table14[[#This Row],[Base AR50]])*100</f>
        <v>-1.0708250890737663</v>
      </c>
      <c r="J119" s="7" t="s">
        <v>304</v>
      </c>
      <c r="K119" s="8" t="s">
        <v>15</v>
      </c>
      <c r="O119" s="6"/>
    </row>
    <row r="120" spans="1:15" x14ac:dyDescent="0.25">
      <c r="A120" s="12" t="s">
        <v>167</v>
      </c>
      <c r="B120" s="7" t="s">
        <v>168</v>
      </c>
      <c r="C120" s="7" t="s">
        <v>22</v>
      </c>
      <c r="D120" s="8">
        <v>9.2058993803550884E-2</v>
      </c>
      <c r="E120" s="8">
        <v>6.0787847162311212E-2</v>
      </c>
      <c r="F120" s="13">
        <v>2.3063456480233707E-2</v>
      </c>
      <c r="G120" s="8">
        <v>1.5535359465459884E-2</v>
      </c>
      <c r="H120" s="11">
        <f>(Table14[[#This Row],[CARE/CAP AR20]]-Table14[[#This Row],[Base AR20]])*100</f>
        <v>-3.1271146641239671</v>
      </c>
      <c r="I120" s="11">
        <f>(Table14[[#This Row],[CARE/CAP AR50]]-Table14[[#This Row],[Base AR50]])*100</f>
        <v>-0.75280970147738224</v>
      </c>
      <c r="J120" s="7" t="s">
        <v>305</v>
      </c>
      <c r="K120" s="8" t="s">
        <v>15</v>
      </c>
      <c r="O120" s="6"/>
    </row>
    <row r="121" spans="1:15" x14ac:dyDescent="0.25">
      <c r="A121" s="12" t="s">
        <v>306</v>
      </c>
      <c r="B121" s="7" t="s">
        <v>307</v>
      </c>
      <c r="C121" s="7" t="s">
        <v>85</v>
      </c>
      <c r="D121" s="8">
        <v>9.1953544601813986E-2</v>
      </c>
      <c r="E121" s="8">
        <v>5.8990742874573655E-2</v>
      </c>
      <c r="F121" s="13">
        <v>2.4604784988872662E-2</v>
      </c>
      <c r="G121" s="8">
        <v>1.5919099410182005E-2</v>
      </c>
      <c r="H121" s="11">
        <f>(Table14[[#This Row],[CARE/CAP AR20]]-Table14[[#This Row],[Base AR20]])*100</f>
        <v>-3.2962801727240332</v>
      </c>
      <c r="I121" s="11">
        <f>(Table14[[#This Row],[CARE/CAP AR50]]-Table14[[#This Row],[Base AR50]])*100</f>
        <v>-0.86856855786906562</v>
      </c>
      <c r="J121" s="7" t="s">
        <v>308</v>
      </c>
      <c r="K121" s="8" t="s">
        <v>15</v>
      </c>
      <c r="O121" s="6"/>
    </row>
    <row r="122" spans="1:15" x14ac:dyDescent="0.25">
      <c r="A122" s="12" t="s">
        <v>208</v>
      </c>
      <c r="B122" s="7" t="s">
        <v>209</v>
      </c>
      <c r="C122" s="7" t="s">
        <v>113</v>
      </c>
      <c r="D122" s="8">
        <v>9.1894739032341882E-2</v>
      </c>
      <c r="E122" s="8">
        <v>5.8852970297400289E-2</v>
      </c>
      <c r="F122" s="13">
        <v>1.7955968672589251E-2</v>
      </c>
      <c r="G122" s="8">
        <v>1.1623167290764125E-2</v>
      </c>
      <c r="H122" s="11">
        <f>(Table14[[#This Row],[CARE/CAP AR20]]-Table14[[#This Row],[Base AR20]])*100</f>
        <v>-3.3041768734941592</v>
      </c>
      <c r="I122" s="11">
        <f>(Table14[[#This Row],[CARE/CAP AR50]]-Table14[[#This Row],[Base AR50]])*100</f>
        <v>-0.63328013818251261</v>
      </c>
      <c r="J122" s="7" t="s">
        <v>309</v>
      </c>
      <c r="K122" s="8" t="s">
        <v>15</v>
      </c>
      <c r="O122" s="6"/>
    </row>
    <row r="123" spans="1:15" x14ac:dyDescent="0.25">
      <c r="A123" s="12" t="s">
        <v>158</v>
      </c>
      <c r="B123" s="7" t="s">
        <v>159</v>
      </c>
      <c r="C123" s="7" t="s">
        <v>57</v>
      </c>
      <c r="D123" s="8">
        <v>9.1485236742641501E-2</v>
      </c>
      <c r="E123" s="8">
        <v>5.8967481610922357E-2</v>
      </c>
      <c r="F123" s="13">
        <v>2.6995056120242108E-2</v>
      </c>
      <c r="G123" s="8">
        <v>1.7513184906629755E-2</v>
      </c>
      <c r="H123" s="11">
        <f>(Table14[[#This Row],[CARE/CAP AR20]]-Table14[[#This Row],[Base AR20]])*100</f>
        <v>-3.2517755131719146</v>
      </c>
      <c r="I123" s="11">
        <f>(Table14[[#This Row],[CARE/CAP AR50]]-Table14[[#This Row],[Base AR50]])*100</f>
        <v>-0.94818712136123529</v>
      </c>
      <c r="J123" s="7" t="s">
        <v>310</v>
      </c>
      <c r="K123" s="8" t="s">
        <v>15</v>
      </c>
      <c r="O123" s="6"/>
    </row>
    <row r="124" spans="1:15" x14ac:dyDescent="0.25">
      <c r="A124" s="12" t="s">
        <v>291</v>
      </c>
      <c r="B124" s="7" t="s">
        <v>292</v>
      </c>
      <c r="C124" s="7" t="s">
        <v>250</v>
      </c>
      <c r="D124" s="8">
        <v>9.0947130101256948E-2</v>
      </c>
      <c r="E124" s="8">
        <v>6.0612067895713009E-2</v>
      </c>
      <c r="F124" s="13">
        <v>2.1649074707886427E-2</v>
      </c>
      <c r="G124" s="8">
        <v>1.4615450151259047E-2</v>
      </c>
      <c r="H124" s="11">
        <f>(Table14[[#This Row],[CARE/CAP AR20]]-Table14[[#This Row],[Base AR20]])*100</f>
        <v>-3.0335062205543939</v>
      </c>
      <c r="I124" s="11">
        <f>(Table14[[#This Row],[CARE/CAP AR50]]-Table14[[#This Row],[Base AR50]])*100</f>
        <v>-0.70336245566273803</v>
      </c>
      <c r="J124" s="7" t="s">
        <v>311</v>
      </c>
      <c r="K124" s="8" t="s">
        <v>15</v>
      </c>
      <c r="O124" s="6"/>
    </row>
    <row r="125" spans="1:15" x14ac:dyDescent="0.25">
      <c r="A125" s="12" t="s">
        <v>312</v>
      </c>
      <c r="B125" s="7" t="s">
        <v>313</v>
      </c>
      <c r="C125" s="7" t="s">
        <v>250</v>
      </c>
      <c r="D125" s="8">
        <v>9.0803370594577312E-2</v>
      </c>
      <c r="E125" s="8">
        <v>5.9964331350085574E-2</v>
      </c>
      <c r="F125" s="13">
        <v>1.9437020331170479E-2</v>
      </c>
      <c r="G125" s="8">
        <v>1.3101177114785437E-2</v>
      </c>
      <c r="H125" s="11">
        <f>(Table14[[#This Row],[CARE/CAP AR20]]-Table14[[#This Row],[Base AR20]])*100</f>
        <v>-3.0839039244491739</v>
      </c>
      <c r="I125" s="11">
        <f>(Table14[[#This Row],[CARE/CAP AR50]]-Table14[[#This Row],[Base AR50]])*100</f>
        <v>-0.6335843216385042</v>
      </c>
      <c r="J125" s="7" t="s">
        <v>314</v>
      </c>
      <c r="K125" s="8" t="s">
        <v>15</v>
      </c>
      <c r="O125" s="6"/>
    </row>
    <row r="126" spans="1:15" x14ac:dyDescent="0.25">
      <c r="A126" s="12" t="s">
        <v>137</v>
      </c>
      <c r="B126" s="7" t="s">
        <v>138</v>
      </c>
      <c r="C126" s="7" t="s">
        <v>85</v>
      </c>
      <c r="D126" s="8">
        <v>8.9823807016587071E-2</v>
      </c>
      <c r="E126" s="8">
        <v>5.7639178007157232E-2</v>
      </c>
      <c r="F126" s="13">
        <v>2.2899708381893528E-2</v>
      </c>
      <c r="G126" s="8">
        <v>1.4819122789436858E-2</v>
      </c>
      <c r="H126" s="11">
        <f>(Table14[[#This Row],[CARE/CAP AR20]]-Table14[[#This Row],[Base AR20]])*100</f>
        <v>-3.2184629009429839</v>
      </c>
      <c r="I126" s="11">
        <f>(Table14[[#This Row],[CARE/CAP AR50]]-Table14[[#This Row],[Base AR50]])*100</f>
        <v>-0.80805855924566705</v>
      </c>
      <c r="J126" s="7" t="s">
        <v>315</v>
      </c>
      <c r="K126" s="8" t="s">
        <v>15</v>
      </c>
      <c r="O126" s="6"/>
    </row>
    <row r="127" spans="1:15" x14ac:dyDescent="0.25">
      <c r="A127" s="12" t="s">
        <v>230</v>
      </c>
      <c r="B127" s="7" t="s">
        <v>231</v>
      </c>
      <c r="C127" s="7" t="s">
        <v>182</v>
      </c>
      <c r="D127" s="8">
        <v>8.9635760939388909E-2</v>
      </c>
      <c r="E127" s="8">
        <v>5.7573040810054613E-2</v>
      </c>
      <c r="F127" s="13">
        <v>1.6861059095537628E-2</v>
      </c>
      <c r="G127" s="8">
        <v>1.0942245679290596E-2</v>
      </c>
      <c r="H127" s="11">
        <f>(Table14[[#This Row],[CARE/CAP AR20]]-Table14[[#This Row],[Base AR20]])*100</f>
        <v>-3.2062720129334297</v>
      </c>
      <c r="I127" s="11">
        <f>(Table14[[#This Row],[CARE/CAP AR50]]-Table14[[#This Row],[Base AR50]])*100</f>
        <v>-0.59188134162470318</v>
      </c>
      <c r="J127" s="7" t="s">
        <v>316</v>
      </c>
      <c r="K127" s="8" t="s">
        <v>15</v>
      </c>
      <c r="O127" s="6"/>
    </row>
    <row r="128" spans="1:15" x14ac:dyDescent="0.25">
      <c r="A128" s="12" t="s">
        <v>317</v>
      </c>
      <c r="B128" s="7" t="s">
        <v>318</v>
      </c>
      <c r="C128" s="7" t="s">
        <v>22</v>
      </c>
      <c r="D128" s="8">
        <v>8.9632539299648178E-2</v>
      </c>
      <c r="E128" s="8">
        <v>5.8541021649745312E-2</v>
      </c>
      <c r="F128" s="13">
        <v>1.8714131811296955E-2</v>
      </c>
      <c r="G128" s="8">
        <v>1.2589607324536681E-2</v>
      </c>
      <c r="H128" s="11">
        <f>(Table14[[#This Row],[CARE/CAP AR20]]-Table14[[#This Row],[Base AR20]])*100</f>
        <v>-3.1091517649902869</v>
      </c>
      <c r="I128" s="11">
        <f>(Table14[[#This Row],[CARE/CAP AR50]]-Table14[[#This Row],[Base AR50]])*100</f>
        <v>-0.61245244867602733</v>
      </c>
      <c r="J128" s="7" t="s">
        <v>319</v>
      </c>
      <c r="K128" s="8" t="s">
        <v>15</v>
      </c>
      <c r="O128" s="6"/>
    </row>
    <row r="129" spans="1:15" x14ac:dyDescent="0.25">
      <c r="A129" s="12" t="s">
        <v>320</v>
      </c>
      <c r="B129" s="7" t="s">
        <v>321</v>
      </c>
      <c r="C129" s="7" t="s">
        <v>269</v>
      </c>
      <c r="D129" s="8">
        <v>8.9144259802897391E-2</v>
      </c>
      <c r="E129" s="8">
        <v>5.948258394402238E-2</v>
      </c>
      <c r="F129" s="13">
        <v>2.0327025201413083E-2</v>
      </c>
      <c r="G129" s="8">
        <v>1.3729211026180629E-2</v>
      </c>
      <c r="H129" s="11">
        <f>(Table14[[#This Row],[CARE/CAP AR20]]-Table14[[#This Row],[Base AR20]])*100</f>
        <v>-2.9661675858875012</v>
      </c>
      <c r="I129" s="11">
        <f>(Table14[[#This Row],[CARE/CAP AR50]]-Table14[[#This Row],[Base AR50]])*100</f>
        <v>-0.65978141752324537</v>
      </c>
      <c r="J129" s="7" t="s">
        <v>322</v>
      </c>
      <c r="K129" s="8" t="s">
        <v>15</v>
      </c>
      <c r="O129" s="6"/>
    </row>
    <row r="130" spans="1:15" x14ac:dyDescent="0.25">
      <c r="A130" s="12" t="s">
        <v>123</v>
      </c>
      <c r="B130" s="7" t="s">
        <v>124</v>
      </c>
      <c r="C130" s="7" t="s">
        <v>323</v>
      </c>
      <c r="D130" s="8">
        <v>8.8926908336898813E-2</v>
      </c>
      <c r="E130" s="8">
        <v>6.8902069279147424E-2</v>
      </c>
      <c r="F130" s="13">
        <v>2.7197148739262284E-2</v>
      </c>
      <c r="G130" s="8">
        <v>2.1073209264753118E-2</v>
      </c>
      <c r="H130" s="11">
        <f>(Table14[[#This Row],[CARE/CAP AR20]]-Table14[[#This Row],[Base AR20]])*100</f>
        <v>-2.0024839057751391</v>
      </c>
      <c r="I130" s="11">
        <f>(Table14[[#This Row],[CARE/CAP AR50]]-Table14[[#This Row],[Base AR50]])*100</f>
        <v>-0.61239394745091669</v>
      </c>
      <c r="J130" s="7" t="s">
        <v>324</v>
      </c>
      <c r="K130" s="8" t="s">
        <v>15</v>
      </c>
      <c r="O130" s="6"/>
    </row>
    <row r="131" spans="1:15" x14ac:dyDescent="0.25">
      <c r="A131" s="12" t="s">
        <v>102</v>
      </c>
      <c r="B131" s="7" t="s">
        <v>103</v>
      </c>
      <c r="C131" s="7" t="s">
        <v>250</v>
      </c>
      <c r="D131" s="8">
        <v>8.881902905386016E-2</v>
      </c>
      <c r="E131" s="8">
        <v>5.986512906402941E-2</v>
      </c>
      <c r="F131" s="13">
        <v>2.4127487816268174E-2</v>
      </c>
      <c r="G131" s="8">
        <v>1.6330554190985339E-2</v>
      </c>
      <c r="H131" s="11">
        <f>(Table14[[#This Row],[CARE/CAP AR20]]-Table14[[#This Row],[Base AR20]])*100</f>
        <v>-2.8953899989830751</v>
      </c>
      <c r="I131" s="11">
        <f>(Table14[[#This Row],[CARE/CAP AR50]]-Table14[[#This Row],[Base AR50]])*100</f>
        <v>-0.77969336252828347</v>
      </c>
      <c r="J131" s="7" t="s">
        <v>325</v>
      </c>
      <c r="K131" s="8" t="s">
        <v>15</v>
      </c>
      <c r="O131" s="6"/>
    </row>
    <row r="132" spans="1:15" x14ac:dyDescent="0.25">
      <c r="A132" s="12" t="s">
        <v>202</v>
      </c>
      <c r="B132" s="7" t="s">
        <v>203</v>
      </c>
      <c r="C132" s="7" t="s">
        <v>186</v>
      </c>
      <c r="D132" s="8">
        <v>8.8706716346081682E-2</v>
      </c>
      <c r="E132" s="8">
        <v>5.9552966735990483E-2</v>
      </c>
      <c r="F132" s="13">
        <v>2.6979931080903519E-2</v>
      </c>
      <c r="G132" s="8">
        <v>1.8234066288826574E-2</v>
      </c>
      <c r="H132" s="11">
        <f>(Table14[[#This Row],[CARE/CAP AR20]]-Table14[[#This Row],[Base AR20]])*100</f>
        <v>-2.9153749610091197</v>
      </c>
      <c r="I132" s="11">
        <f>(Table14[[#This Row],[CARE/CAP AR50]]-Table14[[#This Row],[Base AR50]])*100</f>
        <v>-0.8745864792076945</v>
      </c>
      <c r="J132" s="7" t="s">
        <v>326</v>
      </c>
      <c r="K132" s="8" t="s">
        <v>15</v>
      </c>
      <c r="O132" s="6"/>
    </row>
    <row r="133" spans="1:15" x14ac:dyDescent="0.25">
      <c r="A133" s="12" t="s">
        <v>327</v>
      </c>
      <c r="B133" s="7" t="s">
        <v>328</v>
      </c>
      <c r="C133" s="7" t="s">
        <v>85</v>
      </c>
      <c r="D133" s="8">
        <v>8.8563153992917185E-2</v>
      </c>
      <c r="E133" s="8">
        <v>5.6839568468195475E-2</v>
      </c>
      <c r="F133" s="13">
        <v>1.5603404111372737E-2</v>
      </c>
      <c r="G133" s="8">
        <v>1.0106778475151377E-2</v>
      </c>
      <c r="H133" s="11">
        <f>(Table14[[#This Row],[CARE/CAP AR20]]-Table14[[#This Row],[Base AR20]])*100</f>
        <v>-3.1723585524721711</v>
      </c>
      <c r="I133" s="11">
        <f>(Table14[[#This Row],[CARE/CAP AR50]]-Table14[[#This Row],[Base AR50]])*100</f>
        <v>-0.54966256362213606</v>
      </c>
      <c r="J133" s="7" t="s">
        <v>329</v>
      </c>
      <c r="K133" s="8" t="s">
        <v>15</v>
      </c>
      <c r="O133" s="6"/>
    </row>
    <row r="134" spans="1:15" x14ac:dyDescent="0.25">
      <c r="A134" s="12" t="s">
        <v>330</v>
      </c>
      <c r="B134" s="7" t="s">
        <v>331</v>
      </c>
      <c r="C134" s="7" t="s">
        <v>186</v>
      </c>
      <c r="D134" s="8">
        <v>8.833182445903412E-2</v>
      </c>
      <c r="E134" s="8">
        <v>5.8793147184005294E-2</v>
      </c>
      <c r="F134" s="13">
        <v>2.6368265828705339E-2</v>
      </c>
      <c r="G134" s="8">
        <v>1.777456002742251E-2</v>
      </c>
      <c r="H134" s="11">
        <f>(Table14[[#This Row],[CARE/CAP AR20]]-Table14[[#This Row],[Base AR20]])*100</f>
        <v>-2.9538677275028826</v>
      </c>
      <c r="I134" s="11">
        <f>(Table14[[#This Row],[CARE/CAP AR50]]-Table14[[#This Row],[Base AR50]])*100</f>
        <v>-0.85937058012828282</v>
      </c>
      <c r="J134" s="7" t="s">
        <v>332</v>
      </c>
      <c r="K134" s="8" t="s">
        <v>15</v>
      </c>
      <c r="O134" s="6"/>
    </row>
    <row r="135" spans="1:15" x14ac:dyDescent="0.25">
      <c r="A135" s="12" t="s">
        <v>90</v>
      </c>
      <c r="B135" s="7" t="s">
        <v>91</v>
      </c>
      <c r="C135" s="7" t="s">
        <v>153</v>
      </c>
      <c r="D135" s="8">
        <v>8.7954417773184426E-2</v>
      </c>
      <c r="E135" s="8">
        <v>5.7216497323088922E-2</v>
      </c>
      <c r="F135" s="13">
        <v>2.1361979681460346E-2</v>
      </c>
      <c r="G135" s="8">
        <v>1.3896515509382822E-2</v>
      </c>
      <c r="H135" s="11">
        <f>(Table14[[#This Row],[CARE/CAP AR20]]-Table14[[#This Row],[Base AR20]])*100</f>
        <v>-3.0737920450095504</v>
      </c>
      <c r="I135" s="11">
        <f>(Table14[[#This Row],[CARE/CAP AR50]]-Table14[[#This Row],[Base AR50]])*100</f>
        <v>-0.74654641720775239</v>
      </c>
      <c r="J135" s="7" t="s">
        <v>333</v>
      </c>
      <c r="K135" s="8" t="s">
        <v>15</v>
      </c>
      <c r="O135" s="6"/>
    </row>
    <row r="136" spans="1:15" x14ac:dyDescent="0.25">
      <c r="A136" s="12" t="s">
        <v>317</v>
      </c>
      <c r="B136" s="7" t="s">
        <v>318</v>
      </c>
      <c r="C136" s="7" t="s">
        <v>13</v>
      </c>
      <c r="D136" s="8">
        <v>8.7768281300338771E-2</v>
      </c>
      <c r="E136" s="8">
        <v>5.7342254382256631E-2</v>
      </c>
      <c r="F136" s="13">
        <v>1.8408787818188107E-2</v>
      </c>
      <c r="G136" s="8">
        <v>1.2385056286298813E-2</v>
      </c>
      <c r="H136" s="11">
        <f>(Table14[[#This Row],[CARE/CAP AR20]]-Table14[[#This Row],[Base AR20]])*100</f>
        <v>-3.0426026918082139</v>
      </c>
      <c r="I136" s="11">
        <f>(Table14[[#This Row],[CARE/CAP AR50]]-Table14[[#This Row],[Base AR50]])*100</f>
        <v>-0.60237315318892937</v>
      </c>
      <c r="J136" s="7" t="s">
        <v>334</v>
      </c>
      <c r="K136" s="8" t="s">
        <v>15</v>
      </c>
      <c r="O136" s="6"/>
    </row>
    <row r="137" spans="1:15" x14ac:dyDescent="0.25">
      <c r="A137" s="12" t="s">
        <v>335</v>
      </c>
      <c r="B137" s="7" t="s">
        <v>336</v>
      </c>
      <c r="C137" s="7" t="s">
        <v>26</v>
      </c>
      <c r="D137" s="8">
        <v>8.7544282500198994E-2</v>
      </c>
      <c r="E137" s="8">
        <v>5.6472576284940866E-2</v>
      </c>
      <c r="F137" s="13">
        <v>2.6784647510852556E-2</v>
      </c>
      <c r="G137" s="8">
        <v>1.73793427297434E-2</v>
      </c>
      <c r="H137" s="11">
        <f>(Table14[[#This Row],[CARE/CAP AR20]]-Table14[[#This Row],[Base AR20]])*100</f>
        <v>-3.107170621525813</v>
      </c>
      <c r="I137" s="11">
        <f>(Table14[[#This Row],[CARE/CAP AR50]]-Table14[[#This Row],[Base AR50]])*100</f>
        <v>-0.94053047811091561</v>
      </c>
      <c r="J137" s="7" t="s">
        <v>337</v>
      </c>
      <c r="K137" s="8" t="s">
        <v>15</v>
      </c>
      <c r="O137" s="6"/>
    </row>
    <row r="138" spans="1:15" x14ac:dyDescent="0.25">
      <c r="A138" s="12" t="s">
        <v>267</v>
      </c>
      <c r="B138" s="7" t="s">
        <v>268</v>
      </c>
      <c r="C138" s="7" t="s">
        <v>18</v>
      </c>
      <c r="D138" s="8">
        <v>8.7350435606449561E-2</v>
      </c>
      <c r="E138" s="8">
        <v>5.8033285687665428E-2</v>
      </c>
      <c r="F138" s="13">
        <v>1.7152171420080402E-2</v>
      </c>
      <c r="G138" s="8">
        <v>1.1581632364088851E-2</v>
      </c>
      <c r="H138" s="11">
        <f>(Table14[[#This Row],[CARE/CAP AR20]]-Table14[[#This Row],[Base AR20]])*100</f>
        <v>-2.9317149918784131</v>
      </c>
      <c r="I138" s="11">
        <f>(Table14[[#This Row],[CARE/CAP AR50]]-Table14[[#This Row],[Base AR50]])*100</f>
        <v>-0.55705390559915513</v>
      </c>
      <c r="J138" s="7" t="s">
        <v>338</v>
      </c>
      <c r="K138" s="8" t="s">
        <v>15</v>
      </c>
      <c r="O138" s="6"/>
    </row>
    <row r="139" spans="1:15" x14ac:dyDescent="0.25">
      <c r="A139" s="12" t="s">
        <v>339</v>
      </c>
      <c r="B139" s="7" t="s">
        <v>340</v>
      </c>
      <c r="C139" s="7" t="s">
        <v>22</v>
      </c>
      <c r="D139" s="8">
        <v>8.7037076036099781E-2</v>
      </c>
      <c r="E139" s="8">
        <v>5.7753794290954508E-2</v>
      </c>
      <c r="F139" s="13">
        <v>1.6902858860076805E-2</v>
      </c>
      <c r="G139" s="8">
        <v>1.1413302248727228E-2</v>
      </c>
      <c r="H139" s="11">
        <f>(Table14[[#This Row],[CARE/CAP AR20]]-Table14[[#This Row],[Base AR20]])*100</f>
        <v>-2.9283281745145273</v>
      </c>
      <c r="I139" s="11">
        <f>(Table14[[#This Row],[CARE/CAP AR50]]-Table14[[#This Row],[Base AR50]])*100</f>
        <v>-0.54895566113495764</v>
      </c>
      <c r="J139" s="7" t="s">
        <v>341</v>
      </c>
      <c r="K139" s="8" t="s">
        <v>15</v>
      </c>
      <c r="O139" s="6"/>
    </row>
    <row r="140" spans="1:15" x14ac:dyDescent="0.25">
      <c r="A140" s="12" t="s">
        <v>342</v>
      </c>
      <c r="B140" s="7" t="s">
        <v>343</v>
      </c>
      <c r="C140" s="7" t="s">
        <v>250</v>
      </c>
      <c r="D140" s="8">
        <v>8.6815839457458771E-2</v>
      </c>
      <c r="E140" s="8">
        <v>5.7902234123786554E-2</v>
      </c>
      <c r="F140" s="13">
        <v>2.1591471565096595E-2</v>
      </c>
      <c r="G140" s="8">
        <v>1.4576715673291525E-2</v>
      </c>
      <c r="H140" s="11">
        <f>(Table14[[#This Row],[CARE/CAP AR20]]-Table14[[#This Row],[Base AR20]])*100</f>
        <v>-2.8913605333672217</v>
      </c>
      <c r="I140" s="11">
        <f>(Table14[[#This Row],[CARE/CAP AR50]]-Table14[[#This Row],[Base AR50]])*100</f>
        <v>-0.70147558918050701</v>
      </c>
      <c r="J140" s="7" t="s">
        <v>344</v>
      </c>
      <c r="K140" s="8" t="s">
        <v>15</v>
      </c>
      <c r="O140" s="6"/>
    </row>
    <row r="141" spans="1:15" x14ac:dyDescent="0.25">
      <c r="A141" s="12" t="s">
        <v>345</v>
      </c>
      <c r="B141" s="7" t="s">
        <v>346</v>
      </c>
      <c r="C141" s="7" t="s">
        <v>18</v>
      </c>
      <c r="D141" s="8">
        <v>8.6281004245443535E-2</v>
      </c>
      <c r="E141" s="8">
        <v>5.7182328395890693E-2</v>
      </c>
      <c r="F141" s="13">
        <v>2.1960473923807407E-2</v>
      </c>
      <c r="G141" s="8">
        <v>1.4801602054008775E-2</v>
      </c>
      <c r="H141" s="11">
        <f>(Table14[[#This Row],[CARE/CAP AR20]]-Table14[[#This Row],[Base AR20]])*100</f>
        <v>-2.9098675849552844</v>
      </c>
      <c r="I141" s="11">
        <f>(Table14[[#This Row],[CARE/CAP AR50]]-Table14[[#This Row],[Base AR50]])*100</f>
        <v>-0.71588718697986309</v>
      </c>
      <c r="J141" s="7" t="s">
        <v>347</v>
      </c>
      <c r="K141" s="8" t="s">
        <v>15</v>
      </c>
      <c r="O141" s="6"/>
    </row>
    <row r="142" spans="1:15" x14ac:dyDescent="0.25">
      <c r="A142" s="12" t="s">
        <v>348</v>
      </c>
      <c r="B142" s="7" t="s">
        <v>349</v>
      </c>
      <c r="C142" s="7" t="s">
        <v>134</v>
      </c>
      <c r="D142" s="8">
        <v>8.6256555428234044E-2</v>
      </c>
      <c r="E142" s="8">
        <v>5.7534408261778872E-2</v>
      </c>
      <c r="F142" s="13">
        <v>2.079012390686482E-2</v>
      </c>
      <c r="G142" s="8">
        <v>1.4037651526214879E-2</v>
      </c>
      <c r="H142" s="11">
        <f>(Table14[[#This Row],[CARE/CAP AR20]]-Table14[[#This Row],[Base AR20]])*100</f>
        <v>-2.8722147166455172</v>
      </c>
      <c r="I142" s="11">
        <f>(Table14[[#This Row],[CARE/CAP AR50]]-Table14[[#This Row],[Base AR50]])*100</f>
        <v>-0.67524723806499409</v>
      </c>
      <c r="J142" s="7" t="s">
        <v>350</v>
      </c>
      <c r="K142" s="8" t="s">
        <v>15</v>
      </c>
      <c r="O142" s="6"/>
    </row>
    <row r="143" spans="1:15" x14ac:dyDescent="0.25">
      <c r="A143" s="12" t="s">
        <v>339</v>
      </c>
      <c r="B143" s="7" t="s">
        <v>340</v>
      </c>
      <c r="C143" s="7" t="s">
        <v>13</v>
      </c>
      <c r="D143" s="8">
        <v>8.6189633571341268E-2</v>
      </c>
      <c r="E143" s="8">
        <v>5.718256361874878E-2</v>
      </c>
      <c r="F143" s="13">
        <v>1.6657275629479076E-2</v>
      </c>
      <c r="G143" s="8">
        <v>1.1247954584334793E-2</v>
      </c>
      <c r="H143" s="11">
        <f>(Table14[[#This Row],[CARE/CAP AR20]]-Table14[[#This Row],[Base AR20]])*100</f>
        <v>-2.9007069952592488</v>
      </c>
      <c r="I143" s="11">
        <f>(Table14[[#This Row],[CARE/CAP AR50]]-Table14[[#This Row],[Base AR50]])*100</f>
        <v>-0.54093210451442819</v>
      </c>
      <c r="J143" s="7" t="s">
        <v>351</v>
      </c>
      <c r="K143" s="8" t="s">
        <v>15</v>
      </c>
      <c r="O143" s="6"/>
    </row>
    <row r="144" spans="1:15" x14ac:dyDescent="0.25">
      <c r="A144" s="12" t="s">
        <v>173</v>
      </c>
      <c r="B144" s="7" t="s">
        <v>174</v>
      </c>
      <c r="C144" s="7" t="s">
        <v>57</v>
      </c>
      <c r="D144" s="8">
        <v>8.5712062934133373E-2</v>
      </c>
      <c r="E144" s="8">
        <v>5.5278244889160638E-2</v>
      </c>
      <c r="F144" s="13">
        <v>1.8737413512726429E-2</v>
      </c>
      <c r="G144" s="8">
        <v>1.2166128450502866E-2</v>
      </c>
      <c r="H144" s="11">
        <f>(Table14[[#This Row],[CARE/CAP AR20]]-Table14[[#This Row],[Base AR20]])*100</f>
        <v>-3.0433818044972734</v>
      </c>
      <c r="I144" s="11">
        <f>(Table14[[#This Row],[CARE/CAP AR50]]-Table14[[#This Row],[Base AR50]])*100</f>
        <v>-0.6571285062223563</v>
      </c>
      <c r="J144" s="7" t="s">
        <v>352</v>
      </c>
      <c r="K144" s="8" t="s">
        <v>15</v>
      </c>
      <c r="O144" s="6"/>
    </row>
    <row r="145" spans="1:15" x14ac:dyDescent="0.25">
      <c r="A145" s="12" t="s">
        <v>191</v>
      </c>
      <c r="B145" s="7" t="s">
        <v>192</v>
      </c>
      <c r="C145" s="7" t="s">
        <v>57</v>
      </c>
      <c r="D145" s="8">
        <v>8.5206057426706949E-2</v>
      </c>
      <c r="E145" s="8">
        <v>5.4873862993124502E-2</v>
      </c>
      <c r="F145" s="13">
        <v>2.6342106376337968E-2</v>
      </c>
      <c r="G145" s="8">
        <v>1.708307751059112E-2</v>
      </c>
      <c r="H145" s="11">
        <f>(Table14[[#This Row],[CARE/CAP AR20]]-Table14[[#This Row],[Base AR20]])*100</f>
        <v>-3.0332194433582447</v>
      </c>
      <c r="I145" s="11">
        <f>(Table14[[#This Row],[CARE/CAP AR50]]-Table14[[#This Row],[Base AR50]])*100</f>
        <v>-0.92590288657468478</v>
      </c>
      <c r="J145" s="7" t="s">
        <v>353</v>
      </c>
      <c r="K145" s="8" t="s">
        <v>15</v>
      </c>
      <c r="O145" s="6"/>
    </row>
    <row r="146" spans="1:15" x14ac:dyDescent="0.25">
      <c r="A146" s="12" t="s">
        <v>194</v>
      </c>
      <c r="B146" s="7" t="s">
        <v>195</v>
      </c>
      <c r="C146" s="7" t="s">
        <v>269</v>
      </c>
      <c r="D146" s="8">
        <v>8.474889057758643E-2</v>
      </c>
      <c r="E146" s="8">
        <v>5.6530839865590689E-2</v>
      </c>
      <c r="F146" s="13">
        <v>2.5622430082958829E-2</v>
      </c>
      <c r="G146" s="8">
        <v>1.7285243409205397E-2</v>
      </c>
      <c r="H146" s="11">
        <f>(Table14[[#This Row],[CARE/CAP AR20]]-Table14[[#This Row],[Base AR20]])*100</f>
        <v>-2.8218050711995741</v>
      </c>
      <c r="I146" s="11">
        <f>(Table14[[#This Row],[CARE/CAP AR50]]-Table14[[#This Row],[Base AR50]])*100</f>
        <v>-0.83371866737534317</v>
      </c>
      <c r="J146" s="7" t="s">
        <v>354</v>
      </c>
      <c r="K146" s="8" t="s">
        <v>15</v>
      </c>
      <c r="O146" s="6"/>
    </row>
    <row r="147" spans="1:15" x14ac:dyDescent="0.25">
      <c r="A147" s="12" t="s">
        <v>202</v>
      </c>
      <c r="B147" s="7" t="s">
        <v>203</v>
      </c>
      <c r="C147" s="7" t="s">
        <v>269</v>
      </c>
      <c r="D147" s="8">
        <v>8.4164739247712284E-2</v>
      </c>
      <c r="E147" s="8">
        <v>5.6526940592970566E-2</v>
      </c>
      <c r="F147" s="13">
        <v>2.5420012109152339E-2</v>
      </c>
      <c r="G147" s="8">
        <v>1.7184735395726247E-2</v>
      </c>
      <c r="H147" s="11">
        <f>(Table14[[#This Row],[CARE/CAP AR20]]-Table14[[#This Row],[Base AR20]])*100</f>
        <v>-2.7637798654741719</v>
      </c>
      <c r="I147" s="11">
        <f>(Table14[[#This Row],[CARE/CAP AR50]]-Table14[[#This Row],[Base AR50]])*100</f>
        <v>-0.82352767134260918</v>
      </c>
      <c r="J147" s="7" t="s">
        <v>355</v>
      </c>
      <c r="K147" s="8" t="s">
        <v>15</v>
      </c>
      <c r="O147" s="6"/>
    </row>
    <row r="148" spans="1:15" x14ac:dyDescent="0.25">
      <c r="A148" s="12" t="s">
        <v>356</v>
      </c>
      <c r="B148" s="7" t="s">
        <v>357</v>
      </c>
      <c r="C148" s="7" t="s">
        <v>22</v>
      </c>
      <c r="D148" s="8">
        <v>8.3844095745662706E-2</v>
      </c>
      <c r="E148" s="8">
        <v>5.5676285415700244E-2</v>
      </c>
      <c r="F148" s="13">
        <v>1.1311148800111538E-2</v>
      </c>
      <c r="G148" s="8">
        <v>7.6483573138070053E-3</v>
      </c>
      <c r="H148" s="11">
        <f>(Table14[[#This Row],[CARE/CAP AR20]]-Table14[[#This Row],[Base AR20]])*100</f>
        <v>-2.8167810329962464</v>
      </c>
      <c r="I148" s="11">
        <f>(Table14[[#This Row],[CARE/CAP AR50]]-Table14[[#This Row],[Base AR50]])*100</f>
        <v>-0.36627914863045324</v>
      </c>
      <c r="J148" s="7" t="s">
        <v>358</v>
      </c>
      <c r="K148" s="8" t="s">
        <v>15</v>
      </c>
      <c r="O148" s="6"/>
    </row>
    <row r="149" spans="1:15" x14ac:dyDescent="0.25">
      <c r="A149" s="12" t="s">
        <v>359</v>
      </c>
      <c r="B149" s="7" t="s">
        <v>360</v>
      </c>
      <c r="C149" s="7" t="s">
        <v>81</v>
      </c>
      <c r="D149" s="8">
        <v>8.3267008401478895E-2</v>
      </c>
      <c r="E149" s="8">
        <v>5.376896543323581E-2</v>
      </c>
      <c r="F149" s="13">
        <v>2.8333391737740611E-2</v>
      </c>
      <c r="G149" s="8">
        <v>1.8385277248371842E-2</v>
      </c>
      <c r="H149" s="11">
        <f>(Table14[[#This Row],[CARE/CAP AR20]]-Table14[[#This Row],[Base AR20]])*100</f>
        <v>-2.9498042968243086</v>
      </c>
      <c r="I149" s="11">
        <f>(Table14[[#This Row],[CARE/CAP AR50]]-Table14[[#This Row],[Base AR50]])*100</f>
        <v>-0.9948114489368769</v>
      </c>
      <c r="J149" s="7" t="s">
        <v>361</v>
      </c>
      <c r="K149" s="8" t="s">
        <v>15</v>
      </c>
      <c r="O149" s="6"/>
    </row>
    <row r="150" spans="1:15" x14ac:dyDescent="0.25">
      <c r="A150" s="12" t="s">
        <v>294</v>
      </c>
      <c r="B150" s="7" t="s">
        <v>295</v>
      </c>
      <c r="C150" s="7" t="s">
        <v>113</v>
      </c>
      <c r="D150" s="8">
        <v>8.296624481028235E-2</v>
      </c>
      <c r="E150" s="8">
        <v>5.2959377909590467E-2</v>
      </c>
      <c r="F150" s="13">
        <v>2.4160624285142533E-2</v>
      </c>
      <c r="G150" s="8">
        <v>1.5604499622654984E-2</v>
      </c>
      <c r="H150" s="11">
        <f>(Table14[[#This Row],[CARE/CAP AR20]]-Table14[[#This Row],[Base AR20]])*100</f>
        <v>-3.0006866900691884</v>
      </c>
      <c r="I150" s="11">
        <f>(Table14[[#This Row],[CARE/CAP AR50]]-Table14[[#This Row],[Base AR50]])*100</f>
        <v>-0.85561246624875498</v>
      </c>
      <c r="J150" s="7" t="s">
        <v>362</v>
      </c>
      <c r="K150" s="8" t="s">
        <v>15</v>
      </c>
      <c r="O150" s="6"/>
    </row>
    <row r="151" spans="1:15" x14ac:dyDescent="0.25">
      <c r="A151" s="12" t="s">
        <v>123</v>
      </c>
      <c r="B151" s="7" t="s">
        <v>124</v>
      </c>
      <c r="C151" s="7" t="s">
        <v>153</v>
      </c>
      <c r="D151" s="8">
        <v>8.2625671708431311E-2</v>
      </c>
      <c r="E151" s="8">
        <v>5.3749994206881348E-2</v>
      </c>
      <c r="F151" s="13">
        <v>2.6076121124641919E-2</v>
      </c>
      <c r="G151" s="8">
        <v>1.6963180070285272E-2</v>
      </c>
      <c r="H151" s="11">
        <f>(Table14[[#This Row],[CARE/CAP AR20]]-Table14[[#This Row],[Base AR20]])*100</f>
        <v>-2.8875677501549966</v>
      </c>
      <c r="I151" s="11">
        <f>(Table14[[#This Row],[CARE/CAP AR50]]-Table14[[#This Row],[Base AR50]])*100</f>
        <v>-0.91129410543566469</v>
      </c>
      <c r="J151" s="7" t="s">
        <v>363</v>
      </c>
      <c r="K151" s="8" t="s">
        <v>15</v>
      </c>
      <c r="O151" s="6"/>
    </row>
    <row r="152" spans="1:15" x14ac:dyDescent="0.25">
      <c r="A152" s="12" t="s">
        <v>93</v>
      </c>
      <c r="B152" s="7" t="s">
        <v>94</v>
      </c>
      <c r="C152" s="7" t="s">
        <v>153</v>
      </c>
      <c r="D152" s="8">
        <v>8.2572414666301941E-2</v>
      </c>
      <c r="E152" s="8">
        <v>5.3621147038976927E-2</v>
      </c>
      <c r="F152" s="13">
        <v>1.8760443771864907E-2</v>
      </c>
      <c r="G152" s="8">
        <v>1.2199668235479508E-2</v>
      </c>
      <c r="H152" s="11">
        <f>(Table14[[#This Row],[CARE/CAP AR20]]-Table14[[#This Row],[Base AR20]])*100</f>
        <v>-2.8951267627325015</v>
      </c>
      <c r="I152" s="11">
        <f>(Table14[[#This Row],[CARE/CAP AR50]]-Table14[[#This Row],[Base AR50]])*100</f>
        <v>-0.65607755363853992</v>
      </c>
      <c r="J152" s="7" t="s">
        <v>364</v>
      </c>
      <c r="K152" s="8" t="s">
        <v>15</v>
      </c>
      <c r="O152" s="6"/>
    </row>
    <row r="153" spans="1:15" x14ac:dyDescent="0.25">
      <c r="A153" s="12" t="s">
        <v>146</v>
      </c>
      <c r="B153" s="7" t="s">
        <v>147</v>
      </c>
      <c r="C153" s="7" t="s">
        <v>323</v>
      </c>
      <c r="D153" s="8">
        <v>8.2465248969224442E-2</v>
      </c>
      <c r="E153" s="8">
        <v>6.3448522891449047E-2</v>
      </c>
      <c r="F153" s="13">
        <v>2.4791573617968767E-2</v>
      </c>
      <c r="G153" s="8">
        <v>1.9168921854181981E-2</v>
      </c>
      <c r="H153" s="11">
        <f>(Table14[[#This Row],[CARE/CAP AR20]]-Table14[[#This Row],[Base AR20]])*100</f>
        <v>-1.9016726077775394</v>
      </c>
      <c r="I153" s="11">
        <f>(Table14[[#This Row],[CARE/CAP AR50]]-Table14[[#This Row],[Base AR50]])*100</f>
        <v>-0.56226517637867868</v>
      </c>
      <c r="J153" s="7" t="s">
        <v>365</v>
      </c>
      <c r="K153" s="8" t="s">
        <v>15</v>
      </c>
      <c r="O153" s="6"/>
    </row>
    <row r="154" spans="1:15" x14ac:dyDescent="0.25">
      <c r="A154" s="12" t="s">
        <v>202</v>
      </c>
      <c r="B154" s="7" t="s">
        <v>203</v>
      </c>
      <c r="C154" s="7" t="s">
        <v>134</v>
      </c>
      <c r="D154" s="8">
        <v>8.1990112822374436E-2</v>
      </c>
      <c r="E154" s="8">
        <v>5.5003813960876405E-2</v>
      </c>
      <c r="F154" s="13">
        <v>2.4347119091113856E-2</v>
      </c>
      <c r="G154" s="8">
        <v>1.6453341174994134E-2</v>
      </c>
      <c r="H154" s="11">
        <f>(Table14[[#This Row],[CARE/CAP AR20]]-Table14[[#This Row],[Base AR20]])*100</f>
        <v>-2.6986298861498033</v>
      </c>
      <c r="I154" s="11">
        <f>(Table14[[#This Row],[CARE/CAP AR50]]-Table14[[#This Row],[Base AR50]])*100</f>
        <v>-0.7893777916119723</v>
      </c>
      <c r="J154" s="7" t="s">
        <v>366</v>
      </c>
      <c r="K154" s="8" t="s">
        <v>15</v>
      </c>
      <c r="O154" s="6"/>
    </row>
    <row r="155" spans="1:15" x14ac:dyDescent="0.25">
      <c r="A155" s="12" t="s">
        <v>367</v>
      </c>
      <c r="B155" s="7" t="s">
        <v>368</v>
      </c>
      <c r="C155" s="7" t="s">
        <v>57</v>
      </c>
      <c r="D155" s="8">
        <v>8.1738703563371221E-2</v>
      </c>
      <c r="E155" s="8">
        <v>5.2737447517533113E-2</v>
      </c>
      <c r="F155" s="13">
        <v>2.0661184446556843E-2</v>
      </c>
      <c r="G155" s="8">
        <v>1.34126503289798E-2</v>
      </c>
      <c r="H155" s="11">
        <f>(Table14[[#This Row],[CARE/CAP AR20]]-Table14[[#This Row],[Base AR20]])*100</f>
        <v>-2.9001256045838106</v>
      </c>
      <c r="I155" s="11">
        <f>(Table14[[#This Row],[CARE/CAP AR50]]-Table14[[#This Row],[Base AR50]])*100</f>
        <v>-0.72485341175770424</v>
      </c>
      <c r="J155" s="7" t="s">
        <v>369</v>
      </c>
      <c r="K155" s="8" t="s">
        <v>15</v>
      </c>
      <c r="O155" s="6"/>
    </row>
    <row r="156" spans="1:15" x14ac:dyDescent="0.25">
      <c r="A156" s="12" t="s">
        <v>356</v>
      </c>
      <c r="B156" s="7" t="s">
        <v>357</v>
      </c>
      <c r="C156" s="7" t="s">
        <v>13</v>
      </c>
      <c r="D156" s="8">
        <v>8.1590270751010635E-2</v>
      </c>
      <c r="E156" s="8">
        <v>5.4195838349216693E-2</v>
      </c>
      <c r="F156" s="13">
        <v>1.1122675135798784E-2</v>
      </c>
      <c r="G156" s="8">
        <v>7.5212694491501152E-3</v>
      </c>
      <c r="H156" s="11">
        <f>(Table14[[#This Row],[CARE/CAP AR20]]-Table14[[#This Row],[Base AR20]])*100</f>
        <v>-2.7394432401793942</v>
      </c>
      <c r="I156" s="11">
        <f>(Table14[[#This Row],[CARE/CAP AR50]]-Table14[[#This Row],[Base AR50]])*100</f>
        <v>-0.36014056866486688</v>
      </c>
      <c r="J156" s="7" t="s">
        <v>370</v>
      </c>
      <c r="K156" s="8" t="s">
        <v>15</v>
      </c>
      <c r="O156" s="6"/>
    </row>
    <row r="157" spans="1:15" x14ac:dyDescent="0.25">
      <c r="A157" s="12" t="s">
        <v>335</v>
      </c>
      <c r="B157" s="7" t="s">
        <v>336</v>
      </c>
      <c r="C157" s="7" t="s">
        <v>236</v>
      </c>
      <c r="D157" s="8">
        <v>8.1360407259352466E-2</v>
      </c>
      <c r="E157" s="8">
        <v>5.4554316120936842E-2</v>
      </c>
      <c r="F157" s="13">
        <v>2.4731974831925446E-2</v>
      </c>
      <c r="G157" s="8">
        <v>1.67074397770887E-2</v>
      </c>
      <c r="H157" s="11">
        <f>(Table14[[#This Row],[CARE/CAP AR20]]-Table14[[#This Row],[Base AR20]])*100</f>
        <v>-2.6806091138415624</v>
      </c>
      <c r="I157" s="11">
        <f>(Table14[[#This Row],[CARE/CAP AR50]]-Table14[[#This Row],[Base AR50]])*100</f>
        <v>-0.80245350548367456</v>
      </c>
      <c r="J157" s="7" t="s">
        <v>371</v>
      </c>
      <c r="K157" s="8" t="s">
        <v>15</v>
      </c>
      <c r="O157" s="6"/>
    </row>
    <row r="158" spans="1:15" x14ac:dyDescent="0.25">
      <c r="A158" s="12" t="s">
        <v>372</v>
      </c>
      <c r="B158" s="7" t="s">
        <v>373</v>
      </c>
      <c r="C158" s="7" t="s">
        <v>269</v>
      </c>
      <c r="D158" s="8">
        <v>8.0360547958114939E-2</v>
      </c>
      <c r="E158" s="8">
        <v>5.3704586392001527E-2</v>
      </c>
      <c r="F158" s="13">
        <v>2.5384687398559255E-2</v>
      </c>
      <c r="G158" s="8">
        <v>1.7129863985997508E-2</v>
      </c>
      <c r="H158" s="11">
        <f>(Table14[[#This Row],[CARE/CAP AR20]]-Table14[[#This Row],[Base AR20]])*100</f>
        <v>-2.6655961566113411</v>
      </c>
      <c r="I158" s="11">
        <f>(Table14[[#This Row],[CARE/CAP AR50]]-Table14[[#This Row],[Base AR50]])*100</f>
        <v>-0.8254823412561747</v>
      </c>
      <c r="J158" s="7" t="s">
        <v>374</v>
      </c>
      <c r="K158" s="8" t="s">
        <v>15</v>
      </c>
      <c r="O158" s="6"/>
    </row>
    <row r="159" spans="1:15" x14ac:dyDescent="0.25">
      <c r="A159" s="12" t="s">
        <v>320</v>
      </c>
      <c r="B159" s="7" t="s">
        <v>321</v>
      </c>
      <c r="C159" s="7" t="s">
        <v>18</v>
      </c>
      <c r="D159" s="8">
        <v>7.9776695579532847E-2</v>
      </c>
      <c r="E159" s="8">
        <v>5.3210499626196069E-2</v>
      </c>
      <c r="F159" s="13">
        <v>1.7777936064305708E-2</v>
      </c>
      <c r="G159" s="8">
        <v>1.2008287838845971E-2</v>
      </c>
      <c r="H159" s="11">
        <f>(Table14[[#This Row],[CARE/CAP AR20]]-Table14[[#This Row],[Base AR20]])*100</f>
        <v>-2.656619595333678</v>
      </c>
      <c r="I159" s="11">
        <f>(Table14[[#This Row],[CARE/CAP AR50]]-Table14[[#This Row],[Base AR50]])*100</f>
        <v>-0.57696482254597359</v>
      </c>
      <c r="J159" s="7" t="s">
        <v>375</v>
      </c>
      <c r="K159" s="8" t="s">
        <v>15</v>
      </c>
      <c r="O159" s="6"/>
    </row>
    <row r="160" spans="1:15" x14ac:dyDescent="0.25">
      <c r="A160" s="12" t="s">
        <v>376</v>
      </c>
      <c r="B160" s="7" t="s">
        <v>377</v>
      </c>
      <c r="C160" s="7" t="s">
        <v>18</v>
      </c>
      <c r="D160" s="8">
        <v>7.9458000080701308E-2</v>
      </c>
      <c r="E160" s="8">
        <v>5.3002989610207572E-2</v>
      </c>
      <c r="F160" s="13">
        <v>1.8350838540976119E-2</v>
      </c>
      <c r="G160" s="8">
        <v>1.239381316877656E-2</v>
      </c>
      <c r="H160" s="11">
        <f>(Table14[[#This Row],[CARE/CAP AR20]]-Table14[[#This Row],[Base AR20]])*100</f>
        <v>-2.6455010470493736</v>
      </c>
      <c r="I160" s="11">
        <f>(Table14[[#This Row],[CARE/CAP AR50]]-Table14[[#This Row],[Base AR50]])*100</f>
        <v>-0.59570253721995592</v>
      </c>
      <c r="J160" s="7" t="s">
        <v>378</v>
      </c>
      <c r="K160" s="8" t="s">
        <v>15</v>
      </c>
      <c r="O160" s="6"/>
    </row>
    <row r="161" spans="1:15" x14ac:dyDescent="0.25">
      <c r="A161" s="12" t="s">
        <v>379</v>
      </c>
      <c r="B161" s="7" t="s">
        <v>380</v>
      </c>
      <c r="C161" s="7" t="s">
        <v>26</v>
      </c>
      <c r="D161" s="8">
        <v>7.9136382297369773E-2</v>
      </c>
      <c r="E161" s="8">
        <v>5.1139620332879915E-2</v>
      </c>
      <c r="F161" s="13">
        <v>2.457746709557938E-2</v>
      </c>
      <c r="G161" s="8">
        <v>1.5955291057913022E-2</v>
      </c>
      <c r="H161" s="11">
        <f>(Table14[[#This Row],[CARE/CAP AR20]]-Table14[[#This Row],[Base AR20]])*100</f>
        <v>-2.7996761964489858</v>
      </c>
      <c r="I161" s="11">
        <f>(Table14[[#This Row],[CARE/CAP AR50]]-Table14[[#This Row],[Base AR50]])*100</f>
        <v>-0.86221760376663581</v>
      </c>
      <c r="J161" s="7" t="s">
        <v>381</v>
      </c>
      <c r="K161" s="8" t="s">
        <v>15</v>
      </c>
      <c r="O161" s="6"/>
    </row>
    <row r="162" spans="1:15" x14ac:dyDescent="0.25">
      <c r="A162" s="12" t="s">
        <v>302</v>
      </c>
      <c r="B162" s="7" t="s">
        <v>303</v>
      </c>
      <c r="C162" s="7" t="s">
        <v>186</v>
      </c>
      <c r="D162" s="8">
        <v>7.9005377721387146E-2</v>
      </c>
      <c r="E162" s="8">
        <v>5.2804218113748656E-2</v>
      </c>
      <c r="F162" s="13">
        <v>2.5918138928548034E-2</v>
      </c>
      <c r="G162" s="8">
        <v>1.7485830575105724E-2</v>
      </c>
      <c r="H162" s="11">
        <f>(Table14[[#This Row],[CARE/CAP AR20]]-Table14[[#This Row],[Base AR20]])*100</f>
        <v>-2.6201159607638491</v>
      </c>
      <c r="I162" s="11">
        <f>(Table14[[#This Row],[CARE/CAP AR50]]-Table14[[#This Row],[Base AR50]])*100</f>
        <v>-0.84323083534423093</v>
      </c>
      <c r="J162" s="7" t="s">
        <v>382</v>
      </c>
      <c r="K162" s="8" t="s">
        <v>15</v>
      </c>
      <c r="O162" s="6"/>
    </row>
    <row r="163" spans="1:15" x14ac:dyDescent="0.25">
      <c r="A163" s="12" t="s">
        <v>383</v>
      </c>
      <c r="B163" s="7" t="s">
        <v>384</v>
      </c>
      <c r="C163" s="7" t="s">
        <v>18</v>
      </c>
      <c r="D163" s="8">
        <v>7.8632971654470599E-2</v>
      </c>
      <c r="E163" s="8">
        <v>5.2461243778936628E-2</v>
      </c>
      <c r="F163" s="13">
        <v>2.0024620766279037E-2</v>
      </c>
      <c r="G163" s="8">
        <v>1.3519632510313852E-2</v>
      </c>
      <c r="H163" s="11">
        <f>(Table14[[#This Row],[CARE/CAP AR20]]-Table14[[#This Row],[Base AR20]])*100</f>
        <v>-2.6171727875533972</v>
      </c>
      <c r="I163" s="11">
        <f>(Table14[[#This Row],[CARE/CAP AR50]]-Table14[[#This Row],[Base AR50]])*100</f>
        <v>-0.6504988255965185</v>
      </c>
      <c r="J163" s="7" t="s">
        <v>385</v>
      </c>
      <c r="K163" s="8" t="s">
        <v>15</v>
      </c>
      <c r="O163" s="6"/>
    </row>
    <row r="164" spans="1:15" x14ac:dyDescent="0.25">
      <c r="A164" s="12" t="s">
        <v>372</v>
      </c>
      <c r="B164" s="7" t="s">
        <v>373</v>
      </c>
      <c r="C164" s="7" t="s">
        <v>250</v>
      </c>
      <c r="D164" s="8">
        <v>7.8490413649888E-2</v>
      </c>
      <c r="E164" s="8">
        <v>5.2421555794562917E-2</v>
      </c>
      <c r="F164" s="13">
        <v>2.4264865912953272E-2</v>
      </c>
      <c r="G164" s="8">
        <v>1.6373339682690592E-2</v>
      </c>
      <c r="H164" s="11">
        <f>(Table14[[#This Row],[CARE/CAP AR20]]-Table14[[#This Row],[Base AR20]])*100</f>
        <v>-2.606885785532508</v>
      </c>
      <c r="I164" s="11">
        <f>(Table14[[#This Row],[CARE/CAP AR50]]-Table14[[#This Row],[Base AR50]])*100</f>
        <v>-0.78915262302626799</v>
      </c>
      <c r="J164" s="7" t="s">
        <v>386</v>
      </c>
      <c r="K164" s="8" t="s">
        <v>15</v>
      </c>
      <c r="O164" s="6"/>
    </row>
    <row r="165" spans="1:15" x14ac:dyDescent="0.25">
      <c r="A165" s="12" t="s">
        <v>146</v>
      </c>
      <c r="B165" s="7" t="s">
        <v>147</v>
      </c>
      <c r="C165" s="7" t="s">
        <v>153</v>
      </c>
      <c r="D165" s="8">
        <v>7.8465054716475496E-2</v>
      </c>
      <c r="E165" s="8">
        <v>5.1043451760652829E-2</v>
      </c>
      <c r="F165" s="13">
        <v>2.3929302584567377E-2</v>
      </c>
      <c r="G165" s="8">
        <v>1.556662424155073E-2</v>
      </c>
      <c r="H165" s="11">
        <f>(Table14[[#This Row],[CARE/CAP AR20]]-Table14[[#This Row],[Base AR20]])*100</f>
        <v>-2.7421602955822668</v>
      </c>
      <c r="I165" s="11">
        <f>(Table14[[#This Row],[CARE/CAP AR50]]-Table14[[#This Row],[Base AR50]])*100</f>
        <v>-0.83626783430166463</v>
      </c>
      <c r="J165" s="7" t="s">
        <v>387</v>
      </c>
      <c r="K165" s="8" t="s">
        <v>15</v>
      </c>
      <c r="O165" s="6"/>
    </row>
    <row r="166" spans="1:15" x14ac:dyDescent="0.25">
      <c r="A166" s="12" t="s">
        <v>388</v>
      </c>
      <c r="B166" s="7" t="s">
        <v>389</v>
      </c>
      <c r="C166" s="7" t="s">
        <v>57</v>
      </c>
      <c r="D166" s="8">
        <v>7.8138675194370719E-2</v>
      </c>
      <c r="E166" s="8">
        <v>5.0374654350833936E-2</v>
      </c>
      <c r="F166" s="13">
        <v>2.5007106770180625E-2</v>
      </c>
      <c r="G166" s="8">
        <v>1.6220775867425406E-2</v>
      </c>
      <c r="H166" s="11">
        <f>(Table14[[#This Row],[CARE/CAP AR20]]-Table14[[#This Row],[Base AR20]])*100</f>
        <v>-2.7764020843536783</v>
      </c>
      <c r="I166" s="11">
        <f>(Table14[[#This Row],[CARE/CAP AR50]]-Table14[[#This Row],[Base AR50]])*100</f>
        <v>-0.87863309027552194</v>
      </c>
      <c r="J166" s="7" t="s">
        <v>390</v>
      </c>
      <c r="K166" s="8" t="s">
        <v>15</v>
      </c>
      <c r="O166" s="6"/>
    </row>
    <row r="167" spans="1:15" x14ac:dyDescent="0.25">
      <c r="A167" s="12" t="s">
        <v>391</v>
      </c>
      <c r="B167" s="7" t="s">
        <v>392</v>
      </c>
      <c r="C167" s="7" t="s">
        <v>182</v>
      </c>
      <c r="D167" s="8">
        <v>7.8008654051120188E-2</v>
      </c>
      <c r="E167" s="8">
        <v>5.0187877036031926E-2</v>
      </c>
      <c r="F167" s="13">
        <v>1.4822057107523486E-2</v>
      </c>
      <c r="G167" s="8">
        <v>9.6217962110968103E-3</v>
      </c>
      <c r="H167" s="11">
        <f>(Table14[[#This Row],[CARE/CAP AR20]]-Table14[[#This Row],[Base AR20]])*100</f>
        <v>-2.7820777015088263</v>
      </c>
      <c r="I167" s="11">
        <f>(Table14[[#This Row],[CARE/CAP AR50]]-Table14[[#This Row],[Base AR50]])*100</f>
        <v>-0.52002608964266761</v>
      </c>
      <c r="J167" s="7" t="s">
        <v>393</v>
      </c>
      <c r="K167" s="8" t="s">
        <v>15</v>
      </c>
      <c r="O167" s="6"/>
    </row>
    <row r="168" spans="1:15" x14ac:dyDescent="0.25">
      <c r="A168" s="12" t="s">
        <v>93</v>
      </c>
      <c r="B168" s="7" t="s">
        <v>94</v>
      </c>
      <c r="C168" s="7" t="s">
        <v>394</v>
      </c>
      <c r="D168" s="8">
        <v>7.7918339437106882E-2</v>
      </c>
      <c r="E168" s="8">
        <v>6.2570148671584655E-2</v>
      </c>
      <c r="F168" s="13">
        <v>1.6993245958243856E-2</v>
      </c>
      <c r="G168" s="8">
        <v>1.3786795582483182E-2</v>
      </c>
      <c r="H168" s="11">
        <f>(Table14[[#This Row],[CARE/CAP AR20]]-Table14[[#This Row],[Base AR20]])*100</f>
        <v>-1.5348190765522227</v>
      </c>
      <c r="I168" s="11">
        <f>(Table14[[#This Row],[CARE/CAP AR50]]-Table14[[#This Row],[Base AR50]])*100</f>
        <v>-0.32064503757606738</v>
      </c>
      <c r="J168" s="7" t="s">
        <v>395</v>
      </c>
      <c r="K168" s="8" t="s">
        <v>15</v>
      </c>
      <c r="O168" s="6"/>
    </row>
    <row r="169" spans="1:15" x14ac:dyDescent="0.25">
      <c r="A169" s="12" t="s">
        <v>396</v>
      </c>
      <c r="B169" s="7" t="s">
        <v>397</v>
      </c>
      <c r="C169" s="7" t="s">
        <v>113</v>
      </c>
      <c r="D169" s="8">
        <v>7.7811911316637464E-2</v>
      </c>
      <c r="E169" s="8">
        <v>4.9886338310341297E-2</v>
      </c>
      <c r="F169" s="13">
        <v>1.5649327947680387E-2</v>
      </c>
      <c r="G169" s="8">
        <v>1.0131414631791404E-2</v>
      </c>
      <c r="H169" s="11">
        <f>(Table14[[#This Row],[CARE/CAP AR20]]-Table14[[#This Row],[Base AR20]])*100</f>
        <v>-2.7925573006296167</v>
      </c>
      <c r="I169" s="11">
        <f>(Table14[[#This Row],[CARE/CAP AR50]]-Table14[[#This Row],[Base AR50]])*100</f>
        <v>-0.55179133158889826</v>
      </c>
      <c r="J169" s="7" t="s">
        <v>398</v>
      </c>
      <c r="K169" s="8" t="s">
        <v>15</v>
      </c>
      <c r="O169" s="6"/>
    </row>
    <row r="170" spans="1:15" x14ac:dyDescent="0.25">
      <c r="A170" s="12" t="s">
        <v>399</v>
      </c>
      <c r="B170" s="7" t="s">
        <v>400</v>
      </c>
      <c r="C170" s="7" t="s">
        <v>151</v>
      </c>
      <c r="D170" s="8">
        <v>7.7305401840986415E-2</v>
      </c>
      <c r="E170" s="8">
        <v>4.9622655887549834E-2</v>
      </c>
      <c r="F170" s="13">
        <v>1.4061115134498099E-2</v>
      </c>
      <c r="G170" s="8">
        <v>9.1248340421970827E-3</v>
      </c>
      <c r="H170" s="11">
        <f>(Table14[[#This Row],[CARE/CAP AR20]]-Table14[[#This Row],[Base AR20]])*100</f>
        <v>-2.7682745953436583</v>
      </c>
      <c r="I170" s="11">
        <f>(Table14[[#This Row],[CARE/CAP AR50]]-Table14[[#This Row],[Base AR50]])*100</f>
        <v>-0.49362810923010164</v>
      </c>
      <c r="J170" s="7" t="s">
        <v>401</v>
      </c>
      <c r="K170" s="8" t="s">
        <v>15</v>
      </c>
      <c r="O170" s="6"/>
    </row>
    <row r="171" spans="1:15" x14ac:dyDescent="0.25">
      <c r="A171" s="12" t="s">
        <v>402</v>
      </c>
      <c r="B171" s="7" t="s">
        <v>403</v>
      </c>
      <c r="C171" s="7" t="s">
        <v>100</v>
      </c>
      <c r="D171" s="8">
        <v>7.7032595895577899E-2</v>
      </c>
      <c r="E171" s="8">
        <v>4.9543658040292544E-2</v>
      </c>
      <c r="F171" s="13">
        <v>3.11296361772769E-2</v>
      </c>
      <c r="G171" s="8">
        <v>2.0157504827223838E-2</v>
      </c>
      <c r="H171" s="11">
        <f>(Table14[[#This Row],[CARE/CAP AR20]]-Table14[[#This Row],[Base AR20]])*100</f>
        <v>-2.7488937855285354</v>
      </c>
      <c r="I171" s="11">
        <f>(Table14[[#This Row],[CARE/CAP AR50]]-Table14[[#This Row],[Base AR50]])*100</f>
        <v>-1.0972131350053063</v>
      </c>
      <c r="J171" s="7" t="s">
        <v>404</v>
      </c>
      <c r="K171" s="8" t="s">
        <v>15</v>
      </c>
      <c r="O171" s="6"/>
    </row>
    <row r="172" spans="1:15" x14ac:dyDescent="0.25">
      <c r="A172" s="12" t="s">
        <v>227</v>
      </c>
      <c r="B172" s="7" t="s">
        <v>228</v>
      </c>
      <c r="C172" s="7" t="s">
        <v>85</v>
      </c>
      <c r="D172" s="8">
        <v>7.6572129641050701E-2</v>
      </c>
      <c r="E172" s="8">
        <v>4.9217920808449986E-2</v>
      </c>
      <c r="F172" s="13">
        <v>2.062934521948645E-2</v>
      </c>
      <c r="G172" s="8">
        <v>1.3353735615257304E-2</v>
      </c>
      <c r="H172" s="11">
        <f>(Table14[[#This Row],[CARE/CAP AR20]]-Table14[[#This Row],[Base AR20]])*100</f>
        <v>-2.7354208832600717</v>
      </c>
      <c r="I172" s="11">
        <f>(Table14[[#This Row],[CARE/CAP AR50]]-Table14[[#This Row],[Base AR50]])*100</f>
        <v>-0.72756096042291463</v>
      </c>
      <c r="J172" s="7" t="s">
        <v>405</v>
      </c>
      <c r="K172" s="8" t="s">
        <v>15</v>
      </c>
      <c r="O172" s="6"/>
    </row>
    <row r="173" spans="1:15" x14ac:dyDescent="0.25">
      <c r="A173" s="12" t="s">
        <v>359</v>
      </c>
      <c r="B173" s="7" t="s">
        <v>360</v>
      </c>
      <c r="C173" s="7" t="s">
        <v>41</v>
      </c>
      <c r="D173" s="8">
        <v>7.5913249280540301E-2</v>
      </c>
      <c r="E173" s="8">
        <v>4.8914690690536229E-2</v>
      </c>
      <c r="F173" s="13">
        <v>2.613627535830261E-2</v>
      </c>
      <c r="G173" s="8">
        <v>1.6946434636505074E-2</v>
      </c>
      <c r="H173" s="11">
        <f>(Table14[[#This Row],[CARE/CAP AR20]]-Table14[[#This Row],[Base AR20]])*100</f>
        <v>-2.6998558590004071</v>
      </c>
      <c r="I173" s="11">
        <f>(Table14[[#This Row],[CARE/CAP AR50]]-Table14[[#This Row],[Base AR50]])*100</f>
        <v>-0.91898407217975364</v>
      </c>
      <c r="J173" s="7" t="s">
        <v>406</v>
      </c>
      <c r="K173" s="8" t="s">
        <v>15</v>
      </c>
      <c r="O173" s="6"/>
    </row>
    <row r="174" spans="1:15" x14ac:dyDescent="0.25">
      <c r="A174" s="12" t="s">
        <v>407</v>
      </c>
      <c r="B174" s="7" t="s">
        <v>408</v>
      </c>
      <c r="C174" s="7" t="s">
        <v>250</v>
      </c>
      <c r="D174" s="8">
        <v>7.5534033494918398E-2</v>
      </c>
      <c r="E174" s="8">
        <v>5.0482959166151309E-2</v>
      </c>
      <c r="F174" s="13">
        <v>2.4939982784196003E-2</v>
      </c>
      <c r="G174" s="8">
        <v>1.6826800609159392E-2</v>
      </c>
      <c r="H174" s="11">
        <f>(Table14[[#This Row],[CARE/CAP AR20]]-Table14[[#This Row],[Base AR20]])*100</f>
        <v>-2.5051074328767089</v>
      </c>
      <c r="I174" s="11">
        <f>(Table14[[#This Row],[CARE/CAP AR50]]-Table14[[#This Row],[Base AR50]])*100</f>
        <v>-0.81131821750366107</v>
      </c>
      <c r="J174" s="7" t="s">
        <v>409</v>
      </c>
      <c r="K174" s="8" t="s">
        <v>15</v>
      </c>
      <c r="O174" s="6"/>
    </row>
    <row r="175" spans="1:15" x14ac:dyDescent="0.25">
      <c r="A175" s="12" t="s">
        <v>410</v>
      </c>
      <c r="B175" s="7" t="s">
        <v>411</v>
      </c>
      <c r="C175" s="7" t="s">
        <v>85</v>
      </c>
      <c r="D175" s="8">
        <v>7.4884497098176475E-2</v>
      </c>
      <c r="E175" s="8">
        <v>4.8143611387371249E-2</v>
      </c>
      <c r="F175" s="13">
        <v>1.9326471403864721E-2</v>
      </c>
      <c r="G175" s="8">
        <v>1.2512422125827528E-2</v>
      </c>
      <c r="H175" s="11">
        <f>(Table14[[#This Row],[CARE/CAP AR20]]-Table14[[#This Row],[Base AR20]])*100</f>
        <v>-2.6740885710805227</v>
      </c>
      <c r="I175" s="11">
        <f>(Table14[[#This Row],[CARE/CAP AR50]]-Table14[[#This Row],[Base AR50]])*100</f>
        <v>-0.68140492780371931</v>
      </c>
      <c r="J175" s="7" t="s">
        <v>412</v>
      </c>
      <c r="K175" s="8" t="s">
        <v>15</v>
      </c>
      <c r="O175" s="6"/>
    </row>
    <row r="176" spans="1:15" x14ac:dyDescent="0.25">
      <c r="A176" s="12" t="s">
        <v>176</v>
      </c>
      <c r="B176" s="7" t="s">
        <v>177</v>
      </c>
      <c r="C176" s="7" t="s">
        <v>269</v>
      </c>
      <c r="D176" s="8">
        <v>7.4445515404307092E-2</v>
      </c>
      <c r="E176" s="8">
        <v>5.0461383380925158E-2</v>
      </c>
      <c r="F176" s="13">
        <v>2.4442499910012648E-2</v>
      </c>
      <c r="G176" s="8">
        <v>1.6568402335795273E-2</v>
      </c>
      <c r="H176" s="11">
        <f>(Table14[[#This Row],[CARE/CAP AR20]]-Table14[[#This Row],[Base AR20]])*100</f>
        <v>-2.3984132023381934</v>
      </c>
      <c r="I176" s="11">
        <f>(Table14[[#This Row],[CARE/CAP AR50]]-Table14[[#This Row],[Base AR50]])*100</f>
        <v>-0.78740975742173747</v>
      </c>
      <c r="J176" s="7" t="s">
        <v>413</v>
      </c>
      <c r="K176" s="8" t="s">
        <v>15</v>
      </c>
      <c r="O176" s="6"/>
    </row>
    <row r="177" spans="1:15" x14ac:dyDescent="0.25">
      <c r="A177" s="12" t="s">
        <v>414</v>
      </c>
      <c r="B177" s="7" t="s">
        <v>415</v>
      </c>
      <c r="C177" s="7" t="s">
        <v>18</v>
      </c>
      <c r="D177" s="8">
        <v>7.4227174027115775E-2</v>
      </c>
      <c r="E177" s="8">
        <v>4.9073537124069158E-2</v>
      </c>
      <c r="F177" s="13">
        <v>2.1299470619472603E-2</v>
      </c>
      <c r="G177" s="8">
        <v>1.4334915617631342E-2</v>
      </c>
      <c r="H177" s="11">
        <f>(Table14[[#This Row],[CARE/CAP AR20]]-Table14[[#This Row],[Base AR20]])*100</f>
        <v>-2.5153636903046617</v>
      </c>
      <c r="I177" s="11">
        <f>(Table14[[#This Row],[CARE/CAP AR50]]-Table14[[#This Row],[Base AR50]])*100</f>
        <v>-0.69645550018412605</v>
      </c>
      <c r="J177" s="7" t="s">
        <v>416</v>
      </c>
      <c r="K177" s="8" t="s">
        <v>15</v>
      </c>
      <c r="O177" s="6"/>
    </row>
    <row r="178" spans="1:15" x14ac:dyDescent="0.25">
      <c r="A178" s="12" t="s">
        <v>417</v>
      </c>
      <c r="B178" s="7" t="s">
        <v>418</v>
      </c>
      <c r="C178" s="7" t="s">
        <v>22</v>
      </c>
      <c r="D178" s="8">
        <v>7.3792905894994182E-2</v>
      </c>
      <c r="E178" s="8">
        <v>5.0039276047109921E-2</v>
      </c>
      <c r="F178" s="13">
        <v>1.8734379533388731E-2</v>
      </c>
      <c r="G178" s="8">
        <v>1.27038605902923E-2</v>
      </c>
      <c r="H178" s="11">
        <f>(Table14[[#This Row],[CARE/CAP AR20]]-Table14[[#This Row],[Base AR20]])*100</f>
        <v>-2.3753629847884259</v>
      </c>
      <c r="I178" s="11">
        <f>(Table14[[#This Row],[CARE/CAP AR50]]-Table14[[#This Row],[Base AR50]])*100</f>
        <v>-0.60305189430964312</v>
      </c>
      <c r="J178" s="7" t="s">
        <v>419</v>
      </c>
      <c r="K178" s="8" t="s">
        <v>15</v>
      </c>
      <c r="O178" s="6"/>
    </row>
    <row r="179" spans="1:15" x14ac:dyDescent="0.25">
      <c r="A179" s="12" t="s">
        <v>420</v>
      </c>
      <c r="B179" s="7" t="s">
        <v>421</v>
      </c>
      <c r="C179" s="7" t="s">
        <v>269</v>
      </c>
      <c r="D179" s="8">
        <v>7.3721610107798222E-2</v>
      </c>
      <c r="E179" s="8">
        <v>4.92397103002968E-2</v>
      </c>
      <c r="F179" s="13">
        <v>2.0109879347705882E-2</v>
      </c>
      <c r="G179" s="8">
        <v>1.3577157731215189E-2</v>
      </c>
      <c r="H179" s="11">
        <f>(Table14[[#This Row],[CARE/CAP AR20]]-Table14[[#This Row],[Base AR20]])*100</f>
        <v>-2.4481899807501422</v>
      </c>
      <c r="I179" s="11">
        <f>(Table14[[#This Row],[CARE/CAP AR50]]-Table14[[#This Row],[Base AR50]])*100</f>
        <v>-0.65327216164906932</v>
      </c>
      <c r="J179" s="7" t="s">
        <v>422</v>
      </c>
      <c r="K179" s="8" t="s">
        <v>15</v>
      </c>
      <c r="O179" s="6"/>
    </row>
    <row r="180" spans="1:15" x14ac:dyDescent="0.25">
      <c r="A180" s="12" t="s">
        <v>176</v>
      </c>
      <c r="B180" s="7" t="s">
        <v>177</v>
      </c>
      <c r="C180" s="7" t="s">
        <v>153</v>
      </c>
      <c r="D180" s="8">
        <v>7.3621181430772245E-2</v>
      </c>
      <c r="E180" s="8">
        <v>4.7892446035460508E-2</v>
      </c>
      <c r="F180" s="13">
        <v>2.4021389657285522E-2</v>
      </c>
      <c r="G180" s="8">
        <v>1.5626533777822214E-2</v>
      </c>
      <c r="H180" s="11">
        <f>(Table14[[#This Row],[CARE/CAP AR20]]-Table14[[#This Row],[Base AR20]])*100</f>
        <v>-2.5728735395311739</v>
      </c>
      <c r="I180" s="11">
        <f>(Table14[[#This Row],[CARE/CAP AR50]]-Table14[[#This Row],[Base AR50]])*100</f>
        <v>-0.83948558794633077</v>
      </c>
      <c r="J180" s="7" t="s">
        <v>423</v>
      </c>
      <c r="K180" s="8" t="s">
        <v>15</v>
      </c>
      <c r="O180" s="6"/>
    </row>
    <row r="181" spans="1:15" x14ac:dyDescent="0.25">
      <c r="A181" s="12" t="s">
        <v>417</v>
      </c>
      <c r="B181" s="7" t="s">
        <v>418</v>
      </c>
      <c r="C181" s="7" t="s">
        <v>13</v>
      </c>
      <c r="D181" s="8">
        <v>7.3495412792932993E-2</v>
      </c>
      <c r="E181" s="8">
        <v>4.9839662501925883E-2</v>
      </c>
      <c r="F181" s="13">
        <v>1.8501308622187396E-2</v>
      </c>
      <c r="G181" s="8">
        <v>1.2546347350571738E-2</v>
      </c>
      <c r="H181" s="11">
        <f>(Table14[[#This Row],[CARE/CAP AR20]]-Table14[[#This Row],[Base AR20]])*100</f>
        <v>-2.3655750291007109</v>
      </c>
      <c r="I181" s="11">
        <f>(Table14[[#This Row],[CARE/CAP AR50]]-Table14[[#This Row],[Base AR50]])*100</f>
        <v>-0.59549612716156586</v>
      </c>
      <c r="J181" s="7" t="s">
        <v>424</v>
      </c>
      <c r="K181" s="8" t="s">
        <v>15</v>
      </c>
      <c r="O181" s="6"/>
    </row>
    <row r="182" spans="1:15" x14ac:dyDescent="0.25">
      <c r="A182" s="12" t="s">
        <v>79</v>
      </c>
      <c r="B182" s="7" t="s">
        <v>80</v>
      </c>
      <c r="C182" s="7" t="s">
        <v>151</v>
      </c>
      <c r="D182" s="8">
        <v>7.2656359879408189E-2</v>
      </c>
      <c r="E182" s="8">
        <v>4.6674999131005986E-2</v>
      </c>
      <c r="F182" s="13">
        <v>1.794123034093113E-2</v>
      </c>
      <c r="G182" s="8">
        <v>1.1634981750794983E-2</v>
      </c>
      <c r="H182" s="11">
        <f>(Table14[[#This Row],[CARE/CAP AR20]]-Table14[[#This Row],[Base AR20]])*100</f>
        <v>-2.5981360748402205</v>
      </c>
      <c r="I182" s="11">
        <f>(Table14[[#This Row],[CARE/CAP AR50]]-Table14[[#This Row],[Base AR50]])*100</f>
        <v>-0.63062485901361465</v>
      </c>
      <c r="J182" s="7" t="s">
        <v>425</v>
      </c>
      <c r="K182" s="8" t="s">
        <v>15</v>
      </c>
      <c r="O182" s="6"/>
    </row>
    <row r="183" spans="1:15" x14ac:dyDescent="0.25">
      <c r="A183" s="12" t="s">
        <v>426</v>
      </c>
      <c r="B183" s="7" t="s">
        <v>427</v>
      </c>
      <c r="C183" s="7" t="s">
        <v>151</v>
      </c>
      <c r="D183" s="8">
        <v>7.2638332729421287E-2</v>
      </c>
      <c r="E183" s="8">
        <v>4.6664338143469687E-2</v>
      </c>
      <c r="F183" s="13">
        <v>1.2245519253877948E-2</v>
      </c>
      <c r="G183" s="8">
        <v>7.9491244463674657E-3</v>
      </c>
      <c r="H183" s="11">
        <f>(Table14[[#This Row],[CARE/CAP AR20]]-Table14[[#This Row],[Base AR20]])*100</f>
        <v>-2.5973994585951599</v>
      </c>
      <c r="I183" s="11">
        <f>(Table14[[#This Row],[CARE/CAP AR50]]-Table14[[#This Row],[Base AR50]])*100</f>
        <v>-0.42963948075104824</v>
      </c>
      <c r="J183" s="7" t="s">
        <v>428</v>
      </c>
      <c r="K183" s="8" t="s">
        <v>15</v>
      </c>
      <c r="O183" s="6"/>
    </row>
    <row r="184" spans="1:15" x14ac:dyDescent="0.25">
      <c r="A184" s="12" t="s">
        <v>245</v>
      </c>
      <c r="B184" s="7" t="s">
        <v>246</v>
      </c>
      <c r="C184" s="7" t="s">
        <v>85</v>
      </c>
      <c r="D184" s="8">
        <v>7.2159535036711422E-2</v>
      </c>
      <c r="E184" s="8">
        <v>4.6407593447865172E-2</v>
      </c>
      <c r="F184" s="13">
        <v>1.975687829125267E-2</v>
      </c>
      <c r="G184" s="8">
        <v>1.2790381404614805E-2</v>
      </c>
      <c r="H184" s="11">
        <f>(Table14[[#This Row],[CARE/CAP AR20]]-Table14[[#This Row],[Base AR20]])*100</f>
        <v>-2.5751941588846252</v>
      </c>
      <c r="I184" s="11">
        <f>(Table14[[#This Row],[CARE/CAP AR50]]-Table14[[#This Row],[Base AR50]])*100</f>
        <v>-0.69664968866378651</v>
      </c>
      <c r="J184" s="7" t="s">
        <v>429</v>
      </c>
      <c r="K184" s="8" t="s">
        <v>15</v>
      </c>
      <c r="O184" s="6"/>
    </row>
    <row r="185" spans="1:15" x14ac:dyDescent="0.25">
      <c r="A185" s="12" t="s">
        <v>430</v>
      </c>
      <c r="B185" s="7" t="s">
        <v>431</v>
      </c>
      <c r="C185" s="7" t="s">
        <v>13</v>
      </c>
      <c r="D185" s="8">
        <v>7.2129007040537069E-2</v>
      </c>
      <c r="E185" s="8">
        <v>4.7783930044463484E-2</v>
      </c>
      <c r="F185" s="13">
        <v>1.7784880602760258E-2</v>
      </c>
      <c r="G185" s="8">
        <v>1.1994439840393131E-2</v>
      </c>
      <c r="H185" s="11">
        <f>(Table14[[#This Row],[CARE/CAP AR20]]-Table14[[#This Row],[Base AR20]])*100</f>
        <v>-2.4345076996073587</v>
      </c>
      <c r="I185" s="11">
        <f>(Table14[[#This Row],[CARE/CAP AR50]]-Table14[[#This Row],[Base AR50]])*100</f>
        <v>-0.57904407623671272</v>
      </c>
      <c r="J185" s="7" t="s">
        <v>432</v>
      </c>
      <c r="K185" s="8" t="s">
        <v>15</v>
      </c>
      <c r="O185" s="6"/>
    </row>
    <row r="186" spans="1:15" x14ac:dyDescent="0.25">
      <c r="A186" s="12" t="s">
        <v>433</v>
      </c>
      <c r="B186" s="7" t="s">
        <v>434</v>
      </c>
      <c r="C186" s="7" t="s">
        <v>269</v>
      </c>
      <c r="D186" s="8">
        <v>7.1687670326980299E-2</v>
      </c>
      <c r="E186" s="8">
        <v>4.79651078053192E-2</v>
      </c>
      <c r="F186" s="13">
        <v>2.1264725818360596E-2</v>
      </c>
      <c r="G186" s="8">
        <v>1.435877567339513E-2</v>
      </c>
      <c r="H186" s="11">
        <f>(Table14[[#This Row],[CARE/CAP AR20]]-Table14[[#This Row],[Base AR20]])*100</f>
        <v>-2.3722562521661099</v>
      </c>
      <c r="I186" s="11">
        <f>(Table14[[#This Row],[CARE/CAP AR50]]-Table14[[#This Row],[Base AR50]])*100</f>
        <v>-0.69059501449654659</v>
      </c>
      <c r="J186" s="7" t="s">
        <v>435</v>
      </c>
      <c r="K186" s="8" t="s">
        <v>15</v>
      </c>
      <c r="O186" s="6"/>
    </row>
    <row r="187" spans="1:15" x14ac:dyDescent="0.25">
      <c r="A187" s="12" t="s">
        <v>158</v>
      </c>
      <c r="B187" s="7" t="s">
        <v>159</v>
      </c>
      <c r="C187" s="7" t="s">
        <v>269</v>
      </c>
      <c r="D187" s="8">
        <v>7.0857174961775182E-2</v>
      </c>
      <c r="E187" s="8">
        <v>4.8031388021632357E-2</v>
      </c>
      <c r="F187" s="13">
        <v>2.1930179285941358E-2</v>
      </c>
      <c r="G187" s="8">
        <v>1.486564023805048E-2</v>
      </c>
      <c r="H187" s="11">
        <f>(Table14[[#This Row],[CARE/CAP AR20]]-Table14[[#This Row],[Base AR20]])*100</f>
        <v>-2.2825786940142825</v>
      </c>
      <c r="I187" s="11">
        <f>(Table14[[#This Row],[CARE/CAP AR50]]-Table14[[#This Row],[Base AR50]])*100</f>
        <v>-0.70645390478908787</v>
      </c>
      <c r="J187" s="7" t="s">
        <v>436</v>
      </c>
      <c r="K187" s="8" t="s">
        <v>15</v>
      </c>
      <c r="O187" s="6"/>
    </row>
    <row r="188" spans="1:15" x14ac:dyDescent="0.25">
      <c r="A188" s="12" t="s">
        <v>437</v>
      </c>
      <c r="B188" s="7" t="s">
        <v>438</v>
      </c>
      <c r="C188" s="7" t="s">
        <v>18</v>
      </c>
      <c r="D188" s="8">
        <v>7.065636944924486E-2</v>
      </c>
      <c r="E188" s="8">
        <v>4.7115299797899926E-2</v>
      </c>
      <c r="F188" s="13">
        <v>1.9538859050704488E-2</v>
      </c>
      <c r="G188" s="8">
        <v>1.318541357996705E-2</v>
      </c>
      <c r="H188" s="11">
        <f>(Table14[[#This Row],[CARE/CAP AR20]]-Table14[[#This Row],[Base AR20]])*100</f>
        <v>-2.3541069651344935</v>
      </c>
      <c r="I188" s="11">
        <f>(Table14[[#This Row],[CARE/CAP AR50]]-Table14[[#This Row],[Base AR50]])*100</f>
        <v>-0.63534454707374377</v>
      </c>
      <c r="J188" s="7" t="s">
        <v>439</v>
      </c>
      <c r="K188" s="8" t="s">
        <v>15</v>
      </c>
      <c r="O188" s="6"/>
    </row>
    <row r="189" spans="1:15" x14ac:dyDescent="0.25">
      <c r="A189" s="12" t="s">
        <v>440</v>
      </c>
      <c r="B189" s="7" t="s">
        <v>441</v>
      </c>
      <c r="C189" s="7" t="s">
        <v>22</v>
      </c>
      <c r="D189" s="8">
        <v>6.9988991922075749E-2</v>
      </c>
      <c r="E189" s="8">
        <v>4.659858022555096E-2</v>
      </c>
      <c r="F189" s="13">
        <v>1.8719972901521078E-2</v>
      </c>
      <c r="G189" s="8">
        <v>1.263177514813428E-2</v>
      </c>
      <c r="H189" s="11">
        <f>(Table14[[#This Row],[CARE/CAP AR20]]-Table14[[#This Row],[Base AR20]])*100</f>
        <v>-2.3390411696524791</v>
      </c>
      <c r="I189" s="11">
        <f>(Table14[[#This Row],[CARE/CAP AR50]]-Table14[[#This Row],[Base AR50]])*100</f>
        <v>-0.6088197753386797</v>
      </c>
      <c r="J189" s="7" t="s">
        <v>442</v>
      </c>
      <c r="K189" s="8" t="s">
        <v>15</v>
      </c>
      <c r="O189" s="6"/>
    </row>
    <row r="190" spans="1:15" x14ac:dyDescent="0.25">
      <c r="A190" s="12" t="s">
        <v>158</v>
      </c>
      <c r="B190" s="7" t="s">
        <v>159</v>
      </c>
      <c r="C190" s="7" t="s">
        <v>153</v>
      </c>
      <c r="D190" s="8">
        <v>6.9913475932486674E-2</v>
      </c>
      <c r="E190" s="8">
        <v>4.5480465694734441E-2</v>
      </c>
      <c r="F190" s="13">
        <v>2.1535153062324387E-2</v>
      </c>
      <c r="G190" s="8">
        <v>1.4009170730074953E-2</v>
      </c>
      <c r="H190" s="11">
        <f>(Table14[[#This Row],[CARE/CAP AR20]]-Table14[[#This Row],[Base AR20]])*100</f>
        <v>-2.4433010237752231</v>
      </c>
      <c r="I190" s="11">
        <f>(Table14[[#This Row],[CARE/CAP AR50]]-Table14[[#This Row],[Base AR50]])*100</f>
        <v>-0.75259823322494335</v>
      </c>
      <c r="J190" s="7" t="s">
        <v>443</v>
      </c>
      <c r="K190" s="8" t="s">
        <v>15</v>
      </c>
      <c r="O190" s="6"/>
    </row>
    <row r="191" spans="1:15" x14ac:dyDescent="0.25">
      <c r="A191" s="12" t="s">
        <v>444</v>
      </c>
      <c r="B191" s="7" t="s">
        <v>445</v>
      </c>
      <c r="C191" s="7" t="s">
        <v>22</v>
      </c>
      <c r="D191" s="8">
        <v>6.9600539931174446E-2</v>
      </c>
      <c r="E191" s="8">
        <v>4.6336141844818074E-2</v>
      </c>
      <c r="F191" s="13">
        <v>1.588061582932776E-2</v>
      </c>
      <c r="G191" s="8">
        <v>1.0723389265382953E-2</v>
      </c>
      <c r="H191" s="11">
        <f>(Table14[[#This Row],[CARE/CAP AR20]]-Table14[[#This Row],[Base AR20]])*100</f>
        <v>-2.3264398086356373</v>
      </c>
      <c r="I191" s="11">
        <f>(Table14[[#This Row],[CARE/CAP AR50]]-Table14[[#This Row],[Base AR50]])*100</f>
        <v>-0.51572265639448067</v>
      </c>
      <c r="J191" s="7" t="s">
        <v>446</v>
      </c>
      <c r="K191" s="8" t="s">
        <v>15</v>
      </c>
      <c r="O191" s="6"/>
    </row>
    <row r="192" spans="1:15" x14ac:dyDescent="0.25">
      <c r="A192" s="12" t="s">
        <v>420</v>
      </c>
      <c r="B192" s="7" t="s">
        <v>421</v>
      </c>
      <c r="C192" s="7" t="s">
        <v>134</v>
      </c>
      <c r="D192" s="8">
        <v>6.9361213459131377E-2</v>
      </c>
      <c r="E192" s="8">
        <v>4.6372500558602051E-2</v>
      </c>
      <c r="F192" s="13">
        <v>1.9065259153979653E-2</v>
      </c>
      <c r="G192" s="8">
        <v>1.2874267519353173E-2</v>
      </c>
      <c r="H192" s="11">
        <f>(Table14[[#This Row],[CARE/CAP AR20]]-Table14[[#This Row],[Base AR20]])*100</f>
        <v>-2.2988712900529324</v>
      </c>
      <c r="I192" s="11">
        <f>(Table14[[#This Row],[CARE/CAP AR50]]-Table14[[#This Row],[Base AR50]])*100</f>
        <v>-0.61909916346264793</v>
      </c>
      <c r="J192" s="7" t="s">
        <v>447</v>
      </c>
      <c r="K192" s="8" t="s">
        <v>15</v>
      </c>
      <c r="O192" s="6"/>
    </row>
    <row r="193" spans="1:15" x14ac:dyDescent="0.25">
      <c r="A193" s="12" t="s">
        <v>448</v>
      </c>
      <c r="B193" s="7" t="s">
        <v>449</v>
      </c>
      <c r="C193" s="7" t="s">
        <v>100</v>
      </c>
      <c r="D193" s="8">
        <v>6.9059921376526792E-2</v>
      </c>
      <c r="E193" s="8">
        <v>4.4450046333674456E-2</v>
      </c>
      <c r="F193" s="13">
        <v>2.5343223288063564E-2</v>
      </c>
      <c r="G193" s="8">
        <v>1.6422041165639674E-2</v>
      </c>
      <c r="H193" s="11">
        <f>(Table14[[#This Row],[CARE/CAP AR20]]-Table14[[#This Row],[Base AR20]])*100</f>
        <v>-2.4609875042852334</v>
      </c>
      <c r="I193" s="11">
        <f>(Table14[[#This Row],[CARE/CAP AR50]]-Table14[[#This Row],[Base AR50]])*100</f>
        <v>-0.89211821224238896</v>
      </c>
      <c r="J193" s="7" t="s">
        <v>450</v>
      </c>
      <c r="K193" s="8" t="s">
        <v>15</v>
      </c>
      <c r="O193" s="6"/>
    </row>
    <row r="194" spans="1:15" x14ac:dyDescent="0.25">
      <c r="A194" s="12" t="s">
        <v>420</v>
      </c>
      <c r="B194" s="7" t="s">
        <v>421</v>
      </c>
      <c r="C194" s="7" t="s">
        <v>250</v>
      </c>
      <c r="D194" s="8">
        <v>6.8697516876983888E-2</v>
      </c>
      <c r="E194" s="8">
        <v>4.5970135147255148E-2</v>
      </c>
      <c r="F194" s="13">
        <v>1.9002025442884419E-2</v>
      </c>
      <c r="G194" s="8">
        <v>1.283451223484465E-2</v>
      </c>
      <c r="H194" s="11">
        <f>(Table14[[#This Row],[CARE/CAP AR20]]-Table14[[#This Row],[Base AR20]])*100</f>
        <v>-2.2727381729728742</v>
      </c>
      <c r="I194" s="11">
        <f>(Table14[[#This Row],[CARE/CAP AR50]]-Table14[[#This Row],[Base AR50]])*100</f>
        <v>-0.61675132080397688</v>
      </c>
      <c r="J194" s="7" t="s">
        <v>451</v>
      </c>
      <c r="K194" s="8" t="s">
        <v>15</v>
      </c>
      <c r="O194" s="6"/>
    </row>
    <row r="195" spans="1:15" x14ac:dyDescent="0.25">
      <c r="A195" s="12" t="s">
        <v>452</v>
      </c>
      <c r="B195" s="7" t="s">
        <v>453</v>
      </c>
      <c r="C195" s="7" t="s">
        <v>26</v>
      </c>
      <c r="D195" s="8">
        <v>6.8242351362308218E-2</v>
      </c>
      <c r="E195" s="8">
        <v>4.3987748673562262E-2</v>
      </c>
      <c r="F195" s="13">
        <v>2.2182586844169214E-2</v>
      </c>
      <c r="G195" s="8">
        <v>1.4387234707172163E-2</v>
      </c>
      <c r="H195" s="11">
        <f>(Table14[[#This Row],[CARE/CAP AR20]]-Table14[[#This Row],[Base AR20]])*100</f>
        <v>-2.4254602688745956</v>
      </c>
      <c r="I195" s="11">
        <f>(Table14[[#This Row],[CARE/CAP AR50]]-Table14[[#This Row],[Base AR50]])*100</f>
        <v>-0.77953521369970513</v>
      </c>
      <c r="J195" s="7" t="s">
        <v>454</v>
      </c>
      <c r="K195" s="8" t="s">
        <v>15</v>
      </c>
      <c r="O195" s="6"/>
    </row>
    <row r="196" spans="1:15" x14ac:dyDescent="0.25">
      <c r="A196" s="12" t="s">
        <v>455</v>
      </c>
      <c r="B196" s="7" t="s">
        <v>456</v>
      </c>
      <c r="C196" s="7" t="s">
        <v>151</v>
      </c>
      <c r="D196" s="8">
        <v>6.7997344916811184E-2</v>
      </c>
      <c r="E196" s="8">
        <v>4.3378054389651588E-2</v>
      </c>
      <c r="F196" s="13">
        <v>1.5949620225836115E-2</v>
      </c>
      <c r="G196" s="8">
        <v>1.0327767752304005E-2</v>
      </c>
      <c r="H196" s="11">
        <f>(Table14[[#This Row],[CARE/CAP AR20]]-Table14[[#This Row],[Base AR20]])*100</f>
        <v>-2.4619290527159596</v>
      </c>
      <c r="I196" s="11">
        <f>(Table14[[#This Row],[CARE/CAP AR50]]-Table14[[#This Row],[Base AR50]])*100</f>
        <v>-0.56218524735321096</v>
      </c>
      <c r="J196" s="7" t="s">
        <v>457</v>
      </c>
      <c r="K196" s="8" t="s">
        <v>15</v>
      </c>
      <c r="O196" s="6"/>
    </row>
    <row r="197" spans="1:15" x14ac:dyDescent="0.25">
      <c r="A197" s="12" t="s">
        <v>458</v>
      </c>
      <c r="B197" s="7" t="s">
        <v>459</v>
      </c>
      <c r="C197" s="7" t="s">
        <v>57</v>
      </c>
      <c r="D197" s="8">
        <v>6.7774017670844872E-2</v>
      </c>
      <c r="E197" s="8">
        <v>4.3743221180567921E-2</v>
      </c>
      <c r="F197" s="13">
        <v>2.2930723514352311E-2</v>
      </c>
      <c r="G197" s="8">
        <v>1.4877411537486765E-2</v>
      </c>
      <c r="H197" s="11">
        <f>(Table14[[#This Row],[CARE/CAP AR20]]-Table14[[#This Row],[Base AR20]])*100</f>
        <v>-2.4030796490276951</v>
      </c>
      <c r="I197" s="11">
        <f>(Table14[[#This Row],[CARE/CAP AR50]]-Table14[[#This Row],[Base AR50]])*100</f>
        <v>-0.80533119768655459</v>
      </c>
      <c r="J197" s="7" t="s">
        <v>460</v>
      </c>
      <c r="K197" s="8" t="s">
        <v>15</v>
      </c>
      <c r="O197" s="6"/>
    </row>
    <row r="198" spans="1:15" x14ac:dyDescent="0.25">
      <c r="A198" s="12" t="s">
        <v>461</v>
      </c>
      <c r="B198" s="7" t="s">
        <v>462</v>
      </c>
      <c r="C198" s="7" t="s">
        <v>151</v>
      </c>
      <c r="D198" s="8">
        <v>6.7362183186823563E-2</v>
      </c>
      <c r="E198" s="8">
        <v>4.3313866835507427E-2</v>
      </c>
      <c r="F198" s="13">
        <v>1.4090015137536339E-2</v>
      </c>
      <c r="G198" s="8">
        <v>9.1435434751779201E-3</v>
      </c>
      <c r="H198" s="11">
        <f>(Table14[[#This Row],[CARE/CAP AR20]]-Table14[[#This Row],[Base AR20]])*100</f>
        <v>-2.4048316351316137</v>
      </c>
      <c r="I198" s="11">
        <f>(Table14[[#This Row],[CARE/CAP AR50]]-Table14[[#This Row],[Base AR50]])*100</f>
        <v>-0.49464716623584193</v>
      </c>
      <c r="J198" s="7" t="s">
        <v>463</v>
      </c>
      <c r="K198" s="8" t="s">
        <v>15</v>
      </c>
      <c r="O198" s="6"/>
    </row>
    <row r="199" spans="1:15" x14ac:dyDescent="0.25">
      <c r="A199" s="12" t="s">
        <v>234</v>
      </c>
      <c r="B199" s="7" t="s">
        <v>235</v>
      </c>
      <c r="C199" s="7" t="s">
        <v>13</v>
      </c>
      <c r="D199" s="8">
        <v>6.7281804352610747E-2</v>
      </c>
      <c r="E199" s="8">
        <v>4.4858296781552488E-2</v>
      </c>
      <c r="F199" s="13">
        <v>1.2308659220754475E-2</v>
      </c>
      <c r="G199" s="8">
        <v>8.3208834574367545E-3</v>
      </c>
      <c r="H199" s="11">
        <f>(Table14[[#This Row],[CARE/CAP AR20]]-Table14[[#This Row],[Base AR20]])*100</f>
        <v>-2.2423507571058257</v>
      </c>
      <c r="I199" s="11">
        <f>(Table14[[#This Row],[CARE/CAP AR50]]-Table14[[#This Row],[Base AR50]])*100</f>
        <v>-0.39877757633177202</v>
      </c>
      <c r="J199" s="7" t="s">
        <v>464</v>
      </c>
      <c r="K199" s="8" t="s">
        <v>15</v>
      </c>
      <c r="O199" s="6"/>
    </row>
    <row r="200" spans="1:15" x14ac:dyDescent="0.25">
      <c r="A200" s="12" t="s">
        <v>465</v>
      </c>
      <c r="B200" s="7" t="s">
        <v>466</v>
      </c>
      <c r="C200" s="7" t="s">
        <v>182</v>
      </c>
      <c r="D200" s="8">
        <v>6.7124876914652007E-2</v>
      </c>
      <c r="E200" s="8">
        <v>4.3252372719147524E-2</v>
      </c>
      <c r="F200" s="13">
        <v>1.4675064453625947E-2</v>
      </c>
      <c r="G200" s="8">
        <v>9.5265750529040395E-3</v>
      </c>
      <c r="H200" s="11">
        <f>(Table14[[#This Row],[CARE/CAP AR20]]-Table14[[#This Row],[Base AR20]])*100</f>
        <v>-2.3872504195504485</v>
      </c>
      <c r="I200" s="11">
        <f>(Table14[[#This Row],[CARE/CAP AR50]]-Table14[[#This Row],[Base AR50]])*100</f>
        <v>-0.51484894007219084</v>
      </c>
      <c r="J200" s="7" t="s">
        <v>467</v>
      </c>
      <c r="K200" s="8" t="s">
        <v>15</v>
      </c>
      <c r="O200" s="6"/>
    </row>
    <row r="201" spans="1:15" x14ac:dyDescent="0.25">
      <c r="A201" s="12" t="s">
        <v>468</v>
      </c>
      <c r="B201" s="7" t="s">
        <v>469</v>
      </c>
      <c r="C201" s="7" t="s">
        <v>250</v>
      </c>
      <c r="D201" s="8">
        <v>6.651357145171552E-2</v>
      </c>
      <c r="E201" s="8">
        <v>4.4528337196056145E-2</v>
      </c>
      <c r="F201" s="13">
        <v>1.8188122836158907E-2</v>
      </c>
      <c r="G201" s="8">
        <v>1.228687367105637E-2</v>
      </c>
      <c r="H201" s="11">
        <f>(Table14[[#This Row],[CARE/CAP AR20]]-Table14[[#This Row],[Base AR20]])*100</f>
        <v>-2.1985234255659374</v>
      </c>
      <c r="I201" s="11">
        <f>(Table14[[#This Row],[CARE/CAP AR50]]-Table14[[#This Row],[Base AR50]])*100</f>
        <v>-0.59012491651025367</v>
      </c>
      <c r="J201" s="7" t="s">
        <v>470</v>
      </c>
      <c r="K201" s="8" t="s">
        <v>15</v>
      </c>
      <c r="O201" s="6"/>
    </row>
    <row r="202" spans="1:15" x14ac:dyDescent="0.25">
      <c r="A202" s="12" t="s">
        <v>471</v>
      </c>
      <c r="B202" s="7" t="s">
        <v>472</v>
      </c>
      <c r="C202" s="7" t="s">
        <v>269</v>
      </c>
      <c r="D202" s="8">
        <v>6.6493784681308218E-2</v>
      </c>
      <c r="E202" s="8">
        <v>4.4571438844377198E-2</v>
      </c>
      <c r="F202" s="13">
        <v>1.9009554874664419E-2</v>
      </c>
      <c r="G202" s="8">
        <v>1.2844674839696044E-2</v>
      </c>
      <c r="H202" s="11">
        <f>(Table14[[#This Row],[CARE/CAP AR20]]-Table14[[#This Row],[Base AR20]])*100</f>
        <v>-2.1922345836931019</v>
      </c>
      <c r="I202" s="11">
        <f>(Table14[[#This Row],[CARE/CAP AR50]]-Table14[[#This Row],[Base AR50]])*100</f>
        <v>-0.61648800349683752</v>
      </c>
      <c r="J202" s="7" t="s">
        <v>473</v>
      </c>
      <c r="K202" s="8" t="s">
        <v>15</v>
      </c>
      <c r="O202" s="6"/>
    </row>
    <row r="203" spans="1:15" x14ac:dyDescent="0.25">
      <c r="A203" s="12" t="s">
        <v>474</v>
      </c>
      <c r="B203" s="7" t="s">
        <v>475</v>
      </c>
      <c r="C203" s="7" t="s">
        <v>85</v>
      </c>
      <c r="D203" s="8">
        <v>6.6391781891431939E-2</v>
      </c>
      <c r="E203" s="8">
        <v>4.2729060092221341E-2</v>
      </c>
      <c r="F203" s="13">
        <v>2.3645657525569925E-2</v>
      </c>
      <c r="G203" s="8">
        <v>1.5300404953884888E-2</v>
      </c>
      <c r="H203" s="11">
        <f>(Table14[[#This Row],[CARE/CAP AR20]]-Table14[[#This Row],[Base AR20]])*100</f>
        <v>-2.3662721799210598</v>
      </c>
      <c r="I203" s="11">
        <f>(Table14[[#This Row],[CARE/CAP AR50]]-Table14[[#This Row],[Base AR50]])*100</f>
        <v>-0.83452525716850368</v>
      </c>
      <c r="J203" s="7" t="s">
        <v>476</v>
      </c>
      <c r="K203" s="8" t="s">
        <v>15</v>
      </c>
      <c r="O203" s="6"/>
    </row>
    <row r="204" spans="1:15" x14ac:dyDescent="0.25">
      <c r="A204" s="12" t="s">
        <v>158</v>
      </c>
      <c r="B204" s="7" t="s">
        <v>159</v>
      </c>
      <c r="C204" s="7" t="s">
        <v>134</v>
      </c>
      <c r="D204" s="8">
        <v>6.6322865406465176E-2</v>
      </c>
      <c r="E204" s="8">
        <v>4.4956826455041073E-2</v>
      </c>
      <c r="F204" s="13">
        <v>2.0748818092260479E-2</v>
      </c>
      <c r="G204" s="8">
        <v>1.4064546343168713E-2</v>
      </c>
      <c r="H204" s="11">
        <f>(Table14[[#This Row],[CARE/CAP AR20]]-Table14[[#This Row],[Base AR20]])*100</f>
        <v>-2.1366038951424104</v>
      </c>
      <c r="I204" s="11">
        <f>(Table14[[#This Row],[CARE/CAP AR50]]-Table14[[#This Row],[Base AR50]])*100</f>
        <v>-0.66842717490917658</v>
      </c>
      <c r="J204" s="7" t="s">
        <v>477</v>
      </c>
      <c r="K204" s="8" t="s">
        <v>15</v>
      </c>
      <c r="O204" s="6"/>
    </row>
    <row r="205" spans="1:15" x14ac:dyDescent="0.25">
      <c r="A205" s="12" t="s">
        <v>478</v>
      </c>
      <c r="B205" s="7" t="s">
        <v>479</v>
      </c>
      <c r="C205" s="7" t="s">
        <v>18</v>
      </c>
      <c r="D205" s="8">
        <v>6.6187824229350739E-2</v>
      </c>
      <c r="E205" s="8">
        <v>4.4268790834069496E-2</v>
      </c>
      <c r="F205" s="13">
        <v>1.7944533733949952E-2</v>
      </c>
      <c r="G205" s="8">
        <v>1.2120378048864178E-2</v>
      </c>
      <c r="H205" s="11">
        <f>(Table14[[#This Row],[CARE/CAP AR20]]-Table14[[#This Row],[Base AR20]])*100</f>
        <v>-2.1919033395281242</v>
      </c>
      <c r="I205" s="11">
        <f>(Table14[[#This Row],[CARE/CAP AR50]]-Table14[[#This Row],[Base AR50]])*100</f>
        <v>-0.58241556850857734</v>
      </c>
      <c r="J205" s="7" t="s">
        <v>480</v>
      </c>
      <c r="K205" s="8" t="s">
        <v>15</v>
      </c>
      <c r="O205" s="6"/>
    </row>
    <row r="206" spans="1:15" x14ac:dyDescent="0.25">
      <c r="A206" s="12" t="s">
        <v>402</v>
      </c>
      <c r="B206" s="7" t="s">
        <v>403</v>
      </c>
      <c r="C206" s="7" t="s">
        <v>186</v>
      </c>
      <c r="D206" s="8">
        <v>6.6079600150541803E-2</v>
      </c>
      <c r="E206" s="8">
        <v>4.4294698444748495E-2</v>
      </c>
      <c r="F206" s="13">
        <v>2.6629944787646458E-2</v>
      </c>
      <c r="G206" s="8">
        <v>1.7968536357714254E-2</v>
      </c>
      <c r="H206" s="11">
        <f>(Table14[[#This Row],[CARE/CAP AR20]]-Table14[[#This Row],[Base AR20]])*100</f>
        <v>-2.1784901705793307</v>
      </c>
      <c r="I206" s="11">
        <f>(Table14[[#This Row],[CARE/CAP AR50]]-Table14[[#This Row],[Base AR50]])*100</f>
        <v>-0.86614084299322036</v>
      </c>
      <c r="J206" s="7" t="s">
        <v>481</v>
      </c>
      <c r="K206" s="8" t="s">
        <v>15</v>
      </c>
      <c r="O206" s="6"/>
    </row>
    <row r="207" spans="1:15" x14ac:dyDescent="0.25">
      <c r="A207" s="12" t="s">
        <v>482</v>
      </c>
      <c r="B207" s="7" t="s">
        <v>483</v>
      </c>
      <c r="C207" s="7" t="s">
        <v>151</v>
      </c>
      <c r="D207" s="8">
        <v>6.605383252024373E-2</v>
      </c>
      <c r="E207" s="8">
        <v>4.2227626374119739E-2</v>
      </c>
      <c r="F207" s="13">
        <v>1.6731664120558178E-2</v>
      </c>
      <c r="G207" s="8">
        <v>1.0836323127949351E-2</v>
      </c>
      <c r="H207" s="11">
        <f>(Table14[[#This Row],[CARE/CAP AR20]]-Table14[[#This Row],[Base AR20]])*100</f>
        <v>-2.3826206146123989</v>
      </c>
      <c r="I207" s="11">
        <f>(Table14[[#This Row],[CARE/CAP AR50]]-Table14[[#This Row],[Base AR50]])*100</f>
        <v>-0.58953409926088274</v>
      </c>
      <c r="J207" s="7" t="s">
        <v>484</v>
      </c>
      <c r="K207" s="8" t="s">
        <v>15</v>
      </c>
      <c r="O207" s="6"/>
    </row>
    <row r="208" spans="1:15" x14ac:dyDescent="0.25">
      <c r="A208" s="12" t="s">
        <v>173</v>
      </c>
      <c r="B208" s="7" t="s">
        <v>174</v>
      </c>
      <c r="C208" s="7" t="s">
        <v>153</v>
      </c>
      <c r="D208" s="8">
        <v>6.5956078129520784E-2</v>
      </c>
      <c r="E208" s="8">
        <v>4.289137326853297E-2</v>
      </c>
      <c r="F208" s="13">
        <v>1.5040392544031406E-2</v>
      </c>
      <c r="G208" s="8">
        <v>9.7834550438224768E-3</v>
      </c>
      <c r="H208" s="11">
        <f>(Table14[[#This Row],[CARE/CAP AR20]]-Table14[[#This Row],[Base AR20]])*100</f>
        <v>-2.3064704860987812</v>
      </c>
      <c r="I208" s="11">
        <f>(Table14[[#This Row],[CARE/CAP AR50]]-Table14[[#This Row],[Base AR50]])*100</f>
        <v>-0.52569375002089291</v>
      </c>
      <c r="J208" s="7" t="s">
        <v>485</v>
      </c>
      <c r="K208" s="8" t="s">
        <v>15</v>
      </c>
      <c r="O208" s="6"/>
    </row>
    <row r="209" spans="1:15" x14ac:dyDescent="0.25">
      <c r="A209" s="12" t="s">
        <v>191</v>
      </c>
      <c r="B209" s="7" t="s">
        <v>192</v>
      </c>
      <c r="C209" s="7" t="s">
        <v>153</v>
      </c>
      <c r="D209" s="8">
        <v>6.535614700325415E-2</v>
      </c>
      <c r="E209" s="8">
        <v>4.2515747299844461E-2</v>
      </c>
      <c r="F209" s="13">
        <v>2.102002667019813E-2</v>
      </c>
      <c r="G209" s="8">
        <v>1.3674061324262335E-2</v>
      </c>
      <c r="H209" s="11">
        <f>(Table14[[#This Row],[CARE/CAP AR20]]-Table14[[#This Row],[Base AR20]])*100</f>
        <v>-2.2840399703409688</v>
      </c>
      <c r="I209" s="11">
        <f>(Table14[[#This Row],[CARE/CAP AR50]]-Table14[[#This Row],[Base AR50]])*100</f>
        <v>-0.73459653459357954</v>
      </c>
      <c r="J209" s="7" t="s">
        <v>486</v>
      </c>
      <c r="K209" s="8" t="s">
        <v>15</v>
      </c>
      <c r="O209" s="6"/>
    </row>
    <row r="210" spans="1:15" x14ac:dyDescent="0.25">
      <c r="A210" s="12" t="s">
        <v>487</v>
      </c>
      <c r="B210" s="7" t="s">
        <v>488</v>
      </c>
      <c r="C210" s="7" t="s">
        <v>250</v>
      </c>
      <c r="D210" s="8">
        <v>6.5280593312306887E-2</v>
      </c>
      <c r="E210" s="8">
        <v>4.371494877750156E-2</v>
      </c>
      <c r="F210" s="13">
        <v>2.1007693968069504E-2</v>
      </c>
      <c r="G210" s="8">
        <v>1.4184151774410434E-2</v>
      </c>
      <c r="H210" s="11">
        <f>(Table14[[#This Row],[CARE/CAP AR20]]-Table14[[#This Row],[Base AR20]])*100</f>
        <v>-2.1565644534805326</v>
      </c>
      <c r="I210" s="11">
        <f>(Table14[[#This Row],[CARE/CAP AR50]]-Table14[[#This Row],[Base AR50]])*100</f>
        <v>-0.68235421936590701</v>
      </c>
      <c r="J210" s="7" t="s">
        <v>489</v>
      </c>
      <c r="K210" s="8" t="s">
        <v>15</v>
      </c>
      <c r="O210" s="6"/>
    </row>
    <row r="211" spans="1:15" x14ac:dyDescent="0.25">
      <c r="A211" s="12" t="s">
        <v>490</v>
      </c>
      <c r="B211" s="7" t="s">
        <v>491</v>
      </c>
      <c r="C211" s="7" t="s">
        <v>492</v>
      </c>
      <c r="D211" s="8">
        <v>6.5053450678278779E-2</v>
      </c>
      <c r="E211" s="8">
        <v>4.2048170368244354E-2</v>
      </c>
      <c r="F211" s="13">
        <v>2.3205349569869069E-2</v>
      </c>
      <c r="G211" s="8">
        <v>1.5061112445167165E-2</v>
      </c>
      <c r="H211" s="11">
        <f>(Table14[[#This Row],[CARE/CAP AR20]]-Table14[[#This Row],[Base AR20]])*100</f>
        <v>-2.3005280310034424</v>
      </c>
      <c r="I211" s="11">
        <f>(Table14[[#This Row],[CARE/CAP AR50]]-Table14[[#This Row],[Base AR50]])*100</f>
        <v>-0.81442371247019041</v>
      </c>
      <c r="J211" s="7" t="s">
        <v>493</v>
      </c>
      <c r="K211" s="8" t="s">
        <v>15</v>
      </c>
      <c r="O211" s="6"/>
    </row>
    <row r="212" spans="1:15" x14ac:dyDescent="0.25">
      <c r="A212" s="12" t="s">
        <v>383</v>
      </c>
      <c r="B212" s="7" t="s">
        <v>384</v>
      </c>
      <c r="C212" s="7" t="s">
        <v>22</v>
      </c>
      <c r="D212" s="8">
        <v>6.4864888994624656E-2</v>
      </c>
      <c r="E212" s="8">
        <v>4.327628129219608E-2</v>
      </c>
      <c r="F212" s="13">
        <v>1.6353299134905887E-2</v>
      </c>
      <c r="G212" s="8">
        <v>1.1043744535740746E-2</v>
      </c>
      <c r="H212" s="11">
        <f>(Table14[[#This Row],[CARE/CAP AR20]]-Table14[[#This Row],[Base AR20]])*100</f>
        <v>-2.1588607702428577</v>
      </c>
      <c r="I212" s="11">
        <f>(Table14[[#This Row],[CARE/CAP AR50]]-Table14[[#This Row],[Base AR50]])*100</f>
        <v>-0.53095545991651405</v>
      </c>
      <c r="J212" s="7" t="s">
        <v>494</v>
      </c>
      <c r="K212" s="8" t="s">
        <v>15</v>
      </c>
      <c r="O212" s="6"/>
    </row>
    <row r="213" spans="1:15" x14ac:dyDescent="0.25">
      <c r="A213" s="12" t="s">
        <v>433</v>
      </c>
      <c r="B213" s="7" t="s">
        <v>434</v>
      </c>
      <c r="C213" s="7" t="s">
        <v>18</v>
      </c>
      <c r="D213" s="8">
        <v>6.4235616304990098E-2</v>
      </c>
      <c r="E213" s="8">
        <v>4.2862894115865767E-2</v>
      </c>
      <c r="F213" s="13">
        <v>1.8642167990852533E-2</v>
      </c>
      <c r="G213" s="8">
        <v>1.2579933314848876E-2</v>
      </c>
      <c r="H213" s="11">
        <f>(Table14[[#This Row],[CARE/CAP AR20]]-Table14[[#This Row],[Base AR20]])*100</f>
        <v>-2.1372722189124329</v>
      </c>
      <c r="I213" s="11">
        <f>(Table14[[#This Row],[CARE/CAP AR50]]-Table14[[#This Row],[Base AR50]])*100</f>
        <v>-0.60622346760036572</v>
      </c>
      <c r="J213" s="7" t="s">
        <v>495</v>
      </c>
      <c r="K213" s="8" t="s">
        <v>15</v>
      </c>
      <c r="O213" s="6"/>
    </row>
    <row r="214" spans="1:15" x14ac:dyDescent="0.25">
      <c r="A214" s="12" t="s">
        <v>335</v>
      </c>
      <c r="B214" s="7" t="s">
        <v>336</v>
      </c>
      <c r="C214" s="7" t="s">
        <v>182</v>
      </c>
      <c r="D214" s="8">
        <v>6.3979145444376648E-2</v>
      </c>
      <c r="E214" s="8">
        <v>4.1130423151837257E-2</v>
      </c>
      <c r="F214" s="13">
        <v>1.9155467169839673E-2</v>
      </c>
      <c r="G214" s="8">
        <v>1.241696911305634E-2</v>
      </c>
      <c r="H214" s="11">
        <f>(Table14[[#This Row],[CARE/CAP AR20]]-Table14[[#This Row],[Base AR20]])*100</f>
        <v>-2.284872229253939</v>
      </c>
      <c r="I214" s="11">
        <f>(Table14[[#This Row],[CARE/CAP AR50]]-Table14[[#This Row],[Base AR50]])*100</f>
        <v>-0.67384980567833319</v>
      </c>
      <c r="J214" s="7" t="s">
        <v>496</v>
      </c>
      <c r="K214" s="8" t="s">
        <v>15</v>
      </c>
      <c r="O214" s="6"/>
    </row>
    <row r="215" spans="1:15" x14ac:dyDescent="0.25">
      <c r="A215" s="12" t="s">
        <v>497</v>
      </c>
      <c r="B215" s="7" t="s">
        <v>498</v>
      </c>
      <c r="C215" s="7" t="s">
        <v>182</v>
      </c>
      <c r="D215" s="8">
        <v>6.3580303184313999E-2</v>
      </c>
      <c r="E215" s="8">
        <v>4.0989096501327864E-2</v>
      </c>
      <c r="F215" s="13">
        <v>1.5619162172214313E-2</v>
      </c>
      <c r="G215" s="8">
        <v>1.0138101713679506E-2</v>
      </c>
      <c r="H215" s="11">
        <f>(Table14[[#This Row],[CARE/CAP AR20]]-Table14[[#This Row],[Base AR20]])*100</f>
        <v>-2.2591206682986136</v>
      </c>
      <c r="I215" s="11">
        <f>(Table14[[#This Row],[CARE/CAP AR50]]-Table14[[#This Row],[Base AR50]])*100</f>
        <v>-0.54810604585348066</v>
      </c>
      <c r="J215" s="7" t="s">
        <v>499</v>
      </c>
      <c r="K215" s="8" t="s">
        <v>15</v>
      </c>
      <c r="O215" s="6"/>
    </row>
    <row r="216" spans="1:15" x14ac:dyDescent="0.25">
      <c r="A216" s="12" t="s">
        <v>500</v>
      </c>
      <c r="B216" s="7" t="s">
        <v>501</v>
      </c>
      <c r="C216" s="7" t="s">
        <v>22</v>
      </c>
      <c r="D216" s="8">
        <v>6.3555250665547208E-2</v>
      </c>
      <c r="E216" s="8">
        <v>4.2160042538969579E-2</v>
      </c>
      <c r="F216" s="13">
        <v>1.6397076909662352E-2</v>
      </c>
      <c r="G216" s="8">
        <v>1.1055509308182561E-2</v>
      </c>
      <c r="H216" s="11">
        <f>(Table14[[#This Row],[CARE/CAP AR20]]-Table14[[#This Row],[Base AR20]])*100</f>
        <v>-2.1395208126577629</v>
      </c>
      <c r="I216" s="11">
        <f>(Table14[[#This Row],[CARE/CAP AR50]]-Table14[[#This Row],[Base AR50]])*100</f>
        <v>-0.53415676014797919</v>
      </c>
      <c r="J216" s="7" t="s">
        <v>502</v>
      </c>
      <c r="K216" s="8" t="s">
        <v>15</v>
      </c>
      <c r="O216" s="6"/>
    </row>
    <row r="217" spans="1:15" x14ac:dyDescent="0.25">
      <c r="A217" s="12" t="s">
        <v>503</v>
      </c>
      <c r="B217" s="7" t="s">
        <v>504</v>
      </c>
      <c r="C217" s="7" t="s">
        <v>182</v>
      </c>
      <c r="D217" s="8">
        <v>6.3326902023217432E-2</v>
      </c>
      <c r="E217" s="8">
        <v>4.0826350319926374E-2</v>
      </c>
      <c r="F217" s="13">
        <v>1.481698710183829E-2</v>
      </c>
      <c r="G217" s="8">
        <v>9.6184771279134319E-3</v>
      </c>
      <c r="H217" s="11">
        <f>(Table14[[#This Row],[CARE/CAP AR20]]-Table14[[#This Row],[Base AR20]])*100</f>
        <v>-2.2500551703291056</v>
      </c>
      <c r="I217" s="11">
        <f>(Table14[[#This Row],[CARE/CAP AR50]]-Table14[[#This Row],[Base AR50]])*100</f>
        <v>-0.51985099739248575</v>
      </c>
      <c r="J217" s="7" t="s">
        <v>505</v>
      </c>
      <c r="K217" s="8" t="s">
        <v>15</v>
      </c>
      <c r="O217" s="6"/>
    </row>
    <row r="218" spans="1:15" x14ac:dyDescent="0.25">
      <c r="A218" s="12" t="s">
        <v>500</v>
      </c>
      <c r="B218" s="7" t="s">
        <v>501</v>
      </c>
      <c r="C218" s="7" t="s">
        <v>13</v>
      </c>
      <c r="D218" s="8">
        <v>6.3233152034872064E-2</v>
      </c>
      <c r="E218" s="8">
        <v>4.1732295376238057E-2</v>
      </c>
      <c r="F218" s="13">
        <v>1.6181372760533001E-2</v>
      </c>
      <c r="G218" s="8">
        <v>1.0896712057351579E-2</v>
      </c>
      <c r="H218" s="11">
        <f>(Table14[[#This Row],[CARE/CAP AR20]]-Table14[[#This Row],[Base AR20]])*100</f>
        <v>-2.1500856658634007</v>
      </c>
      <c r="I218" s="11">
        <f>(Table14[[#This Row],[CARE/CAP AR50]]-Table14[[#This Row],[Base AR50]])*100</f>
        <v>-0.52846607031814208</v>
      </c>
      <c r="J218" s="7" t="s">
        <v>506</v>
      </c>
      <c r="K218" s="8" t="s">
        <v>15</v>
      </c>
      <c r="O218" s="6"/>
    </row>
    <row r="219" spans="1:15" x14ac:dyDescent="0.25">
      <c r="A219" s="12" t="s">
        <v>227</v>
      </c>
      <c r="B219" s="7" t="s">
        <v>228</v>
      </c>
      <c r="C219" s="7" t="s">
        <v>113</v>
      </c>
      <c r="D219" s="8">
        <v>6.3220917555298406E-2</v>
      </c>
      <c r="E219" s="8">
        <v>4.0656633683590265E-2</v>
      </c>
      <c r="F219" s="13">
        <v>1.7717193529949507E-2</v>
      </c>
      <c r="G219" s="8">
        <v>1.1469010512984336E-2</v>
      </c>
      <c r="H219" s="11">
        <f>(Table14[[#This Row],[CARE/CAP AR20]]-Table14[[#This Row],[Base AR20]])*100</f>
        <v>-2.2564283871708142</v>
      </c>
      <c r="I219" s="11">
        <f>(Table14[[#This Row],[CARE/CAP AR50]]-Table14[[#This Row],[Base AR50]])*100</f>
        <v>-0.6248183016965172</v>
      </c>
      <c r="J219" s="7" t="s">
        <v>507</v>
      </c>
      <c r="K219" s="8" t="s">
        <v>15</v>
      </c>
      <c r="O219" s="6"/>
    </row>
    <row r="220" spans="1:15" x14ac:dyDescent="0.25">
      <c r="A220" s="12" t="s">
        <v>173</v>
      </c>
      <c r="B220" s="7" t="s">
        <v>174</v>
      </c>
      <c r="C220" s="7" t="s">
        <v>394</v>
      </c>
      <c r="D220" s="8">
        <v>6.2950932565059861E-2</v>
      </c>
      <c r="E220" s="8">
        <v>5.0553675804691958E-2</v>
      </c>
      <c r="F220" s="13">
        <v>1.3661493093375989E-2</v>
      </c>
      <c r="G220" s="8">
        <v>1.1082712037295415E-2</v>
      </c>
      <c r="H220" s="11">
        <f>(Table14[[#This Row],[CARE/CAP AR20]]-Table14[[#This Row],[Base AR20]])*100</f>
        <v>-1.2397256760367903</v>
      </c>
      <c r="I220" s="11">
        <f>(Table14[[#This Row],[CARE/CAP AR50]]-Table14[[#This Row],[Base AR50]])*100</f>
        <v>-0.25787810560805746</v>
      </c>
      <c r="J220" s="7" t="s">
        <v>508</v>
      </c>
      <c r="K220" s="8" t="s">
        <v>15</v>
      </c>
      <c r="O220" s="6"/>
    </row>
    <row r="221" spans="1:15" x14ac:dyDescent="0.25">
      <c r="A221" s="12" t="s">
        <v>509</v>
      </c>
      <c r="B221" s="7" t="s">
        <v>510</v>
      </c>
      <c r="C221" s="7" t="s">
        <v>182</v>
      </c>
      <c r="D221" s="8">
        <v>6.2736009488624955E-2</v>
      </c>
      <c r="E221" s="8">
        <v>4.0449282692265831E-2</v>
      </c>
      <c r="F221" s="13">
        <v>1.5830707696727082E-2</v>
      </c>
      <c r="G221" s="8">
        <v>1.0275090101045331E-2</v>
      </c>
      <c r="H221" s="11">
        <f>(Table14[[#This Row],[CARE/CAP AR20]]-Table14[[#This Row],[Base AR20]])*100</f>
        <v>-2.2286726796359124</v>
      </c>
      <c r="I221" s="11">
        <f>(Table14[[#This Row],[CARE/CAP AR50]]-Table14[[#This Row],[Base AR50]])*100</f>
        <v>-0.55556175956817511</v>
      </c>
      <c r="J221" s="7" t="s">
        <v>511</v>
      </c>
      <c r="K221" s="8" t="s">
        <v>15</v>
      </c>
      <c r="O221" s="6"/>
    </row>
    <row r="222" spans="1:15" x14ac:dyDescent="0.25">
      <c r="A222" s="12" t="s">
        <v>512</v>
      </c>
      <c r="B222" s="7" t="s">
        <v>513</v>
      </c>
      <c r="C222" s="7" t="s">
        <v>57</v>
      </c>
      <c r="D222" s="8">
        <v>6.2598836361131865E-2</v>
      </c>
      <c r="E222" s="8">
        <v>4.0370299343726102E-2</v>
      </c>
      <c r="F222" s="13">
        <v>1.7626002418737297E-2</v>
      </c>
      <c r="G222" s="8">
        <v>1.1438170462758291E-2</v>
      </c>
      <c r="H222" s="11">
        <f>(Table14[[#This Row],[CARE/CAP AR20]]-Table14[[#This Row],[Base AR20]])*100</f>
        <v>-2.2228537017405765</v>
      </c>
      <c r="I222" s="11">
        <f>(Table14[[#This Row],[CARE/CAP AR50]]-Table14[[#This Row],[Base AR50]])*100</f>
        <v>-0.61878319559790051</v>
      </c>
      <c r="J222" s="7" t="s">
        <v>514</v>
      </c>
      <c r="K222" s="8" t="s">
        <v>15</v>
      </c>
      <c r="O222" s="6"/>
    </row>
    <row r="223" spans="1:15" x14ac:dyDescent="0.25">
      <c r="A223" s="12" t="s">
        <v>158</v>
      </c>
      <c r="B223" s="7" t="s">
        <v>159</v>
      </c>
      <c r="C223" s="7" t="s">
        <v>394</v>
      </c>
      <c r="D223" s="8">
        <v>6.2564853741720369E-2</v>
      </c>
      <c r="E223" s="8">
        <v>5.0891508271098902E-2</v>
      </c>
      <c r="F223" s="13">
        <v>1.9284465549934036E-2</v>
      </c>
      <c r="G223" s="8">
        <v>1.5687208131435027E-2</v>
      </c>
      <c r="H223" s="11">
        <f>(Table14[[#This Row],[CARE/CAP AR20]]-Table14[[#This Row],[Base AR20]])*100</f>
        <v>-1.1673345470621468</v>
      </c>
      <c r="I223" s="11">
        <f>(Table14[[#This Row],[CARE/CAP AR50]]-Table14[[#This Row],[Base AR50]])*100</f>
        <v>-0.35972574184990092</v>
      </c>
      <c r="J223" s="7" t="s">
        <v>515</v>
      </c>
      <c r="K223" s="8" t="s">
        <v>15</v>
      </c>
      <c r="O223" s="6"/>
    </row>
    <row r="224" spans="1:15" x14ac:dyDescent="0.25">
      <c r="A224" s="12" t="s">
        <v>280</v>
      </c>
      <c r="B224" s="7" t="s">
        <v>281</v>
      </c>
      <c r="C224" s="7" t="s">
        <v>269</v>
      </c>
      <c r="D224" s="8">
        <v>6.2521294343680187E-2</v>
      </c>
      <c r="E224" s="8">
        <v>4.1886525862851576E-2</v>
      </c>
      <c r="F224" s="13">
        <v>2.3793941702293962E-2</v>
      </c>
      <c r="G224" s="8">
        <v>1.6056980612913579E-2</v>
      </c>
      <c r="H224" s="11">
        <f>(Table14[[#This Row],[CARE/CAP AR20]]-Table14[[#This Row],[Base AR20]])*100</f>
        <v>-2.0634768480828609</v>
      </c>
      <c r="I224" s="11">
        <f>(Table14[[#This Row],[CARE/CAP AR50]]-Table14[[#This Row],[Base AR50]])*100</f>
        <v>-0.7736961089380382</v>
      </c>
      <c r="J224" s="7" t="s">
        <v>516</v>
      </c>
      <c r="K224" s="8" t="s">
        <v>15</v>
      </c>
      <c r="O224" s="6"/>
    </row>
    <row r="225" spans="1:15" x14ac:dyDescent="0.25">
      <c r="A225" s="12" t="s">
        <v>517</v>
      </c>
      <c r="B225" s="7" t="s">
        <v>518</v>
      </c>
      <c r="C225" s="7" t="s">
        <v>250</v>
      </c>
      <c r="D225" s="8">
        <v>6.2241251438448539E-2</v>
      </c>
      <c r="E225" s="8">
        <v>4.1703036960201424E-2</v>
      </c>
      <c r="F225" s="13">
        <v>1.6716433501479191E-2</v>
      </c>
      <c r="G225" s="8">
        <v>1.1295798721215422E-2</v>
      </c>
      <c r="H225" s="11">
        <f>(Table14[[#This Row],[CARE/CAP AR20]]-Table14[[#This Row],[Base AR20]])*100</f>
        <v>-2.0538214478247117</v>
      </c>
      <c r="I225" s="11">
        <f>(Table14[[#This Row],[CARE/CAP AR50]]-Table14[[#This Row],[Base AR50]])*100</f>
        <v>-0.54206347802637689</v>
      </c>
      <c r="J225" s="7" t="s">
        <v>519</v>
      </c>
      <c r="K225" s="8" t="s">
        <v>15</v>
      </c>
      <c r="O225" s="6"/>
    </row>
    <row r="226" spans="1:15" x14ac:dyDescent="0.25">
      <c r="A226" s="12" t="s">
        <v>520</v>
      </c>
      <c r="B226" s="7" t="s">
        <v>521</v>
      </c>
      <c r="C226" s="7" t="s">
        <v>57</v>
      </c>
      <c r="D226" s="8">
        <v>6.1649058043299454E-2</v>
      </c>
      <c r="E226" s="8">
        <v>3.9849057631710871E-2</v>
      </c>
      <c r="F226" s="13">
        <v>2.1780340501714318E-2</v>
      </c>
      <c r="G226" s="8">
        <v>1.4136719897405302E-2</v>
      </c>
      <c r="H226" s="11">
        <f>(Table14[[#This Row],[CARE/CAP AR20]]-Table14[[#This Row],[Base AR20]])*100</f>
        <v>-2.1800000411588583</v>
      </c>
      <c r="I226" s="11">
        <f>(Table14[[#This Row],[CARE/CAP AR50]]-Table14[[#This Row],[Base AR50]])*100</f>
        <v>-0.7643620604309016</v>
      </c>
      <c r="J226" s="7" t="s">
        <v>522</v>
      </c>
      <c r="K226" s="8" t="s">
        <v>15</v>
      </c>
      <c r="O226" s="6"/>
    </row>
    <row r="227" spans="1:15" x14ac:dyDescent="0.25">
      <c r="A227" s="12" t="s">
        <v>523</v>
      </c>
      <c r="B227" s="7" t="s">
        <v>524</v>
      </c>
      <c r="C227" s="7" t="s">
        <v>134</v>
      </c>
      <c r="D227" s="8">
        <v>6.1642429470115986E-2</v>
      </c>
      <c r="E227" s="8">
        <v>4.1122905410524373E-2</v>
      </c>
      <c r="F227" s="13">
        <v>2.2091185964554096E-2</v>
      </c>
      <c r="G227" s="8">
        <v>1.4888825561705477E-2</v>
      </c>
      <c r="H227" s="11">
        <f>(Table14[[#This Row],[CARE/CAP AR20]]-Table14[[#This Row],[Base AR20]])*100</f>
        <v>-2.0519524059591614</v>
      </c>
      <c r="I227" s="11">
        <f>(Table14[[#This Row],[CARE/CAP AR50]]-Table14[[#This Row],[Base AR50]])*100</f>
        <v>-0.72023604028486188</v>
      </c>
      <c r="J227" s="7" t="s">
        <v>525</v>
      </c>
      <c r="K227" s="8" t="s">
        <v>15</v>
      </c>
      <c r="O227" s="6"/>
    </row>
    <row r="228" spans="1:15" x14ac:dyDescent="0.25">
      <c r="A228" s="12" t="s">
        <v>526</v>
      </c>
      <c r="B228" s="7" t="s">
        <v>527</v>
      </c>
      <c r="C228" s="7" t="s">
        <v>182</v>
      </c>
      <c r="D228" s="8">
        <v>6.1614618706093312E-2</v>
      </c>
      <c r="E228" s="8">
        <v>3.9732723565451114E-2</v>
      </c>
      <c r="F228" s="13">
        <v>1.4735293095153517E-2</v>
      </c>
      <c r="G228" s="8">
        <v>9.5655910880142869E-3</v>
      </c>
      <c r="H228" s="11">
        <f>(Table14[[#This Row],[CARE/CAP AR20]]-Table14[[#This Row],[Base AR20]])*100</f>
        <v>-2.1881895140642196</v>
      </c>
      <c r="I228" s="11">
        <f>(Table14[[#This Row],[CARE/CAP AR50]]-Table14[[#This Row],[Base AR50]])*100</f>
        <v>-0.51697020071392297</v>
      </c>
      <c r="J228" s="7" t="s">
        <v>528</v>
      </c>
      <c r="K228" s="8" t="s">
        <v>15</v>
      </c>
      <c r="O228" s="6"/>
    </row>
    <row r="229" spans="1:15" x14ac:dyDescent="0.25">
      <c r="A229" s="12" t="s">
        <v>529</v>
      </c>
      <c r="B229" s="7" t="s">
        <v>530</v>
      </c>
      <c r="C229" s="7" t="s">
        <v>182</v>
      </c>
      <c r="D229" s="8">
        <v>6.1124621032063023E-2</v>
      </c>
      <c r="E229" s="8">
        <v>3.9418223579466845E-2</v>
      </c>
      <c r="F229" s="13">
        <v>1.7938335036396295E-2</v>
      </c>
      <c r="G229" s="8">
        <v>1.1639476200953807E-2</v>
      </c>
      <c r="H229" s="11">
        <f>(Table14[[#This Row],[CARE/CAP AR20]]-Table14[[#This Row],[Base AR20]])*100</f>
        <v>-2.170639745259618</v>
      </c>
      <c r="I229" s="11">
        <f>(Table14[[#This Row],[CARE/CAP AR50]]-Table14[[#This Row],[Base AR50]])*100</f>
        <v>-0.6298858835442489</v>
      </c>
      <c r="J229" s="7" t="s">
        <v>531</v>
      </c>
      <c r="K229" s="8" t="s">
        <v>15</v>
      </c>
      <c r="O229" s="6"/>
    </row>
    <row r="230" spans="1:15" x14ac:dyDescent="0.25">
      <c r="A230" s="12" t="s">
        <v>359</v>
      </c>
      <c r="B230" s="7" t="s">
        <v>360</v>
      </c>
      <c r="C230" s="7" t="s">
        <v>57</v>
      </c>
      <c r="D230" s="8">
        <v>6.1094610212710732E-2</v>
      </c>
      <c r="E230" s="8">
        <v>3.9499572487979431E-2</v>
      </c>
      <c r="F230" s="13">
        <v>2.0934702600032069E-2</v>
      </c>
      <c r="G230" s="8">
        <v>1.3589805995362548E-2</v>
      </c>
      <c r="H230" s="11">
        <f>(Table14[[#This Row],[CARE/CAP AR20]]-Table14[[#This Row],[Base AR20]])*100</f>
        <v>-2.1595037724731299</v>
      </c>
      <c r="I230" s="11">
        <f>(Table14[[#This Row],[CARE/CAP AR50]]-Table14[[#This Row],[Base AR50]])*100</f>
        <v>-0.73448966046695208</v>
      </c>
      <c r="J230" s="7" t="s">
        <v>532</v>
      </c>
      <c r="K230" s="8" t="s">
        <v>15</v>
      </c>
      <c r="O230" s="6"/>
    </row>
    <row r="231" spans="1:15" x14ac:dyDescent="0.25">
      <c r="A231" s="12" t="s">
        <v>367</v>
      </c>
      <c r="B231" s="7" t="s">
        <v>368</v>
      </c>
      <c r="C231" s="7" t="s">
        <v>182</v>
      </c>
      <c r="D231" s="8">
        <v>6.1054257860239533E-2</v>
      </c>
      <c r="E231" s="8">
        <v>3.9375238202306019E-2</v>
      </c>
      <c r="F231" s="13">
        <v>1.5955049772594387E-2</v>
      </c>
      <c r="G231" s="8">
        <v>1.0355677796908169E-2</v>
      </c>
      <c r="H231" s="11">
        <f>(Table14[[#This Row],[CARE/CAP AR20]]-Table14[[#This Row],[Base AR20]])*100</f>
        <v>-2.1679019657933516</v>
      </c>
      <c r="I231" s="11">
        <f>(Table14[[#This Row],[CARE/CAP AR50]]-Table14[[#This Row],[Base AR50]])*100</f>
        <v>-0.55993719756862181</v>
      </c>
      <c r="J231" s="7" t="s">
        <v>533</v>
      </c>
      <c r="K231" s="8" t="s">
        <v>15</v>
      </c>
      <c r="O231" s="6"/>
    </row>
    <row r="232" spans="1:15" x14ac:dyDescent="0.25">
      <c r="A232" s="12" t="s">
        <v>534</v>
      </c>
      <c r="B232" s="7" t="s">
        <v>535</v>
      </c>
      <c r="C232" s="7" t="s">
        <v>85</v>
      </c>
      <c r="D232" s="8">
        <v>6.098305623160475E-2</v>
      </c>
      <c r="E232" s="8">
        <v>3.9274919688527789E-2</v>
      </c>
      <c r="F232" s="13">
        <v>1.5060532130782027E-2</v>
      </c>
      <c r="G232" s="8">
        <v>9.755815096398739E-3</v>
      </c>
      <c r="H232" s="11">
        <f>(Table14[[#This Row],[CARE/CAP AR20]]-Table14[[#This Row],[Base AR20]])*100</f>
        <v>-2.1708136543076959</v>
      </c>
      <c r="I232" s="11">
        <f>(Table14[[#This Row],[CARE/CAP AR50]]-Table14[[#This Row],[Base AR50]])*100</f>
        <v>-0.53047170343832883</v>
      </c>
      <c r="J232" s="7" t="s">
        <v>536</v>
      </c>
      <c r="K232" s="8" t="s">
        <v>15</v>
      </c>
      <c r="O232" s="6"/>
    </row>
    <row r="233" spans="1:15" x14ac:dyDescent="0.25">
      <c r="A233" s="12" t="s">
        <v>537</v>
      </c>
      <c r="B233" s="7" t="s">
        <v>538</v>
      </c>
      <c r="C233" s="7" t="s">
        <v>182</v>
      </c>
      <c r="D233" s="8">
        <v>6.0698235563886774E-2</v>
      </c>
      <c r="E233" s="8">
        <v>3.8803652555681446E-2</v>
      </c>
      <c r="F233" s="13">
        <v>1.4276269389812678E-2</v>
      </c>
      <c r="G233" s="8">
        <v>9.2488532187150127E-3</v>
      </c>
      <c r="H233" s="11">
        <f>(Table14[[#This Row],[CARE/CAP AR20]]-Table14[[#This Row],[Base AR20]])*100</f>
        <v>-2.1894583008205326</v>
      </c>
      <c r="I233" s="11">
        <f>(Table14[[#This Row],[CARE/CAP AR50]]-Table14[[#This Row],[Base AR50]])*100</f>
        <v>-0.5027416171097665</v>
      </c>
      <c r="J233" s="7" t="s">
        <v>539</v>
      </c>
      <c r="K233" s="8" t="s">
        <v>15</v>
      </c>
      <c r="O233" s="6"/>
    </row>
    <row r="234" spans="1:15" x14ac:dyDescent="0.25">
      <c r="A234" s="12" t="s">
        <v>540</v>
      </c>
      <c r="B234" s="7" t="s">
        <v>541</v>
      </c>
      <c r="C234" s="7" t="s">
        <v>151</v>
      </c>
      <c r="D234" s="8">
        <v>6.0406617191401057E-2</v>
      </c>
      <c r="E234" s="8">
        <v>3.888798468909526E-2</v>
      </c>
      <c r="F234" s="13">
        <v>1.023741410932905E-2</v>
      </c>
      <c r="G234" s="8">
        <v>6.6478827307494288E-3</v>
      </c>
      <c r="H234" s="11">
        <f>(Table14[[#This Row],[CARE/CAP AR20]]-Table14[[#This Row],[Base AR20]])*100</f>
        <v>-2.1518632502305799</v>
      </c>
      <c r="I234" s="11">
        <f>(Table14[[#This Row],[CARE/CAP AR50]]-Table14[[#This Row],[Base AR50]])*100</f>
        <v>-0.35895313785796207</v>
      </c>
      <c r="J234" s="7" t="s">
        <v>542</v>
      </c>
      <c r="K234" s="8" t="s">
        <v>15</v>
      </c>
      <c r="O234" s="6"/>
    </row>
    <row r="235" spans="1:15" x14ac:dyDescent="0.25">
      <c r="A235" s="12" t="s">
        <v>543</v>
      </c>
      <c r="B235" s="7" t="s">
        <v>544</v>
      </c>
      <c r="C235" s="7" t="s">
        <v>182</v>
      </c>
      <c r="D235" s="8">
        <v>6.0361349121307584E-2</v>
      </c>
      <c r="E235" s="8">
        <v>3.8929693062809342E-2</v>
      </c>
      <c r="F235" s="13">
        <v>1.736649990797505E-2</v>
      </c>
      <c r="G235" s="8">
        <v>1.1269459193885483E-2</v>
      </c>
      <c r="H235" s="11">
        <f>(Table14[[#This Row],[CARE/CAP AR20]]-Table14[[#This Row],[Base AR20]])*100</f>
        <v>-2.1431656058498243</v>
      </c>
      <c r="I235" s="11">
        <f>(Table14[[#This Row],[CARE/CAP AR50]]-Table14[[#This Row],[Base AR50]])*100</f>
        <v>-0.60970407140895666</v>
      </c>
      <c r="J235" s="7" t="s">
        <v>545</v>
      </c>
      <c r="K235" s="8" t="s">
        <v>15</v>
      </c>
      <c r="O235" s="6"/>
    </row>
    <row r="236" spans="1:15" x14ac:dyDescent="0.25">
      <c r="A236" s="12" t="s">
        <v>414</v>
      </c>
      <c r="B236" s="7" t="s">
        <v>415</v>
      </c>
      <c r="C236" s="7" t="s">
        <v>22</v>
      </c>
      <c r="D236" s="8">
        <v>6.010455507540946E-2</v>
      </c>
      <c r="E236" s="8">
        <v>3.9798169360582968E-2</v>
      </c>
      <c r="F236" s="13">
        <v>1.7315469669318871E-2</v>
      </c>
      <c r="G236" s="8">
        <v>1.1660888948121088E-2</v>
      </c>
      <c r="H236" s="11">
        <f>(Table14[[#This Row],[CARE/CAP AR20]]-Table14[[#This Row],[Base AR20]])*100</f>
        <v>-2.0306385714826494</v>
      </c>
      <c r="I236" s="11">
        <f>(Table14[[#This Row],[CARE/CAP AR50]]-Table14[[#This Row],[Base AR50]])*100</f>
        <v>-0.56545807211977828</v>
      </c>
      <c r="J236" s="7" t="s">
        <v>546</v>
      </c>
      <c r="K236" s="8" t="s">
        <v>15</v>
      </c>
      <c r="O236" s="6"/>
    </row>
    <row r="237" spans="1:15" x14ac:dyDescent="0.25">
      <c r="A237" s="12" t="s">
        <v>547</v>
      </c>
      <c r="B237" s="7" t="s">
        <v>548</v>
      </c>
      <c r="C237" s="7" t="s">
        <v>250</v>
      </c>
      <c r="D237" s="8">
        <v>5.9720023804884975E-2</v>
      </c>
      <c r="E237" s="8">
        <v>4.0032248257748336E-2</v>
      </c>
      <c r="F237" s="13">
        <v>1.8723555519060232E-2</v>
      </c>
      <c r="G237" s="8">
        <v>1.2647322771780253E-2</v>
      </c>
      <c r="H237" s="11">
        <f>(Table14[[#This Row],[CARE/CAP AR20]]-Table14[[#This Row],[Base AR20]])*100</f>
        <v>-1.9687775547136639</v>
      </c>
      <c r="I237" s="11">
        <f>(Table14[[#This Row],[CARE/CAP AR50]]-Table14[[#This Row],[Base AR50]])*100</f>
        <v>-0.60762327472799782</v>
      </c>
      <c r="J237" s="7" t="s">
        <v>549</v>
      </c>
      <c r="K237" s="8" t="s">
        <v>15</v>
      </c>
      <c r="O237" s="6"/>
    </row>
    <row r="238" spans="1:15" x14ac:dyDescent="0.25">
      <c r="A238" s="12" t="s">
        <v>391</v>
      </c>
      <c r="B238" s="7" t="s">
        <v>392</v>
      </c>
      <c r="C238" s="7" t="s">
        <v>151</v>
      </c>
      <c r="D238" s="8">
        <v>5.944154698692946E-2</v>
      </c>
      <c r="E238" s="8">
        <v>3.8272059520546999E-2</v>
      </c>
      <c r="F238" s="13">
        <v>1.1418240368099193E-2</v>
      </c>
      <c r="G238" s="8">
        <v>7.4131530459379891E-3</v>
      </c>
      <c r="H238" s="11">
        <f>(Table14[[#This Row],[CARE/CAP AR20]]-Table14[[#This Row],[Base AR20]])*100</f>
        <v>-2.1169487466382462</v>
      </c>
      <c r="I238" s="11">
        <f>(Table14[[#This Row],[CARE/CAP AR50]]-Table14[[#This Row],[Base AR50]])*100</f>
        <v>-0.40050873221612038</v>
      </c>
      <c r="J238" s="7" t="s">
        <v>550</v>
      </c>
      <c r="K238" s="8" t="s">
        <v>15</v>
      </c>
      <c r="O238" s="6"/>
    </row>
    <row r="239" spans="1:15" x14ac:dyDescent="0.25">
      <c r="A239" s="12" t="s">
        <v>551</v>
      </c>
      <c r="B239" s="7" t="s">
        <v>552</v>
      </c>
      <c r="C239" s="7" t="s">
        <v>113</v>
      </c>
      <c r="D239" s="8">
        <v>5.9244414550157991E-2</v>
      </c>
      <c r="E239" s="8">
        <v>3.8049856152404658E-2</v>
      </c>
      <c r="F239" s="13">
        <v>1.5600951573336888E-2</v>
      </c>
      <c r="G239" s="8">
        <v>1.0097150380206286E-2</v>
      </c>
      <c r="H239" s="11">
        <f>(Table14[[#This Row],[CARE/CAP AR20]]-Table14[[#This Row],[Base AR20]])*100</f>
        <v>-2.1194558397753331</v>
      </c>
      <c r="I239" s="11">
        <f>(Table14[[#This Row],[CARE/CAP AR50]]-Table14[[#This Row],[Base AR50]])*100</f>
        <v>-0.5503801193130603</v>
      </c>
      <c r="J239" s="7" t="s">
        <v>553</v>
      </c>
      <c r="K239" s="8" t="s">
        <v>15</v>
      </c>
      <c r="O239" s="6"/>
    </row>
    <row r="240" spans="1:15" x14ac:dyDescent="0.25">
      <c r="A240" s="12" t="s">
        <v>280</v>
      </c>
      <c r="B240" s="7" t="s">
        <v>281</v>
      </c>
      <c r="C240" s="7" t="s">
        <v>250</v>
      </c>
      <c r="D240" s="8">
        <v>5.8983057039139558E-2</v>
      </c>
      <c r="E240" s="8">
        <v>3.9543465924117588E-2</v>
      </c>
      <c r="F240" s="13">
        <v>2.2544424908468592E-2</v>
      </c>
      <c r="G240" s="8">
        <v>1.5217286513594363E-2</v>
      </c>
      <c r="H240" s="11">
        <f>(Table14[[#This Row],[CARE/CAP AR20]]-Table14[[#This Row],[Base AR20]])*100</f>
        <v>-1.943959111502197</v>
      </c>
      <c r="I240" s="11">
        <f>(Table14[[#This Row],[CARE/CAP AR50]]-Table14[[#This Row],[Base AR50]])*100</f>
        <v>-0.73271383948742297</v>
      </c>
      <c r="J240" s="7" t="s">
        <v>554</v>
      </c>
      <c r="K240" s="8" t="s">
        <v>15</v>
      </c>
      <c r="O240" s="6"/>
    </row>
    <row r="241" spans="1:15" x14ac:dyDescent="0.25">
      <c r="A241" s="12" t="s">
        <v>555</v>
      </c>
      <c r="B241" s="7" t="s">
        <v>556</v>
      </c>
      <c r="C241" s="7" t="s">
        <v>182</v>
      </c>
      <c r="D241" s="8">
        <v>5.8531205325249816E-2</v>
      </c>
      <c r="E241" s="8">
        <v>3.7733290766613477E-2</v>
      </c>
      <c r="F241" s="13">
        <v>1.9444105952440296E-2</v>
      </c>
      <c r="G241" s="8">
        <v>1.2611181731533413E-2</v>
      </c>
      <c r="H241" s="11">
        <f>(Table14[[#This Row],[CARE/CAP AR20]]-Table14[[#This Row],[Base AR20]])*100</f>
        <v>-2.0797914558636341</v>
      </c>
      <c r="I241" s="11">
        <f>(Table14[[#This Row],[CARE/CAP AR50]]-Table14[[#This Row],[Base AR50]])*100</f>
        <v>-0.68329242209068841</v>
      </c>
      <c r="J241" s="7" t="s">
        <v>557</v>
      </c>
      <c r="K241" s="8" t="s">
        <v>15</v>
      </c>
      <c r="O241" s="6"/>
    </row>
    <row r="242" spans="1:15" x14ac:dyDescent="0.25">
      <c r="A242" s="12" t="s">
        <v>558</v>
      </c>
      <c r="B242" s="7" t="s">
        <v>559</v>
      </c>
      <c r="C242" s="7" t="s">
        <v>22</v>
      </c>
      <c r="D242" s="8">
        <v>5.837211644578752E-2</v>
      </c>
      <c r="E242" s="8">
        <v>3.8685336884824562E-2</v>
      </c>
      <c r="F242" s="13">
        <v>1.0101618829517069E-2</v>
      </c>
      <c r="G242" s="8">
        <v>6.8225948760580208E-3</v>
      </c>
      <c r="H242" s="11">
        <f>(Table14[[#This Row],[CARE/CAP AR20]]-Table14[[#This Row],[Base AR20]])*100</f>
        <v>-1.9686779560962959</v>
      </c>
      <c r="I242" s="11">
        <f>(Table14[[#This Row],[CARE/CAP AR50]]-Table14[[#This Row],[Base AR50]])*100</f>
        <v>-0.32790239534590487</v>
      </c>
      <c r="J242" s="7" t="s">
        <v>560</v>
      </c>
      <c r="K242" s="8" t="s">
        <v>15</v>
      </c>
      <c r="O242" s="6"/>
    </row>
    <row r="243" spans="1:15" x14ac:dyDescent="0.25">
      <c r="A243" s="12" t="s">
        <v>471</v>
      </c>
      <c r="B243" s="7" t="s">
        <v>472</v>
      </c>
      <c r="C243" s="7" t="s">
        <v>18</v>
      </c>
      <c r="D243" s="8">
        <v>5.8011569207035027E-2</v>
      </c>
      <c r="E243" s="8">
        <v>3.8863600273682436E-2</v>
      </c>
      <c r="F243" s="13">
        <v>1.6536917467949549E-2</v>
      </c>
      <c r="G243" s="8">
        <v>1.1172796408321913E-2</v>
      </c>
      <c r="H243" s="11">
        <f>(Table14[[#This Row],[CARE/CAP AR20]]-Table14[[#This Row],[Base AR20]])*100</f>
        <v>-1.914796893335259</v>
      </c>
      <c r="I243" s="11">
        <f>(Table14[[#This Row],[CARE/CAP AR50]]-Table14[[#This Row],[Base AR50]])*100</f>
        <v>-0.53641210596276356</v>
      </c>
      <c r="J243" s="7" t="s">
        <v>561</v>
      </c>
      <c r="K243" s="8" t="s">
        <v>15</v>
      </c>
      <c r="O243" s="6"/>
    </row>
    <row r="244" spans="1:15" x14ac:dyDescent="0.25">
      <c r="A244" s="12" t="s">
        <v>562</v>
      </c>
      <c r="B244" s="7" t="s">
        <v>563</v>
      </c>
      <c r="C244" s="7" t="s">
        <v>18</v>
      </c>
      <c r="D244" s="8">
        <v>5.7928913622349157E-2</v>
      </c>
      <c r="E244" s="8">
        <v>3.8765918995045452E-2</v>
      </c>
      <c r="F244" s="13">
        <v>1.4129458461152293E-2</v>
      </c>
      <c r="G244" s="8">
        <v>9.5483672950874687E-3</v>
      </c>
      <c r="H244" s="11">
        <f>(Table14[[#This Row],[CARE/CAP AR20]]-Table14[[#This Row],[Base AR20]])*100</f>
        <v>-1.9162994627303704</v>
      </c>
      <c r="I244" s="11">
        <f>(Table14[[#This Row],[CARE/CAP AR50]]-Table14[[#This Row],[Base AR50]])*100</f>
        <v>-0.4581091166064824</v>
      </c>
      <c r="J244" s="7" t="s">
        <v>564</v>
      </c>
      <c r="K244" s="8" t="s">
        <v>15</v>
      </c>
      <c r="O244" s="6"/>
    </row>
    <row r="245" spans="1:15" x14ac:dyDescent="0.25">
      <c r="A245" s="12" t="s">
        <v>273</v>
      </c>
      <c r="B245" s="7" t="s">
        <v>274</v>
      </c>
      <c r="C245" s="7" t="s">
        <v>134</v>
      </c>
      <c r="D245" s="8">
        <v>5.7613922745055675E-2</v>
      </c>
      <c r="E245" s="8">
        <v>3.8639943606338892E-2</v>
      </c>
      <c r="F245" s="13">
        <v>2.3730024954223917E-2</v>
      </c>
      <c r="G245" s="8">
        <v>1.6014764739065261E-2</v>
      </c>
      <c r="H245" s="11">
        <f>(Table14[[#This Row],[CARE/CAP AR20]]-Table14[[#This Row],[Base AR20]])*100</f>
        <v>-1.8973979138716783</v>
      </c>
      <c r="I245" s="11">
        <f>(Table14[[#This Row],[CARE/CAP AR50]]-Table14[[#This Row],[Base AR50]])*100</f>
        <v>-0.77152602151586569</v>
      </c>
      <c r="J245" s="7" t="s">
        <v>565</v>
      </c>
      <c r="K245" s="8" t="s">
        <v>15</v>
      </c>
      <c r="O245" s="6"/>
    </row>
    <row r="246" spans="1:15" x14ac:dyDescent="0.25">
      <c r="A246" s="12" t="s">
        <v>566</v>
      </c>
      <c r="B246" s="7" t="s">
        <v>567</v>
      </c>
      <c r="C246" s="7" t="s">
        <v>250</v>
      </c>
      <c r="D246" s="8">
        <v>5.7577102272768022E-2</v>
      </c>
      <c r="E246" s="8">
        <v>3.8610858293417968E-2</v>
      </c>
      <c r="F246" s="13">
        <v>1.8683374761313504E-2</v>
      </c>
      <c r="G246" s="8">
        <v>1.2620234745396933E-2</v>
      </c>
      <c r="H246" s="11">
        <f>(Table14[[#This Row],[CARE/CAP AR20]]-Table14[[#This Row],[Base AR20]])*100</f>
        <v>-1.8966243979350053</v>
      </c>
      <c r="I246" s="11">
        <f>(Table14[[#This Row],[CARE/CAP AR50]]-Table14[[#This Row],[Base AR50]])*100</f>
        <v>-0.60631400159165716</v>
      </c>
      <c r="J246" s="7" t="s">
        <v>568</v>
      </c>
      <c r="K246" s="8" t="s">
        <v>15</v>
      </c>
      <c r="O246" s="6"/>
    </row>
    <row r="247" spans="1:15" x14ac:dyDescent="0.25">
      <c r="A247" s="12" t="s">
        <v>558</v>
      </c>
      <c r="B247" s="7" t="s">
        <v>559</v>
      </c>
      <c r="C247" s="7" t="s">
        <v>13</v>
      </c>
      <c r="D247" s="8">
        <v>5.7082329024887267E-2</v>
      </c>
      <c r="E247" s="8">
        <v>3.8063059707574433E-2</v>
      </c>
      <c r="F247" s="13">
        <v>9.9363958808577485E-3</v>
      </c>
      <c r="G247" s="8">
        <v>6.7183360025823858E-3</v>
      </c>
      <c r="H247" s="11">
        <f>(Table14[[#This Row],[CARE/CAP AR20]]-Table14[[#This Row],[Base AR20]])*100</f>
        <v>-1.9019269317312835</v>
      </c>
      <c r="I247" s="11">
        <f>(Table14[[#This Row],[CARE/CAP AR50]]-Table14[[#This Row],[Base AR50]])*100</f>
        <v>-0.32180598782753628</v>
      </c>
      <c r="J247" s="7" t="s">
        <v>569</v>
      </c>
      <c r="K247" s="8" t="s">
        <v>15</v>
      </c>
      <c r="O247" s="6"/>
    </row>
    <row r="248" spans="1:15" x14ac:dyDescent="0.25">
      <c r="A248" s="12" t="s">
        <v>474</v>
      </c>
      <c r="B248" s="7" t="s">
        <v>475</v>
      </c>
      <c r="C248" s="7" t="s">
        <v>113</v>
      </c>
      <c r="D248" s="8">
        <v>5.6754502420214625E-2</v>
      </c>
      <c r="E248" s="8">
        <v>3.6532384291321524E-2</v>
      </c>
      <c r="F248" s="13">
        <v>2.0471715645790589E-2</v>
      </c>
      <c r="G248" s="8">
        <v>1.3246813796404787E-2</v>
      </c>
      <c r="H248" s="11">
        <f>(Table14[[#This Row],[CARE/CAP AR20]]-Table14[[#This Row],[Base AR20]])*100</f>
        <v>-2.0222118128893101</v>
      </c>
      <c r="I248" s="11">
        <f>(Table14[[#This Row],[CARE/CAP AR50]]-Table14[[#This Row],[Base AR50]])*100</f>
        <v>-0.72249018493858019</v>
      </c>
      <c r="J248" s="7" t="s">
        <v>570</v>
      </c>
      <c r="K248" s="8" t="s">
        <v>15</v>
      </c>
      <c r="O248" s="6"/>
    </row>
    <row r="249" spans="1:15" x14ac:dyDescent="0.25">
      <c r="A249" s="12" t="s">
        <v>571</v>
      </c>
      <c r="B249" s="7" t="s">
        <v>572</v>
      </c>
      <c r="C249" s="7" t="s">
        <v>18</v>
      </c>
      <c r="D249" s="8">
        <v>5.6308152790044211E-2</v>
      </c>
      <c r="E249" s="8">
        <v>3.7662918107621436E-2</v>
      </c>
      <c r="F249" s="13">
        <v>1.4221284177979063E-2</v>
      </c>
      <c r="G249" s="8">
        <v>9.608086407421312E-3</v>
      </c>
      <c r="H249" s="11">
        <f>(Table14[[#This Row],[CARE/CAP AR20]]-Table14[[#This Row],[Base AR20]])*100</f>
        <v>-1.8645234682422775</v>
      </c>
      <c r="I249" s="11">
        <f>(Table14[[#This Row],[CARE/CAP AR50]]-Table14[[#This Row],[Base AR50]])*100</f>
        <v>-0.46131977705577509</v>
      </c>
      <c r="J249" s="7" t="s">
        <v>573</v>
      </c>
      <c r="K249" s="8" t="s">
        <v>15</v>
      </c>
      <c r="O249" s="6"/>
    </row>
    <row r="250" spans="1:15" x14ac:dyDescent="0.25">
      <c r="A250" s="12" t="s">
        <v>574</v>
      </c>
      <c r="B250" s="7" t="s">
        <v>575</v>
      </c>
      <c r="C250" s="7" t="s">
        <v>57</v>
      </c>
      <c r="D250" s="8">
        <v>5.5939149316392218E-2</v>
      </c>
      <c r="E250" s="8">
        <v>3.6218177909016464E-2</v>
      </c>
      <c r="F250" s="13">
        <v>2.0378928763599185E-2</v>
      </c>
      <c r="G250" s="8">
        <v>1.3234176265841538E-2</v>
      </c>
      <c r="H250" s="11">
        <f>(Table14[[#This Row],[CARE/CAP AR20]]-Table14[[#This Row],[Base AR20]])*100</f>
        <v>-1.9720971407375756</v>
      </c>
      <c r="I250" s="11">
        <f>(Table14[[#This Row],[CARE/CAP AR50]]-Table14[[#This Row],[Base AR50]])*100</f>
        <v>-0.71447524977576471</v>
      </c>
      <c r="J250" s="7" t="s">
        <v>576</v>
      </c>
      <c r="K250" s="8" t="s">
        <v>15</v>
      </c>
      <c r="O250" s="6"/>
    </row>
    <row r="251" spans="1:15" x14ac:dyDescent="0.25">
      <c r="A251" s="12" t="s">
        <v>577</v>
      </c>
      <c r="B251" s="7" t="s">
        <v>578</v>
      </c>
      <c r="C251" s="7" t="s">
        <v>18</v>
      </c>
      <c r="D251" s="8">
        <v>5.5915857732088368E-2</v>
      </c>
      <c r="E251" s="8">
        <v>3.7217138369708296E-2</v>
      </c>
      <c r="F251" s="13">
        <v>1.6524180069580795E-2</v>
      </c>
      <c r="G251" s="8">
        <v>1.1141127737808837E-2</v>
      </c>
      <c r="H251" s="11">
        <f>(Table14[[#This Row],[CARE/CAP AR20]]-Table14[[#This Row],[Base AR20]])*100</f>
        <v>-1.8698719362380074</v>
      </c>
      <c r="I251" s="11">
        <f>(Table14[[#This Row],[CARE/CAP AR50]]-Table14[[#This Row],[Base AR50]])*100</f>
        <v>-0.53830523317719581</v>
      </c>
      <c r="J251" s="7" t="s">
        <v>579</v>
      </c>
      <c r="K251" s="8" t="s">
        <v>15</v>
      </c>
      <c r="O251" s="6"/>
    </row>
    <row r="252" spans="1:15" x14ac:dyDescent="0.25">
      <c r="A252" s="12" t="s">
        <v>580</v>
      </c>
      <c r="B252" s="7" t="s">
        <v>581</v>
      </c>
      <c r="C252" s="7" t="s">
        <v>18</v>
      </c>
      <c r="D252" s="8">
        <v>5.5869006494046795E-2</v>
      </c>
      <c r="E252" s="8">
        <v>3.7344243911569694E-2</v>
      </c>
      <c r="F252" s="13">
        <v>1.4682864431704568E-2</v>
      </c>
      <c r="G252" s="8">
        <v>9.916863298763531E-3</v>
      </c>
      <c r="H252" s="11">
        <f>(Table14[[#This Row],[CARE/CAP AR20]]-Table14[[#This Row],[Base AR20]])*100</f>
        <v>-1.8524762582477101</v>
      </c>
      <c r="I252" s="11">
        <f>(Table14[[#This Row],[CARE/CAP AR50]]-Table14[[#This Row],[Base AR50]])*100</f>
        <v>-0.47660011329410373</v>
      </c>
      <c r="J252" s="7" t="s">
        <v>582</v>
      </c>
      <c r="K252" s="8" t="s">
        <v>15</v>
      </c>
      <c r="O252" s="6"/>
    </row>
    <row r="253" spans="1:15" x14ac:dyDescent="0.25">
      <c r="A253" s="12" t="s">
        <v>583</v>
      </c>
      <c r="B253" s="7" t="s">
        <v>584</v>
      </c>
      <c r="C253" s="7" t="s">
        <v>492</v>
      </c>
      <c r="D253" s="8">
        <v>5.5637421796960691E-2</v>
      </c>
      <c r="E253" s="8">
        <v>3.5900781886850759E-2</v>
      </c>
      <c r="F253" s="13">
        <v>1.488626652513622E-2</v>
      </c>
      <c r="G253" s="8">
        <v>9.6630293748093312E-3</v>
      </c>
      <c r="H253" s="11">
        <f>(Table14[[#This Row],[CARE/CAP AR20]]-Table14[[#This Row],[Base AR20]])*100</f>
        <v>-1.9736639910109932</v>
      </c>
      <c r="I253" s="11">
        <f>(Table14[[#This Row],[CARE/CAP AR50]]-Table14[[#This Row],[Base AR50]])*100</f>
        <v>-0.52232371503268882</v>
      </c>
      <c r="J253" s="7" t="s">
        <v>585</v>
      </c>
      <c r="K253" s="8" t="s">
        <v>15</v>
      </c>
      <c r="O253" s="6"/>
    </row>
    <row r="254" spans="1:15" x14ac:dyDescent="0.25">
      <c r="A254" s="12" t="s">
        <v>586</v>
      </c>
      <c r="B254" s="7" t="s">
        <v>587</v>
      </c>
      <c r="C254" s="7" t="s">
        <v>250</v>
      </c>
      <c r="D254" s="8">
        <v>5.5568342212321382E-2</v>
      </c>
      <c r="E254" s="8">
        <v>3.7278236869630131E-2</v>
      </c>
      <c r="F254" s="13">
        <v>1.6512705490636482E-2</v>
      </c>
      <c r="G254" s="8">
        <v>1.1158558757819294E-2</v>
      </c>
      <c r="H254" s="11">
        <f>(Table14[[#This Row],[CARE/CAP AR20]]-Table14[[#This Row],[Base AR20]])*100</f>
        <v>-1.8290105342691252</v>
      </c>
      <c r="I254" s="11">
        <f>(Table14[[#This Row],[CARE/CAP AR50]]-Table14[[#This Row],[Base AR50]])*100</f>
        <v>-0.53541467328171877</v>
      </c>
      <c r="J254" s="7" t="s">
        <v>588</v>
      </c>
      <c r="K254" s="8" t="s">
        <v>15</v>
      </c>
      <c r="O254" s="6"/>
    </row>
    <row r="255" spans="1:15" x14ac:dyDescent="0.25">
      <c r="A255" s="12" t="s">
        <v>589</v>
      </c>
      <c r="B255" s="7" t="s">
        <v>590</v>
      </c>
      <c r="C255" s="7" t="s">
        <v>182</v>
      </c>
      <c r="D255" s="8">
        <v>5.5516237256780392E-2</v>
      </c>
      <c r="E255" s="8">
        <v>3.554323403893956E-2</v>
      </c>
      <c r="F255" s="13">
        <v>1.4177082309488187E-2</v>
      </c>
      <c r="G255" s="8">
        <v>9.1848519995002629E-3</v>
      </c>
      <c r="H255" s="11">
        <f>(Table14[[#This Row],[CARE/CAP AR20]]-Table14[[#This Row],[Base AR20]])*100</f>
        <v>-1.9973003217840832</v>
      </c>
      <c r="I255" s="11">
        <f>(Table14[[#This Row],[CARE/CAP AR50]]-Table14[[#This Row],[Base AR50]])*100</f>
        <v>-0.49922303099879245</v>
      </c>
      <c r="J255" s="7" t="s">
        <v>591</v>
      </c>
      <c r="K255" s="8" t="s">
        <v>15</v>
      </c>
      <c r="O255" s="6"/>
    </row>
    <row r="256" spans="1:15" x14ac:dyDescent="0.25">
      <c r="A256" s="12" t="s">
        <v>592</v>
      </c>
      <c r="B256" s="7" t="s">
        <v>593</v>
      </c>
      <c r="C256" s="7" t="s">
        <v>182</v>
      </c>
      <c r="D256" s="8">
        <v>5.5376620104080294E-2</v>
      </c>
      <c r="E256" s="8">
        <v>3.5741572414399105E-2</v>
      </c>
      <c r="F256" s="13">
        <v>1.5993684068943265E-2</v>
      </c>
      <c r="G256" s="8">
        <v>1.0380630933594367E-2</v>
      </c>
      <c r="H256" s="11">
        <f>(Table14[[#This Row],[CARE/CAP AR20]]-Table14[[#This Row],[Base AR20]])*100</f>
        <v>-1.9635047689681189</v>
      </c>
      <c r="I256" s="11">
        <f>(Table14[[#This Row],[CARE/CAP AR50]]-Table14[[#This Row],[Base AR50]])*100</f>
        <v>-0.56130531353488988</v>
      </c>
      <c r="J256" s="7" t="s">
        <v>594</v>
      </c>
      <c r="K256" s="8" t="s">
        <v>15</v>
      </c>
      <c r="O256" s="6"/>
    </row>
    <row r="257" spans="1:15" x14ac:dyDescent="0.25">
      <c r="A257" s="12" t="s">
        <v>595</v>
      </c>
      <c r="B257" s="7" t="s">
        <v>596</v>
      </c>
      <c r="C257" s="7" t="s">
        <v>134</v>
      </c>
      <c r="D257" s="8">
        <v>5.4757936796852986E-2</v>
      </c>
      <c r="E257" s="8">
        <v>3.6727348790931716E-2</v>
      </c>
      <c r="F257" s="13">
        <v>2.0769507221933173E-2</v>
      </c>
      <c r="G257" s="8">
        <v>1.4022122149031009E-2</v>
      </c>
      <c r="H257" s="11">
        <f>(Table14[[#This Row],[CARE/CAP AR20]]-Table14[[#This Row],[Base AR20]])*100</f>
        <v>-1.8030588005921271</v>
      </c>
      <c r="I257" s="11">
        <f>(Table14[[#This Row],[CARE/CAP AR50]]-Table14[[#This Row],[Base AR50]])*100</f>
        <v>-0.67473850729021634</v>
      </c>
      <c r="J257" s="7" t="s">
        <v>597</v>
      </c>
      <c r="K257" s="8" t="s">
        <v>15</v>
      </c>
      <c r="O257" s="6"/>
    </row>
    <row r="258" spans="1:15" x14ac:dyDescent="0.25">
      <c r="A258" s="12" t="s">
        <v>598</v>
      </c>
      <c r="B258" s="7" t="s">
        <v>599</v>
      </c>
      <c r="C258" s="7" t="s">
        <v>182</v>
      </c>
      <c r="D258" s="8">
        <v>5.4452971216422008E-2</v>
      </c>
      <c r="E258" s="8">
        <v>3.5143875833377393E-2</v>
      </c>
      <c r="F258" s="13">
        <v>1.8269303669156679E-2</v>
      </c>
      <c r="G258" s="8">
        <v>1.1853097993898623E-2</v>
      </c>
      <c r="H258" s="11">
        <f>(Table14[[#This Row],[CARE/CAP AR20]]-Table14[[#This Row],[Base AR20]])*100</f>
        <v>-1.9309095383044614</v>
      </c>
      <c r="I258" s="11">
        <f>(Table14[[#This Row],[CARE/CAP AR50]]-Table14[[#This Row],[Base AR50]])*100</f>
        <v>-0.64162056752580554</v>
      </c>
      <c r="J258" s="7" t="s">
        <v>600</v>
      </c>
      <c r="K258" s="8" t="s">
        <v>15</v>
      </c>
      <c r="O258" s="6"/>
    </row>
    <row r="259" spans="1:15" x14ac:dyDescent="0.25">
      <c r="A259" s="12" t="s">
        <v>601</v>
      </c>
      <c r="B259" s="7" t="s">
        <v>602</v>
      </c>
      <c r="C259" s="7" t="s">
        <v>113</v>
      </c>
      <c r="D259" s="8">
        <v>5.4362382452533442E-2</v>
      </c>
      <c r="E259" s="8">
        <v>3.5004691743574089E-2</v>
      </c>
      <c r="F259" s="13">
        <v>1.6329383930040166E-2</v>
      </c>
      <c r="G259" s="8">
        <v>1.0572750178180584E-2</v>
      </c>
      <c r="H259" s="11">
        <f>(Table14[[#This Row],[CARE/CAP AR20]]-Table14[[#This Row],[Base AR20]])*100</f>
        <v>-1.9357690708959354</v>
      </c>
      <c r="I259" s="11">
        <f>(Table14[[#This Row],[CARE/CAP AR50]]-Table14[[#This Row],[Base AR50]])*100</f>
        <v>-0.57566337518595823</v>
      </c>
      <c r="J259" s="7" t="s">
        <v>603</v>
      </c>
      <c r="K259" s="8" t="s">
        <v>15</v>
      </c>
      <c r="O259" s="6"/>
    </row>
    <row r="260" spans="1:15" x14ac:dyDescent="0.25">
      <c r="A260" s="12" t="s">
        <v>604</v>
      </c>
      <c r="B260" s="7" t="s">
        <v>605</v>
      </c>
      <c r="C260" s="7" t="s">
        <v>18</v>
      </c>
      <c r="D260" s="8">
        <v>5.4319633734649125E-2</v>
      </c>
      <c r="E260" s="8">
        <v>3.6291637999630456E-2</v>
      </c>
      <c r="F260" s="13">
        <v>1.6411515868232526E-2</v>
      </c>
      <c r="G260" s="8">
        <v>1.1076729950332287E-2</v>
      </c>
      <c r="H260" s="11">
        <f>(Table14[[#This Row],[CARE/CAP AR20]]-Table14[[#This Row],[Base AR20]])*100</f>
        <v>-1.8027995735018669</v>
      </c>
      <c r="I260" s="11">
        <f>(Table14[[#This Row],[CARE/CAP AR50]]-Table14[[#This Row],[Base AR50]])*100</f>
        <v>-0.53347859179002388</v>
      </c>
      <c r="J260" s="7" t="s">
        <v>606</v>
      </c>
      <c r="K260" s="8" t="s">
        <v>15</v>
      </c>
      <c r="O260" s="6"/>
    </row>
    <row r="261" spans="1:15" x14ac:dyDescent="0.25">
      <c r="A261" s="12" t="s">
        <v>607</v>
      </c>
      <c r="B261" s="7" t="s">
        <v>608</v>
      </c>
      <c r="C261" s="7" t="s">
        <v>182</v>
      </c>
      <c r="D261" s="8">
        <v>5.4312423581975598E-2</v>
      </c>
      <c r="E261" s="8">
        <v>3.4941662984927006E-2</v>
      </c>
      <c r="F261" s="13">
        <v>1.1495880079194287E-2</v>
      </c>
      <c r="G261" s="8">
        <v>7.4607745236382134E-3</v>
      </c>
      <c r="H261" s="11">
        <f>(Table14[[#This Row],[CARE/CAP AR20]]-Table14[[#This Row],[Base AR20]])*100</f>
        <v>-1.9370760597048591</v>
      </c>
      <c r="I261" s="11">
        <f>(Table14[[#This Row],[CARE/CAP AR50]]-Table14[[#This Row],[Base AR50]])*100</f>
        <v>-0.40351055555560733</v>
      </c>
      <c r="J261" s="7" t="s">
        <v>609</v>
      </c>
      <c r="K261" s="8" t="s">
        <v>15</v>
      </c>
      <c r="O261" s="6"/>
    </row>
    <row r="262" spans="1:15" x14ac:dyDescent="0.25">
      <c r="A262" s="12" t="s">
        <v>610</v>
      </c>
      <c r="B262" s="7" t="s">
        <v>611</v>
      </c>
      <c r="C262" s="7" t="s">
        <v>250</v>
      </c>
      <c r="D262" s="8">
        <v>5.4204212011305306E-2</v>
      </c>
      <c r="E262" s="8">
        <v>3.6371710018690939E-2</v>
      </c>
      <c r="F262" s="13">
        <v>1.5389464316492182E-2</v>
      </c>
      <c r="G262" s="8">
        <v>1.0401651024420937E-2</v>
      </c>
      <c r="H262" s="11">
        <f>(Table14[[#This Row],[CARE/CAP AR20]]-Table14[[#This Row],[Base AR20]])*100</f>
        <v>-1.7832501992614367</v>
      </c>
      <c r="I262" s="11">
        <f>(Table14[[#This Row],[CARE/CAP AR50]]-Table14[[#This Row],[Base AR50]])*100</f>
        <v>-0.49878132920712448</v>
      </c>
      <c r="J262" s="7" t="s">
        <v>612</v>
      </c>
      <c r="K262" s="8" t="s">
        <v>15</v>
      </c>
      <c r="O262" s="6"/>
    </row>
    <row r="263" spans="1:15" x14ac:dyDescent="0.25">
      <c r="A263" s="12" t="s">
        <v>613</v>
      </c>
      <c r="B263" s="7" t="s">
        <v>614</v>
      </c>
      <c r="C263" s="7" t="s">
        <v>85</v>
      </c>
      <c r="D263" s="8">
        <v>5.3910430271734582E-2</v>
      </c>
      <c r="E263" s="8">
        <v>3.470691245337286E-2</v>
      </c>
      <c r="F263" s="13">
        <v>1.7950343817980229E-2</v>
      </c>
      <c r="G263" s="8">
        <v>1.1618590905631712E-2</v>
      </c>
      <c r="H263" s="11">
        <f>(Table14[[#This Row],[CARE/CAP AR20]]-Table14[[#This Row],[Base AR20]])*100</f>
        <v>-1.9203517818361722</v>
      </c>
      <c r="I263" s="11">
        <f>(Table14[[#This Row],[CARE/CAP AR50]]-Table14[[#This Row],[Base AR50]])*100</f>
        <v>-0.63317529123485172</v>
      </c>
      <c r="J263" s="7" t="s">
        <v>615</v>
      </c>
      <c r="K263" s="8" t="s">
        <v>15</v>
      </c>
      <c r="O263" s="6"/>
    </row>
    <row r="264" spans="1:15" x14ac:dyDescent="0.25">
      <c r="A264" s="12" t="s">
        <v>616</v>
      </c>
      <c r="B264" s="7" t="s">
        <v>617</v>
      </c>
      <c r="C264" s="7" t="s">
        <v>26</v>
      </c>
      <c r="D264" s="8">
        <v>5.3724029939675358E-2</v>
      </c>
      <c r="E264" s="8">
        <v>3.4792300136452736E-2</v>
      </c>
      <c r="F264" s="13">
        <v>2.1504807955784643E-2</v>
      </c>
      <c r="G264" s="8">
        <v>1.3964283346817435E-2</v>
      </c>
      <c r="H264" s="11">
        <f>(Table14[[#This Row],[CARE/CAP AR20]]-Table14[[#This Row],[Base AR20]])*100</f>
        <v>-1.8931729803222621</v>
      </c>
      <c r="I264" s="11">
        <f>(Table14[[#This Row],[CARE/CAP AR50]]-Table14[[#This Row],[Base AR50]])*100</f>
        <v>-0.75405246089672084</v>
      </c>
      <c r="J264" s="7" t="s">
        <v>618</v>
      </c>
      <c r="K264" s="8" t="s">
        <v>15</v>
      </c>
      <c r="O264" s="6"/>
    </row>
    <row r="265" spans="1:15" x14ac:dyDescent="0.25">
      <c r="A265" s="12" t="s">
        <v>619</v>
      </c>
      <c r="B265" s="7" t="s">
        <v>620</v>
      </c>
      <c r="C265" s="7" t="s">
        <v>269</v>
      </c>
      <c r="D265" s="8">
        <v>5.3656122600059308E-2</v>
      </c>
      <c r="E265" s="8">
        <v>3.6053220567041667E-2</v>
      </c>
      <c r="F265" s="13">
        <v>1.5641758098526956E-2</v>
      </c>
      <c r="G265" s="8">
        <v>1.0575824250282565E-2</v>
      </c>
      <c r="H265" s="11">
        <f>(Table14[[#This Row],[CARE/CAP AR20]]-Table14[[#This Row],[Base AR20]])*100</f>
        <v>-1.760290203301764</v>
      </c>
      <c r="I265" s="11">
        <f>(Table14[[#This Row],[CARE/CAP AR50]]-Table14[[#This Row],[Base AR50]])*100</f>
        <v>-0.50659338482443916</v>
      </c>
      <c r="J265" s="7" t="s">
        <v>621</v>
      </c>
      <c r="K265" s="8" t="s">
        <v>15</v>
      </c>
      <c r="O265" s="6"/>
    </row>
    <row r="266" spans="1:15" x14ac:dyDescent="0.25">
      <c r="A266" s="12" t="s">
        <v>622</v>
      </c>
      <c r="B266" s="7" t="s">
        <v>623</v>
      </c>
      <c r="C266" s="7" t="s">
        <v>18</v>
      </c>
      <c r="D266" s="8">
        <v>5.3366132472822368E-2</v>
      </c>
      <c r="E266" s="8">
        <v>3.5786150799663068E-2</v>
      </c>
      <c r="F266" s="13">
        <v>1.4995818792587545E-2</v>
      </c>
      <c r="G266" s="8">
        <v>1.0134836351019584E-2</v>
      </c>
      <c r="H266" s="11">
        <f>(Table14[[#This Row],[CARE/CAP AR20]]-Table14[[#This Row],[Base AR20]])*100</f>
        <v>-1.7579981673159302</v>
      </c>
      <c r="I266" s="11">
        <f>(Table14[[#This Row],[CARE/CAP AR50]]-Table14[[#This Row],[Base AR50]])*100</f>
        <v>-0.48609824415679609</v>
      </c>
      <c r="J266" s="7" t="s">
        <v>624</v>
      </c>
      <c r="K266" s="8" t="s">
        <v>15</v>
      </c>
      <c r="O266" s="6"/>
    </row>
    <row r="267" spans="1:15" x14ac:dyDescent="0.25">
      <c r="A267" s="12" t="s">
        <v>625</v>
      </c>
      <c r="B267" s="7" t="s">
        <v>626</v>
      </c>
      <c r="C267" s="7" t="s">
        <v>22</v>
      </c>
      <c r="D267" s="8">
        <v>5.2751587474207481E-2</v>
      </c>
      <c r="E267" s="8">
        <v>3.5330725660509578E-2</v>
      </c>
      <c r="F267" s="13">
        <v>1.8543739567982085E-2</v>
      </c>
      <c r="G267" s="8">
        <v>1.2519740498070689E-2</v>
      </c>
      <c r="H267" s="11">
        <f>(Table14[[#This Row],[CARE/CAP AR20]]-Table14[[#This Row],[Base AR20]])*100</f>
        <v>-1.7420861813697903</v>
      </c>
      <c r="I267" s="11">
        <f>(Table14[[#This Row],[CARE/CAP AR50]]-Table14[[#This Row],[Base AR50]])*100</f>
        <v>-0.60239990699113966</v>
      </c>
      <c r="J267" s="7" t="s">
        <v>627</v>
      </c>
      <c r="K267" s="8" t="s">
        <v>15</v>
      </c>
      <c r="O267" s="6"/>
    </row>
    <row r="268" spans="1:15" x14ac:dyDescent="0.25">
      <c r="A268" s="12" t="s">
        <v>534</v>
      </c>
      <c r="B268" s="7" t="s">
        <v>535</v>
      </c>
      <c r="C268" s="7" t="s">
        <v>113</v>
      </c>
      <c r="D268" s="8">
        <v>5.2577505190031501E-2</v>
      </c>
      <c r="E268" s="8">
        <v>3.3864105091333599E-2</v>
      </c>
      <c r="F268" s="13">
        <v>1.3093759265380098E-2</v>
      </c>
      <c r="G268" s="8">
        <v>8.4817697139208514E-3</v>
      </c>
      <c r="H268" s="11">
        <f>(Table14[[#This Row],[CARE/CAP AR20]]-Table14[[#This Row],[Base AR20]])*100</f>
        <v>-1.8713400098697903</v>
      </c>
      <c r="I268" s="11">
        <f>(Table14[[#This Row],[CARE/CAP AR50]]-Table14[[#This Row],[Base AR50]])*100</f>
        <v>-0.46119895514592468</v>
      </c>
      <c r="J268" s="7" t="s">
        <v>628</v>
      </c>
      <c r="K268" s="8" t="s">
        <v>15</v>
      </c>
      <c r="O268" s="6"/>
    </row>
    <row r="269" spans="1:15" x14ac:dyDescent="0.25">
      <c r="A269" s="12" t="s">
        <v>629</v>
      </c>
      <c r="B269" s="7" t="s">
        <v>630</v>
      </c>
      <c r="C269" s="7" t="s">
        <v>57</v>
      </c>
      <c r="D269" s="8">
        <v>5.2272233580087257E-2</v>
      </c>
      <c r="E269" s="8">
        <v>3.3825656957938356E-2</v>
      </c>
      <c r="F269" s="13">
        <v>2.0377418934982138E-2</v>
      </c>
      <c r="G269" s="8">
        <v>1.3228789744793685E-2</v>
      </c>
      <c r="H269" s="11">
        <f>(Table14[[#This Row],[CARE/CAP AR20]]-Table14[[#This Row],[Base AR20]])*100</f>
        <v>-1.84465766221489</v>
      </c>
      <c r="I269" s="11">
        <f>(Table14[[#This Row],[CARE/CAP AR50]]-Table14[[#This Row],[Base AR50]])*100</f>
        <v>-0.71486291901884536</v>
      </c>
      <c r="J269" s="7" t="s">
        <v>631</v>
      </c>
      <c r="K269" s="8" t="s">
        <v>15</v>
      </c>
      <c r="O269" s="6"/>
    </row>
    <row r="270" spans="1:15" x14ac:dyDescent="0.25">
      <c r="A270" s="12" t="s">
        <v>632</v>
      </c>
      <c r="B270" s="7" t="s">
        <v>633</v>
      </c>
      <c r="C270" s="7" t="s">
        <v>182</v>
      </c>
      <c r="D270" s="8">
        <v>5.2166938124721118E-2</v>
      </c>
      <c r="E270" s="8">
        <v>3.3685047272911064E-2</v>
      </c>
      <c r="F270" s="13">
        <v>1.8518080308777423E-2</v>
      </c>
      <c r="G270" s="8">
        <v>1.2014760077852731E-2</v>
      </c>
      <c r="H270" s="11">
        <f>(Table14[[#This Row],[CARE/CAP AR20]]-Table14[[#This Row],[Base AR20]])*100</f>
        <v>-1.8481890851810054</v>
      </c>
      <c r="I270" s="11">
        <f>(Table14[[#This Row],[CARE/CAP AR50]]-Table14[[#This Row],[Base AR50]])*100</f>
        <v>-0.65033202309246929</v>
      </c>
      <c r="J270" s="7" t="s">
        <v>634</v>
      </c>
      <c r="K270" s="8" t="s">
        <v>15</v>
      </c>
      <c r="O270" s="6"/>
    </row>
    <row r="271" spans="1:15" x14ac:dyDescent="0.25">
      <c r="A271" s="12" t="s">
        <v>635</v>
      </c>
      <c r="B271" s="7" t="s">
        <v>636</v>
      </c>
      <c r="C271" s="7" t="s">
        <v>18</v>
      </c>
      <c r="D271" s="8">
        <v>5.1832640127596495E-2</v>
      </c>
      <c r="E271" s="8">
        <v>3.4766330759467966E-2</v>
      </c>
      <c r="F271" s="13">
        <v>1.3468394960469294E-2</v>
      </c>
      <c r="G271" s="8">
        <v>9.1052183813372482E-3</v>
      </c>
      <c r="H271" s="11">
        <f>(Table14[[#This Row],[CARE/CAP AR20]]-Table14[[#This Row],[Base AR20]])*100</f>
        <v>-1.7066309368128529</v>
      </c>
      <c r="I271" s="11">
        <f>(Table14[[#This Row],[CARE/CAP AR50]]-Table14[[#This Row],[Base AR50]])*100</f>
        <v>-0.43631765791320459</v>
      </c>
      <c r="J271" s="7" t="s">
        <v>637</v>
      </c>
      <c r="K271" s="8" t="s">
        <v>15</v>
      </c>
      <c r="O271" s="6"/>
    </row>
    <row r="272" spans="1:15" x14ac:dyDescent="0.25">
      <c r="A272" s="12" t="s">
        <v>638</v>
      </c>
      <c r="B272" s="7" t="s">
        <v>639</v>
      </c>
      <c r="C272" s="7" t="s">
        <v>22</v>
      </c>
      <c r="D272" s="8">
        <v>5.145333275461636E-2</v>
      </c>
      <c r="E272" s="8">
        <v>3.444424143865172E-2</v>
      </c>
      <c r="F272" s="13">
        <v>1.5199527633021456E-2</v>
      </c>
      <c r="G272" s="8">
        <v>1.0267573081028046E-2</v>
      </c>
      <c r="H272" s="11">
        <f>(Table14[[#This Row],[CARE/CAP AR20]]-Table14[[#This Row],[Base AR20]])*100</f>
        <v>-1.700909131596464</v>
      </c>
      <c r="I272" s="11">
        <f>(Table14[[#This Row],[CARE/CAP AR50]]-Table14[[#This Row],[Base AR50]])*100</f>
        <v>-0.49319545519934099</v>
      </c>
      <c r="J272" s="7" t="s">
        <v>640</v>
      </c>
      <c r="K272" s="8" t="s">
        <v>15</v>
      </c>
      <c r="O272" s="6"/>
    </row>
    <row r="273" spans="1:15" x14ac:dyDescent="0.25">
      <c r="A273" s="12" t="s">
        <v>641</v>
      </c>
      <c r="B273" s="7" t="s">
        <v>642</v>
      </c>
      <c r="C273" s="7" t="s">
        <v>18</v>
      </c>
      <c r="D273" s="8">
        <v>5.1391214456999804E-2</v>
      </c>
      <c r="E273" s="8">
        <v>3.4377598888212166E-2</v>
      </c>
      <c r="F273" s="13">
        <v>1.454013712326669E-2</v>
      </c>
      <c r="G273" s="8">
        <v>9.8197965728304658E-3</v>
      </c>
      <c r="H273" s="11">
        <f>(Table14[[#This Row],[CARE/CAP AR20]]-Table14[[#This Row],[Base AR20]])*100</f>
        <v>-1.7013615568787639</v>
      </c>
      <c r="I273" s="11">
        <f>(Table14[[#This Row],[CARE/CAP AR50]]-Table14[[#This Row],[Base AR50]])*100</f>
        <v>-0.47203405504362245</v>
      </c>
      <c r="J273" s="7" t="s">
        <v>643</v>
      </c>
      <c r="K273" s="8" t="s">
        <v>15</v>
      </c>
      <c r="O273" s="6"/>
    </row>
    <row r="274" spans="1:15" x14ac:dyDescent="0.25">
      <c r="A274" s="12" t="s">
        <v>335</v>
      </c>
      <c r="B274" s="7" t="s">
        <v>336</v>
      </c>
      <c r="C274" s="7" t="s">
        <v>13</v>
      </c>
      <c r="D274" s="8">
        <v>5.0878631818735212E-2</v>
      </c>
      <c r="E274" s="8">
        <v>3.3968559209589216E-2</v>
      </c>
      <c r="F274" s="13">
        <v>1.4232912301817412E-2</v>
      </c>
      <c r="G274" s="8">
        <v>9.6167850031675869E-3</v>
      </c>
      <c r="H274" s="11">
        <f>(Table14[[#This Row],[CARE/CAP AR20]]-Table14[[#This Row],[Base AR20]])*100</f>
        <v>-1.6910072609145996</v>
      </c>
      <c r="I274" s="11">
        <f>(Table14[[#This Row],[CARE/CAP AR50]]-Table14[[#This Row],[Base AR50]])*100</f>
        <v>-0.46161272986498247</v>
      </c>
      <c r="J274" s="7" t="s">
        <v>644</v>
      </c>
      <c r="K274" s="8" t="s">
        <v>15</v>
      </c>
      <c r="O274" s="6"/>
    </row>
    <row r="275" spans="1:15" x14ac:dyDescent="0.25">
      <c r="A275" s="12" t="s">
        <v>638</v>
      </c>
      <c r="B275" s="7" t="s">
        <v>639</v>
      </c>
      <c r="C275" s="7" t="s">
        <v>13</v>
      </c>
      <c r="D275" s="8">
        <v>5.0721471407325455E-2</v>
      </c>
      <c r="E275" s="8">
        <v>3.3955591968691405E-2</v>
      </c>
      <c r="F275" s="13">
        <v>1.4975466114813599E-2</v>
      </c>
      <c r="G275" s="8">
        <v>1.0116633077925329E-2</v>
      </c>
      <c r="H275" s="11">
        <f>(Table14[[#This Row],[CARE/CAP AR20]]-Table14[[#This Row],[Base AR20]])*100</f>
        <v>-1.676587943863405</v>
      </c>
      <c r="I275" s="11">
        <f>(Table14[[#This Row],[CARE/CAP AR50]]-Table14[[#This Row],[Base AR50]])*100</f>
        <v>-0.48588330368882704</v>
      </c>
      <c r="J275" s="7" t="s">
        <v>645</v>
      </c>
      <c r="K275" s="8" t="s">
        <v>15</v>
      </c>
      <c r="O275" s="6"/>
    </row>
    <row r="276" spans="1:15" x14ac:dyDescent="0.25">
      <c r="A276" s="12" t="s">
        <v>646</v>
      </c>
      <c r="B276" s="7" t="s">
        <v>647</v>
      </c>
      <c r="C276" s="7" t="s">
        <v>182</v>
      </c>
      <c r="D276" s="8">
        <v>5.0548460090623248E-2</v>
      </c>
      <c r="E276" s="8">
        <v>3.2647826635292018E-2</v>
      </c>
      <c r="F276" s="13">
        <v>1.5130766629429427E-2</v>
      </c>
      <c r="G276" s="8">
        <v>9.8217770601015143E-3</v>
      </c>
      <c r="H276" s="11">
        <f>(Table14[[#This Row],[CARE/CAP AR20]]-Table14[[#This Row],[Base AR20]])*100</f>
        <v>-1.790063345533123</v>
      </c>
      <c r="I276" s="11">
        <f>(Table14[[#This Row],[CARE/CAP AR50]]-Table14[[#This Row],[Base AR50]])*100</f>
        <v>-0.53089895693279132</v>
      </c>
      <c r="J276" s="7" t="s">
        <v>648</v>
      </c>
      <c r="K276" s="8" t="s">
        <v>15</v>
      </c>
      <c r="O276" s="6"/>
    </row>
    <row r="277" spans="1:15" x14ac:dyDescent="0.25">
      <c r="A277" s="12" t="s">
        <v>452</v>
      </c>
      <c r="B277" s="7" t="s">
        <v>453</v>
      </c>
      <c r="C277" s="7" t="s">
        <v>182</v>
      </c>
      <c r="D277" s="8">
        <v>5.0275390934836524E-2</v>
      </c>
      <c r="E277" s="8">
        <v>3.2395247122544574E-2</v>
      </c>
      <c r="F277" s="13">
        <v>1.591448703735026E-2</v>
      </c>
      <c r="G277" s="8">
        <v>1.0321525023948943E-2</v>
      </c>
      <c r="H277" s="11">
        <f>(Table14[[#This Row],[CARE/CAP AR20]]-Table14[[#This Row],[Base AR20]])*100</f>
        <v>-1.7880143812291951</v>
      </c>
      <c r="I277" s="11">
        <f>(Table14[[#This Row],[CARE/CAP AR50]]-Table14[[#This Row],[Base AR50]])*100</f>
        <v>-0.55929620134013169</v>
      </c>
      <c r="J277" s="7" t="s">
        <v>649</v>
      </c>
      <c r="K277" s="8" t="s">
        <v>15</v>
      </c>
      <c r="O277" s="6"/>
    </row>
    <row r="278" spans="1:15" x14ac:dyDescent="0.25">
      <c r="A278" s="12" t="s">
        <v>650</v>
      </c>
      <c r="B278" s="7" t="s">
        <v>651</v>
      </c>
      <c r="C278" s="7" t="s">
        <v>57</v>
      </c>
      <c r="D278" s="8">
        <v>5.0249392529642514E-2</v>
      </c>
      <c r="E278" s="8">
        <v>3.2523313862855861E-2</v>
      </c>
      <c r="F278" s="13">
        <v>1.4654668063567661E-2</v>
      </c>
      <c r="G278" s="8">
        <v>9.5191411910224757E-3</v>
      </c>
      <c r="H278" s="11">
        <f>(Table14[[#This Row],[CARE/CAP AR20]]-Table14[[#This Row],[Base AR20]])*100</f>
        <v>-1.7726078666786653</v>
      </c>
      <c r="I278" s="11">
        <f>(Table14[[#This Row],[CARE/CAP AR50]]-Table14[[#This Row],[Base AR50]])*100</f>
        <v>-0.51355268725451853</v>
      </c>
      <c r="J278" s="7" t="s">
        <v>652</v>
      </c>
      <c r="K278" s="8" t="s">
        <v>15</v>
      </c>
      <c r="O278" s="6"/>
    </row>
    <row r="279" spans="1:15" x14ac:dyDescent="0.25">
      <c r="A279" s="12" t="s">
        <v>653</v>
      </c>
      <c r="B279" s="7" t="s">
        <v>654</v>
      </c>
      <c r="C279" s="7" t="s">
        <v>18</v>
      </c>
      <c r="D279" s="8">
        <v>5.0224939103827609E-2</v>
      </c>
      <c r="E279" s="8">
        <v>3.3701474507897143E-2</v>
      </c>
      <c r="F279" s="13">
        <v>1.3817678094671788E-2</v>
      </c>
      <c r="G279" s="8">
        <v>9.3408480370966059E-3</v>
      </c>
      <c r="H279" s="11">
        <f>(Table14[[#This Row],[CARE/CAP AR20]]-Table14[[#This Row],[Base AR20]])*100</f>
        <v>-1.6523464595930466</v>
      </c>
      <c r="I279" s="11">
        <f>(Table14[[#This Row],[CARE/CAP AR50]]-Table14[[#This Row],[Base AR50]])*100</f>
        <v>-0.44768300575751818</v>
      </c>
      <c r="J279" s="7" t="s">
        <v>655</v>
      </c>
      <c r="K279" s="8" t="s">
        <v>15</v>
      </c>
      <c r="O279" s="6"/>
    </row>
    <row r="280" spans="1:15" x14ac:dyDescent="0.25">
      <c r="A280" s="12" t="s">
        <v>656</v>
      </c>
      <c r="B280" s="7" t="s">
        <v>657</v>
      </c>
      <c r="C280" s="7" t="s">
        <v>182</v>
      </c>
      <c r="D280" s="8">
        <v>5.0143113699348235E-2</v>
      </c>
      <c r="E280" s="8">
        <v>3.2387989070602433E-2</v>
      </c>
      <c r="F280" s="13">
        <v>1.1931073642490275E-2</v>
      </c>
      <c r="G280" s="8">
        <v>7.7483033536448268E-3</v>
      </c>
      <c r="H280" s="11">
        <f>(Table14[[#This Row],[CARE/CAP AR20]]-Table14[[#This Row],[Base AR20]])*100</f>
        <v>-1.7755124628745802</v>
      </c>
      <c r="I280" s="11">
        <f>(Table14[[#This Row],[CARE/CAP AR50]]-Table14[[#This Row],[Base AR50]])*100</f>
        <v>-0.41827702888454482</v>
      </c>
      <c r="J280" s="7" t="s">
        <v>658</v>
      </c>
      <c r="K280" s="8" t="s">
        <v>15</v>
      </c>
      <c r="O280" s="6"/>
    </row>
    <row r="281" spans="1:15" x14ac:dyDescent="0.25">
      <c r="A281" s="12" t="s">
        <v>659</v>
      </c>
      <c r="B281" s="7" t="s">
        <v>660</v>
      </c>
      <c r="C281" s="7" t="s">
        <v>22</v>
      </c>
      <c r="D281" s="8">
        <v>4.9898929362306187E-2</v>
      </c>
      <c r="E281" s="8">
        <v>3.341628096009739E-2</v>
      </c>
      <c r="F281" s="13">
        <v>1.3516783689267318E-2</v>
      </c>
      <c r="G281" s="8">
        <v>9.1347012496199708E-3</v>
      </c>
      <c r="H281" s="11">
        <f>(Table14[[#This Row],[CARE/CAP AR20]]-Table14[[#This Row],[Base AR20]])*100</f>
        <v>-1.6482648402208797</v>
      </c>
      <c r="I281" s="11">
        <f>(Table14[[#This Row],[CARE/CAP AR50]]-Table14[[#This Row],[Base AR50]])*100</f>
        <v>-0.43820824396473468</v>
      </c>
      <c r="J281" s="7" t="s">
        <v>661</v>
      </c>
      <c r="K281" s="8" t="s">
        <v>15</v>
      </c>
      <c r="O281" s="6"/>
    </row>
    <row r="282" spans="1:15" x14ac:dyDescent="0.25">
      <c r="A282" s="12" t="s">
        <v>503</v>
      </c>
      <c r="B282" s="7" t="s">
        <v>504</v>
      </c>
      <c r="C282" s="7" t="s">
        <v>151</v>
      </c>
      <c r="D282" s="8">
        <v>4.9843949239469339E-2</v>
      </c>
      <c r="E282" s="8">
        <v>3.1991563647434065E-2</v>
      </c>
      <c r="F282" s="13">
        <v>1.1495237781461248E-2</v>
      </c>
      <c r="G282" s="8">
        <v>7.4549595105505573E-3</v>
      </c>
      <c r="H282" s="11">
        <f>(Table14[[#This Row],[CARE/CAP AR20]]-Table14[[#This Row],[Base AR20]])*100</f>
        <v>-1.7852385592035274</v>
      </c>
      <c r="I282" s="11">
        <f>(Table14[[#This Row],[CARE/CAP AR50]]-Table14[[#This Row],[Base AR50]])*100</f>
        <v>-0.4040278270910691</v>
      </c>
      <c r="J282" s="7" t="s">
        <v>662</v>
      </c>
      <c r="K282" s="8" t="s">
        <v>15</v>
      </c>
      <c r="O282" s="6"/>
    </row>
    <row r="283" spans="1:15" x14ac:dyDescent="0.25">
      <c r="A283" s="12" t="s">
        <v>663</v>
      </c>
      <c r="B283" s="7" t="s">
        <v>664</v>
      </c>
      <c r="C283" s="7" t="s">
        <v>57</v>
      </c>
      <c r="D283" s="8">
        <v>4.977947722629647E-2</v>
      </c>
      <c r="E283" s="8">
        <v>3.2220631026191986E-2</v>
      </c>
      <c r="F283" s="13">
        <v>1.8434285790886223E-2</v>
      </c>
      <c r="G283" s="8">
        <v>1.1969675551232205E-2</v>
      </c>
      <c r="H283" s="11">
        <f>(Table14[[#This Row],[CARE/CAP AR20]]-Table14[[#This Row],[Base AR20]])*100</f>
        <v>-1.7558846200104485</v>
      </c>
      <c r="I283" s="11">
        <f>(Table14[[#This Row],[CARE/CAP AR50]]-Table14[[#This Row],[Base AR50]])*100</f>
        <v>-0.64646102396540184</v>
      </c>
      <c r="J283" s="7" t="s">
        <v>665</v>
      </c>
      <c r="K283" s="8" t="s">
        <v>15</v>
      </c>
      <c r="O283" s="6"/>
    </row>
    <row r="284" spans="1:15" x14ac:dyDescent="0.25">
      <c r="A284" s="12" t="s">
        <v>666</v>
      </c>
      <c r="B284" s="7" t="s">
        <v>667</v>
      </c>
      <c r="C284" s="7" t="s">
        <v>250</v>
      </c>
      <c r="D284" s="8">
        <v>4.9461618216587296E-2</v>
      </c>
      <c r="E284" s="8">
        <v>3.3219219822468546E-2</v>
      </c>
      <c r="F284" s="13">
        <v>1.853001868757196E-2</v>
      </c>
      <c r="G284" s="8">
        <v>1.2517048141358447E-2</v>
      </c>
      <c r="H284" s="11">
        <f>(Table14[[#This Row],[CARE/CAP AR20]]-Table14[[#This Row],[Base AR20]])*100</f>
        <v>-1.6242398394118749</v>
      </c>
      <c r="I284" s="11">
        <f>(Table14[[#This Row],[CARE/CAP AR50]]-Table14[[#This Row],[Base AR50]])*100</f>
        <v>-0.6012970546213513</v>
      </c>
      <c r="J284" s="7" t="s">
        <v>668</v>
      </c>
      <c r="K284" s="8" t="s">
        <v>15</v>
      </c>
      <c r="O284" s="6"/>
    </row>
    <row r="285" spans="1:15" x14ac:dyDescent="0.25">
      <c r="A285" s="12" t="s">
        <v>669</v>
      </c>
      <c r="B285" s="7" t="s">
        <v>670</v>
      </c>
      <c r="C285" s="7" t="s">
        <v>18</v>
      </c>
      <c r="D285" s="8">
        <v>4.9271810607396362E-2</v>
      </c>
      <c r="E285" s="8">
        <v>3.3021155507933823E-2</v>
      </c>
      <c r="F285" s="13">
        <v>1.6812474485353002E-2</v>
      </c>
      <c r="G285" s="8">
        <v>1.1352857315779764E-2</v>
      </c>
      <c r="H285" s="11">
        <f>(Table14[[#This Row],[CARE/CAP AR20]]-Table14[[#This Row],[Base AR20]])*100</f>
        <v>-1.6250655099462539</v>
      </c>
      <c r="I285" s="11">
        <f>(Table14[[#This Row],[CARE/CAP AR50]]-Table14[[#This Row],[Base AR50]])*100</f>
        <v>-0.54596171695732376</v>
      </c>
      <c r="J285" s="7" t="s">
        <v>671</v>
      </c>
      <c r="K285" s="8" t="s">
        <v>15</v>
      </c>
      <c r="O285" s="6"/>
    </row>
    <row r="286" spans="1:15" x14ac:dyDescent="0.25">
      <c r="A286" s="12" t="s">
        <v>659</v>
      </c>
      <c r="B286" s="7" t="s">
        <v>660</v>
      </c>
      <c r="C286" s="7" t="s">
        <v>13</v>
      </c>
      <c r="D286" s="8">
        <v>4.9227950069487471E-2</v>
      </c>
      <c r="E286" s="8">
        <v>3.2967630434499462E-2</v>
      </c>
      <c r="F286" s="13">
        <v>1.3318774623847498E-2</v>
      </c>
      <c r="G286" s="8">
        <v>9.0012549547879694E-3</v>
      </c>
      <c r="H286" s="11">
        <f>(Table14[[#This Row],[CARE/CAP AR20]]-Table14[[#This Row],[Base AR20]])*100</f>
        <v>-1.626031963498801</v>
      </c>
      <c r="I286" s="11">
        <f>(Table14[[#This Row],[CARE/CAP AR50]]-Table14[[#This Row],[Base AR50]])*100</f>
        <v>-0.43175196690595286</v>
      </c>
      <c r="J286" s="7" t="s">
        <v>672</v>
      </c>
      <c r="K286" s="8" t="s">
        <v>15</v>
      </c>
      <c r="O286" s="6"/>
    </row>
    <row r="287" spans="1:15" x14ac:dyDescent="0.25">
      <c r="A287" s="12" t="s">
        <v>673</v>
      </c>
      <c r="B287" s="7" t="s">
        <v>674</v>
      </c>
      <c r="C287" s="7" t="s">
        <v>182</v>
      </c>
      <c r="D287" s="8">
        <v>4.893982091125032E-2</v>
      </c>
      <c r="E287" s="8">
        <v>3.161332208836827E-2</v>
      </c>
      <c r="F287" s="13">
        <v>1.4751597812915219E-2</v>
      </c>
      <c r="G287" s="8">
        <v>9.5759353561669109E-3</v>
      </c>
      <c r="H287" s="11">
        <f>(Table14[[#This Row],[CARE/CAP AR20]]-Table14[[#This Row],[Base AR20]])*100</f>
        <v>-1.732649882288205</v>
      </c>
      <c r="I287" s="11">
        <f>(Table14[[#This Row],[CARE/CAP AR50]]-Table14[[#This Row],[Base AR50]])*100</f>
        <v>-0.51756624567483089</v>
      </c>
      <c r="J287" s="7" t="s">
        <v>675</v>
      </c>
      <c r="K287" s="8" t="s">
        <v>15</v>
      </c>
      <c r="O287" s="6"/>
    </row>
    <row r="288" spans="1:15" x14ac:dyDescent="0.25">
      <c r="A288" s="12" t="s">
        <v>335</v>
      </c>
      <c r="B288" s="7" t="s">
        <v>336</v>
      </c>
      <c r="C288" s="7" t="s">
        <v>151</v>
      </c>
      <c r="D288" s="8">
        <v>4.8930863841163727E-2</v>
      </c>
      <c r="E288" s="8">
        <v>3.1437002724752333E-2</v>
      </c>
      <c r="F288" s="13">
        <v>1.4754996724632813E-2</v>
      </c>
      <c r="G288" s="8">
        <v>9.5624423018465295E-3</v>
      </c>
      <c r="H288" s="11">
        <f>(Table14[[#This Row],[CARE/CAP AR20]]-Table14[[#This Row],[Base AR20]])*100</f>
        <v>-1.7493861116411393</v>
      </c>
      <c r="I288" s="11">
        <f>(Table14[[#This Row],[CARE/CAP AR50]]-Table14[[#This Row],[Base AR50]])*100</f>
        <v>-0.51925544227862841</v>
      </c>
      <c r="J288" s="7" t="s">
        <v>676</v>
      </c>
      <c r="K288" s="8" t="s">
        <v>15</v>
      </c>
      <c r="O288" s="6"/>
    </row>
    <row r="289" spans="1:15" x14ac:dyDescent="0.25">
      <c r="A289" s="12" t="s">
        <v>497</v>
      </c>
      <c r="B289" s="7" t="s">
        <v>498</v>
      </c>
      <c r="C289" s="7" t="s">
        <v>151</v>
      </c>
      <c r="D289" s="8">
        <v>4.8554711433417455E-2</v>
      </c>
      <c r="E289" s="8">
        <v>3.1321772146755397E-2</v>
      </c>
      <c r="F289" s="13">
        <v>1.2030903135162883E-2</v>
      </c>
      <c r="G289" s="8">
        <v>7.8100965905677153E-3</v>
      </c>
      <c r="H289" s="11">
        <f>(Table14[[#This Row],[CARE/CAP AR20]]-Table14[[#This Row],[Base AR20]])*100</f>
        <v>-1.7232939286662057</v>
      </c>
      <c r="I289" s="11">
        <f>(Table14[[#This Row],[CARE/CAP AR50]]-Table14[[#This Row],[Base AR50]])*100</f>
        <v>-0.42208065445951681</v>
      </c>
      <c r="J289" s="7" t="s">
        <v>677</v>
      </c>
      <c r="K289" s="8" t="s">
        <v>15</v>
      </c>
      <c r="O289" s="6"/>
    </row>
    <row r="290" spans="1:15" x14ac:dyDescent="0.25">
      <c r="A290" s="12" t="s">
        <v>678</v>
      </c>
      <c r="B290" s="7" t="s">
        <v>679</v>
      </c>
      <c r="C290" s="7" t="s">
        <v>18</v>
      </c>
      <c r="D290" s="8">
        <v>4.8111277964160218E-2</v>
      </c>
      <c r="E290" s="8">
        <v>3.2296850569653528E-2</v>
      </c>
      <c r="F290" s="13">
        <v>9.3625973201807433E-3</v>
      </c>
      <c r="G290" s="8">
        <v>6.3349510355919184E-3</v>
      </c>
      <c r="H290" s="11">
        <f>(Table14[[#This Row],[CARE/CAP AR20]]-Table14[[#This Row],[Base AR20]])*100</f>
        <v>-1.5814427394506689</v>
      </c>
      <c r="I290" s="11">
        <f>(Table14[[#This Row],[CARE/CAP AR50]]-Table14[[#This Row],[Base AR50]])*100</f>
        <v>-0.30276462845888247</v>
      </c>
      <c r="J290" s="7" t="s">
        <v>680</v>
      </c>
      <c r="K290" s="8" t="s">
        <v>15</v>
      </c>
      <c r="O290" s="6"/>
    </row>
    <row r="291" spans="1:15" x14ac:dyDescent="0.25">
      <c r="A291" s="12" t="s">
        <v>681</v>
      </c>
      <c r="B291" s="7" t="s">
        <v>682</v>
      </c>
      <c r="C291" s="7" t="s">
        <v>13</v>
      </c>
      <c r="D291" s="8">
        <v>4.8093864315665105E-2</v>
      </c>
      <c r="E291" s="8">
        <v>3.2217440944284949E-2</v>
      </c>
      <c r="F291" s="13">
        <v>1.2641726601387895E-2</v>
      </c>
      <c r="G291" s="8">
        <v>8.5451608259360674E-3</v>
      </c>
      <c r="H291" s="11">
        <f>(Table14[[#This Row],[CARE/CAP AR20]]-Table14[[#This Row],[Base AR20]])*100</f>
        <v>-1.5876423371380157</v>
      </c>
      <c r="I291" s="11">
        <f>(Table14[[#This Row],[CARE/CAP AR50]]-Table14[[#This Row],[Base AR50]])*100</f>
        <v>-0.40965657754518275</v>
      </c>
      <c r="J291" s="7" t="s">
        <v>683</v>
      </c>
      <c r="K291" s="8" t="s">
        <v>15</v>
      </c>
      <c r="O291" s="6"/>
    </row>
    <row r="292" spans="1:15" x14ac:dyDescent="0.25">
      <c r="A292" s="12" t="s">
        <v>684</v>
      </c>
      <c r="B292" s="7" t="s">
        <v>685</v>
      </c>
      <c r="C292" s="7" t="s">
        <v>18</v>
      </c>
      <c r="D292" s="8">
        <v>4.8034357325960952E-2</v>
      </c>
      <c r="E292" s="8">
        <v>3.2245976627867455E-2</v>
      </c>
      <c r="F292" s="13">
        <v>1.2747791790268163E-2</v>
      </c>
      <c r="G292" s="8">
        <v>8.6194828405324418E-3</v>
      </c>
      <c r="H292" s="11">
        <f>(Table14[[#This Row],[CARE/CAP AR20]]-Table14[[#This Row],[Base AR20]])*100</f>
        <v>-1.5788380698093498</v>
      </c>
      <c r="I292" s="11">
        <f>(Table14[[#This Row],[CARE/CAP AR50]]-Table14[[#This Row],[Base AR50]])*100</f>
        <v>-0.41283089497357212</v>
      </c>
      <c r="J292" s="7" t="s">
        <v>686</v>
      </c>
      <c r="K292" s="8" t="s">
        <v>15</v>
      </c>
      <c r="O292" s="6"/>
    </row>
    <row r="293" spans="1:15" x14ac:dyDescent="0.25">
      <c r="A293" s="12" t="s">
        <v>619</v>
      </c>
      <c r="B293" s="7" t="s">
        <v>620</v>
      </c>
      <c r="C293" s="7" t="s">
        <v>18</v>
      </c>
      <c r="D293" s="8">
        <v>4.7745538253209978E-2</v>
      </c>
      <c r="E293" s="8">
        <v>3.1950891307504781E-2</v>
      </c>
      <c r="F293" s="13">
        <v>1.3687139792217865E-2</v>
      </c>
      <c r="G293" s="8">
        <v>9.244252196427695E-3</v>
      </c>
      <c r="H293" s="11">
        <f>(Table14[[#This Row],[CARE/CAP AR20]]-Table14[[#This Row],[Base AR20]])*100</f>
        <v>-1.5794646945705197</v>
      </c>
      <c r="I293" s="11">
        <f>(Table14[[#This Row],[CARE/CAP AR50]]-Table14[[#This Row],[Base AR50]])*100</f>
        <v>-0.44428875957901703</v>
      </c>
      <c r="J293" s="7" t="s">
        <v>687</v>
      </c>
      <c r="K293" s="8" t="s">
        <v>15</v>
      </c>
      <c r="O293" s="6"/>
    </row>
    <row r="294" spans="1:15" x14ac:dyDescent="0.25">
      <c r="A294" s="12" t="s">
        <v>555</v>
      </c>
      <c r="B294" s="7" t="s">
        <v>556</v>
      </c>
      <c r="C294" s="7" t="s">
        <v>151</v>
      </c>
      <c r="D294" s="8">
        <v>4.772197830096276E-2</v>
      </c>
      <c r="E294" s="8">
        <v>3.0472475417799211E-2</v>
      </c>
      <c r="F294" s="13">
        <v>1.5286231796260222E-2</v>
      </c>
      <c r="G294" s="8">
        <v>9.8859144226803673E-3</v>
      </c>
      <c r="H294" s="11">
        <f>(Table14[[#This Row],[CARE/CAP AR20]]-Table14[[#This Row],[Base AR20]])*100</f>
        <v>-1.724950288316355</v>
      </c>
      <c r="I294" s="11">
        <f>(Table14[[#This Row],[CARE/CAP AR50]]-Table14[[#This Row],[Base AR50]])*100</f>
        <v>-0.54003173735798549</v>
      </c>
      <c r="J294" s="7" t="s">
        <v>688</v>
      </c>
      <c r="K294" s="8" t="s">
        <v>15</v>
      </c>
      <c r="O294" s="6"/>
    </row>
    <row r="295" spans="1:15" x14ac:dyDescent="0.25">
      <c r="A295" s="12" t="s">
        <v>689</v>
      </c>
      <c r="B295" s="7" t="s">
        <v>690</v>
      </c>
      <c r="C295" s="7" t="s">
        <v>85</v>
      </c>
      <c r="D295" s="8">
        <v>4.7680631771724193E-2</v>
      </c>
      <c r="E295" s="8">
        <v>3.0759254252634708E-2</v>
      </c>
      <c r="F295" s="13">
        <v>1.3945584336254431E-2</v>
      </c>
      <c r="G295" s="8">
        <v>9.034856281245552E-3</v>
      </c>
      <c r="H295" s="11">
        <f>(Table14[[#This Row],[CARE/CAP AR20]]-Table14[[#This Row],[Base AR20]])*100</f>
        <v>-1.6921377519089484</v>
      </c>
      <c r="I295" s="11">
        <f>(Table14[[#This Row],[CARE/CAP AR50]]-Table14[[#This Row],[Base AR50]])*100</f>
        <v>-0.49107280550088789</v>
      </c>
      <c r="J295" s="7" t="s">
        <v>691</v>
      </c>
      <c r="K295" s="8" t="s">
        <v>15</v>
      </c>
      <c r="O295" s="6"/>
    </row>
    <row r="296" spans="1:15" x14ac:dyDescent="0.25">
      <c r="A296" s="12" t="s">
        <v>359</v>
      </c>
      <c r="B296" s="7" t="s">
        <v>360</v>
      </c>
      <c r="C296" s="7" t="s">
        <v>153</v>
      </c>
      <c r="D296" s="8">
        <v>4.7653591619986502E-2</v>
      </c>
      <c r="E296" s="8">
        <v>3.0980290766497054E-2</v>
      </c>
      <c r="F296" s="13">
        <v>1.6769692939891223E-2</v>
      </c>
      <c r="G296" s="8">
        <v>1.0906763204218991E-2</v>
      </c>
      <c r="H296" s="11">
        <f>(Table14[[#This Row],[CARE/CAP AR20]]-Table14[[#This Row],[Base AR20]])*100</f>
        <v>-1.6673300853489448</v>
      </c>
      <c r="I296" s="11">
        <f>(Table14[[#This Row],[CARE/CAP AR50]]-Table14[[#This Row],[Base AR50]])*100</f>
        <v>-0.58629297356722321</v>
      </c>
      <c r="J296" s="7" t="s">
        <v>692</v>
      </c>
      <c r="K296" s="8" t="s">
        <v>15</v>
      </c>
      <c r="O296" s="6"/>
    </row>
    <row r="297" spans="1:15" x14ac:dyDescent="0.25">
      <c r="A297" s="12" t="s">
        <v>693</v>
      </c>
      <c r="B297" s="7" t="s">
        <v>694</v>
      </c>
      <c r="C297" s="7" t="s">
        <v>269</v>
      </c>
      <c r="D297" s="8">
        <v>4.7456703624153634E-2</v>
      </c>
      <c r="E297" s="8">
        <v>3.1899365392917683E-2</v>
      </c>
      <c r="F297" s="13">
        <v>1.7478754228159223E-2</v>
      </c>
      <c r="G297" s="8">
        <v>1.1811411991585107E-2</v>
      </c>
      <c r="H297" s="11">
        <f>(Table14[[#This Row],[CARE/CAP AR20]]-Table14[[#This Row],[Base AR20]])*100</f>
        <v>-1.5557338231235951</v>
      </c>
      <c r="I297" s="11">
        <f>(Table14[[#This Row],[CARE/CAP AR50]]-Table14[[#This Row],[Base AR50]])*100</f>
        <v>-0.56673422365741166</v>
      </c>
      <c r="J297" s="7" t="s">
        <v>695</v>
      </c>
      <c r="K297" s="8" t="s">
        <v>15</v>
      </c>
      <c r="O297" s="6"/>
    </row>
    <row r="298" spans="1:15" x14ac:dyDescent="0.25">
      <c r="A298" s="12" t="s">
        <v>641</v>
      </c>
      <c r="B298" s="7" t="s">
        <v>642</v>
      </c>
      <c r="C298" s="7" t="s">
        <v>22</v>
      </c>
      <c r="D298" s="8">
        <v>4.6404003203563492E-2</v>
      </c>
      <c r="E298" s="8">
        <v>3.1004877119780352E-2</v>
      </c>
      <c r="F298" s="13">
        <v>1.2155771094161497E-2</v>
      </c>
      <c r="G298" s="8">
        <v>8.2113944943675195E-3</v>
      </c>
      <c r="H298" s="11">
        <f>(Table14[[#This Row],[CARE/CAP AR20]]-Table14[[#This Row],[Base AR20]])*100</f>
        <v>-1.5399126083783139</v>
      </c>
      <c r="I298" s="11">
        <f>(Table14[[#This Row],[CARE/CAP AR50]]-Table14[[#This Row],[Base AR50]])*100</f>
        <v>-0.39443765997939778</v>
      </c>
      <c r="J298" s="7" t="s">
        <v>696</v>
      </c>
      <c r="K298" s="8" t="s">
        <v>15</v>
      </c>
      <c r="O298" s="6"/>
    </row>
    <row r="299" spans="1:15" x14ac:dyDescent="0.25">
      <c r="A299" s="12" t="s">
        <v>697</v>
      </c>
      <c r="B299" s="7" t="s">
        <v>698</v>
      </c>
      <c r="C299" s="7" t="s">
        <v>57</v>
      </c>
      <c r="D299" s="8">
        <v>4.6292358053297934E-2</v>
      </c>
      <c r="E299" s="8">
        <v>2.9976206845548976E-2</v>
      </c>
      <c r="F299" s="13">
        <v>1.7379876852054627E-2</v>
      </c>
      <c r="G299" s="8">
        <v>1.1286555518537066E-2</v>
      </c>
      <c r="H299" s="11">
        <f>(Table14[[#This Row],[CARE/CAP AR20]]-Table14[[#This Row],[Base AR20]])*100</f>
        <v>-1.6316151207748959</v>
      </c>
      <c r="I299" s="11">
        <f>(Table14[[#This Row],[CARE/CAP AR50]]-Table14[[#This Row],[Base AR50]])*100</f>
        <v>-0.60933213335175618</v>
      </c>
      <c r="J299" s="7" t="s">
        <v>699</v>
      </c>
      <c r="K299" s="8" t="s">
        <v>15</v>
      </c>
      <c r="O299" s="6"/>
    </row>
    <row r="300" spans="1:15" x14ac:dyDescent="0.25">
      <c r="A300" s="12" t="s">
        <v>471</v>
      </c>
      <c r="B300" s="7" t="s">
        <v>472</v>
      </c>
      <c r="C300" s="7" t="s">
        <v>13</v>
      </c>
      <c r="D300" s="8">
        <v>4.6167957162843151E-2</v>
      </c>
      <c r="E300" s="8">
        <v>3.0937150044695095E-2</v>
      </c>
      <c r="F300" s="13">
        <v>1.323254225556453E-2</v>
      </c>
      <c r="G300" s="8">
        <v>8.9427578894464062E-3</v>
      </c>
      <c r="H300" s="11">
        <f>(Table14[[#This Row],[CARE/CAP AR20]]-Table14[[#This Row],[Base AR20]])*100</f>
        <v>-1.5230807118148055</v>
      </c>
      <c r="I300" s="11">
        <f>(Table14[[#This Row],[CARE/CAP AR50]]-Table14[[#This Row],[Base AR50]])*100</f>
        <v>-0.42897843661181234</v>
      </c>
      <c r="J300" s="7" t="s">
        <v>700</v>
      </c>
      <c r="K300" s="8" t="s">
        <v>15</v>
      </c>
      <c r="O300" s="6"/>
    </row>
    <row r="301" spans="1:15" x14ac:dyDescent="0.25">
      <c r="A301" s="12" t="s">
        <v>701</v>
      </c>
      <c r="B301" s="7" t="s">
        <v>702</v>
      </c>
      <c r="C301" s="7" t="s">
        <v>250</v>
      </c>
      <c r="D301" s="8">
        <v>4.5933765306495247E-2</v>
      </c>
      <c r="E301" s="8">
        <v>3.0858671223020585E-2</v>
      </c>
      <c r="F301" s="13">
        <v>1.8554937190134721E-2</v>
      </c>
      <c r="G301" s="8">
        <v>1.253193940457289E-2</v>
      </c>
      <c r="H301" s="11">
        <f>(Table14[[#This Row],[CARE/CAP AR20]]-Table14[[#This Row],[Base AR20]])*100</f>
        <v>-1.5075094083474663</v>
      </c>
      <c r="I301" s="11">
        <f>(Table14[[#This Row],[CARE/CAP AR50]]-Table14[[#This Row],[Base AR50]])*100</f>
        <v>-0.60229977855618311</v>
      </c>
      <c r="J301" s="7" t="s">
        <v>703</v>
      </c>
      <c r="K301" s="8" t="s">
        <v>15</v>
      </c>
      <c r="O301" s="6"/>
    </row>
    <row r="302" spans="1:15" x14ac:dyDescent="0.25">
      <c r="A302" s="12" t="s">
        <v>577</v>
      </c>
      <c r="B302" s="7" t="s">
        <v>578</v>
      </c>
      <c r="C302" s="7" t="s">
        <v>22</v>
      </c>
      <c r="D302" s="8">
        <v>4.5584162645693295E-2</v>
      </c>
      <c r="E302" s="8">
        <v>3.0381191091281096E-2</v>
      </c>
      <c r="F302" s="13">
        <v>1.345891693299156E-2</v>
      </c>
      <c r="G302" s="8">
        <v>9.0799670061606982E-3</v>
      </c>
      <c r="H302" s="11">
        <f>(Table14[[#This Row],[CARE/CAP AR20]]-Table14[[#This Row],[Base AR20]])*100</f>
        <v>-1.5202971554412199</v>
      </c>
      <c r="I302" s="11">
        <f>(Table14[[#This Row],[CARE/CAP AR50]]-Table14[[#This Row],[Base AR50]])*100</f>
        <v>-0.43789499268308618</v>
      </c>
      <c r="J302" s="7" t="s">
        <v>704</v>
      </c>
      <c r="K302" s="8" t="s">
        <v>15</v>
      </c>
      <c r="O302" s="6"/>
    </row>
    <row r="303" spans="1:15" x14ac:dyDescent="0.25">
      <c r="A303" s="12" t="s">
        <v>705</v>
      </c>
      <c r="B303" s="7" t="s">
        <v>706</v>
      </c>
      <c r="C303" s="7" t="s">
        <v>151</v>
      </c>
      <c r="D303" s="8">
        <v>4.5352663845681103E-2</v>
      </c>
      <c r="E303" s="8">
        <v>2.9272400747923488E-2</v>
      </c>
      <c r="F303" s="13">
        <v>1.2786072881708899E-2</v>
      </c>
      <c r="G303" s="8">
        <v>8.2992453959396268E-3</v>
      </c>
      <c r="H303" s="11">
        <f>(Table14[[#This Row],[CARE/CAP AR20]]-Table14[[#This Row],[Base AR20]])*100</f>
        <v>-1.6080263097757614</v>
      </c>
      <c r="I303" s="11">
        <f>(Table14[[#This Row],[CARE/CAP AR50]]-Table14[[#This Row],[Base AR50]])*100</f>
        <v>-0.44868274857692725</v>
      </c>
      <c r="J303" s="7" t="s">
        <v>707</v>
      </c>
      <c r="K303" s="8" t="s">
        <v>15</v>
      </c>
      <c r="O303" s="6"/>
    </row>
    <row r="304" spans="1:15" x14ac:dyDescent="0.25">
      <c r="A304" s="12" t="s">
        <v>693</v>
      </c>
      <c r="B304" s="7" t="s">
        <v>694</v>
      </c>
      <c r="C304" s="7" t="s">
        <v>250</v>
      </c>
      <c r="D304" s="8">
        <v>4.5171103639457248E-2</v>
      </c>
      <c r="E304" s="8">
        <v>3.0361886224065385E-2</v>
      </c>
      <c r="F304" s="13">
        <v>1.6613798799877233E-2</v>
      </c>
      <c r="G304" s="8">
        <v>1.1226661091917414E-2</v>
      </c>
      <c r="H304" s="11">
        <f>(Table14[[#This Row],[CARE/CAP AR20]]-Table14[[#This Row],[Base AR20]])*100</f>
        <v>-1.4809217415391862</v>
      </c>
      <c r="I304" s="11">
        <f>(Table14[[#This Row],[CARE/CAP AR50]]-Table14[[#This Row],[Base AR50]])*100</f>
        <v>-0.53871377079598193</v>
      </c>
      <c r="J304" s="7" t="s">
        <v>708</v>
      </c>
      <c r="K304" s="8" t="s">
        <v>15</v>
      </c>
      <c r="O304" s="6"/>
    </row>
    <row r="305" spans="1:15" x14ac:dyDescent="0.25">
      <c r="A305" s="12" t="s">
        <v>613</v>
      </c>
      <c r="B305" s="7" t="s">
        <v>614</v>
      </c>
      <c r="C305" s="7" t="s">
        <v>250</v>
      </c>
      <c r="D305" s="8">
        <v>4.5083219367106193E-2</v>
      </c>
      <c r="E305" s="8">
        <v>3.0304163362115985E-2</v>
      </c>
      <c r="F305" s="13">
        <v>1.4873939407927495E-2</v>
      </c>
      <c r="G305" s="8">
        <v>1.0054334680233153E-2</v>
      </c>
      <c r="H305" s="11">
        <f>(Table14[[#This Row],[CARE/CAP AR20]]-Table14[[#This Row],[Base AR20]])*100</f>
        <v>-1.4779056004990208</v>
      </c>
      <c r="I305" s="11">
        <f>(Table14[[#This Row],[CARE/CAP AR50]]-Table14[[#This Row],[Base AR50]])*100</f>
        <v>-0.48196047276943421</v>
      </c>
      <c r="J305" s="7" t="s">
        <v>709</v>
      </c>
      <c r="K305" s="8" t="s">
        <v>15</v>
      </c>
      <c r="O305" s="6"/>
    </row>
    <row r="306" spans="1:15" x14ac:dyDescent="0.25">
      <c r="A306" s="12" t="s">
        <v>710</v>
      </c>
      <c r="B306" s="7" t="s">
        <v>711</v>
      </c>
      <c r="C306" s="7" t="s">
        <v>182</v>
      </c>
      <c r="D306" s="8">
        <v>4.5068599253163082E-2</v>
      </c>
      <c r="E306" s="8">
        <v>2.905141874742705E-2</v>
      </c>
      <c r="F306" s="13">
        <v>1.0968085027839814E-2</v>
      </c>
      <c r="G306" s="8">
        <v>7.1191410752712439E-3</v>
      </c>
      <c r="H306" s="11">
        <f>(Table14[[#This Row],[CARE/CAP AR20]]-Table14[[#This Row],[Base AR20]])*100</f>
        <v>-1.6017180505736033</v>
      </c>
      <c r="I306" s="11">
        <f>(Table14[[#This Row],[CARE/CAP AR50]]-Table14[[#This Row],[Base AR50]])*100</f>
        <v>-0.38489439525685704</v>
      </c>
      <c r="J306" s="7" t="s">
        <v>712</v>
      </c>
      <c r="K306" s="8" t="s">
        <v>15</v>
      </c>
      <c r="O306" s="6"/>
    </row>
    <row r="307" spans="1:15" x14ac:dyDescent="0.25">
      <c r="A307" s="12" t="s">
        <v>650</v>
      </c>
      <c r="B307" s="7" t="s">
        <v>651</v>
      </c>
      <c r="C307" s="7" t="s">
        <v>182</v>
      </c>
      <c r="D307" s="8">
        <v>4.485699026175187E-2</v>
      </c>
      <c r="E307" s="8">
        <v>2.8994579054892305E-2</v>
      </c>
      <c r="F307" s="13">
        <v>1.187280870056605E-2</v>
      </c>
      <c r="G307" s="8">
        <v>7.7105131620119156E-3</v>
      </c>
      <c r="H307" s="11">
        <f>(Table14[[#This Row],[CARE/CAP AR20]]-Table14[[#This Row],[Base AR20]])*100</f>
        <v>-1.5862411206859564</v>
      </c>
      <c r="I307" s="11">
        <f>(Table14[[#This Row],[CARE/CAP AR50]]-Table14[[#This Row],[Base AR50]])*100</f>
        <v>-0.41622955385541344</v>
      </c>
      <c r="J307" s="7" t="s">
        <v>713</v>
      </c>
      <c r="K307" s="8" t="s">
        <v>15</v>
      </c>
      <c r="O307" s="6"/>
    </row>
    <row r="308" spans="1:15" x14ac:dyDescent="0.25">
      <c r="A308" s="12" t="s">
        <v>714</v>
      </c>
      <c r="B308" s="7" t="s">
        <v>715</v>
      </c>
      <c r="C308" s="7" t="s">
        <v>22</v>
      </c>
      <c r="D308" s="8">
        <v>4.4807779348482103E-2</v>
      </c>
      <c r="E308" s="8">
        <v>2.9999414151588126E-2</v>
      </c>
      <c r="F308" s="13">
        <v>1.2904203713568671E-2</v>
      </c>
      <c r="G308" s="8">
        <v>8.7180691720479802E-3</v>
      </c>
      <c r="H308" s="11">
        <f>(Table14[[#This Row],[CARE/CAP AR20]]-Table14[[#This Row],[Base AR20]])*100</f>
        <v>-1.4808365196893978</v>
      </c>
      <c r="I308" s="11">
        <f>(Table14[[#This Row],[CARE/CAP AR50]]-Table14[[#This Row],[Base AR50]])*100</f>
        <v>-0.41861345415206908</v>
      </c>
      <c r="J308" s="7" t="s">
        <v>716</v>
      </c>
      <c r="K308" s="8" t="s">
        <v>15</v>
      </c>
      <c r="O308" s="6"/>
    </row>
    <row r="309" spans="1:15" x14ac:dyDescent="0.25">
      <c r="A309" s="12" t="s">
        <v>359</v>
      </c>
      <c r="B309" s="7" t="s">
        <v>360</v>
      </c>
      <c r="C309" s="7" t="s">
        <v>394</v>
      </c>
      <c r="D309" s="8">
        <v>4.4537260461278379E-2</v>
      </c>
      <c r="E309" s="8">
        <v>3.5872271345363978E-2</v>
      </c>
      <c r="F309" s="13">
        <v>1.5244881222419616E-2</v>
      </c>
      <c r="G309" s="8">
        <v>1.2359382241215361E-2</v>
      </c>
      <c r="H309" s="11">
        <f>(Table14[[#This Row],[CARE/CAP AR20]]-Table14[[#This Row],[Base AR20]])*100</f>
        <v>-0.8664989115914401</v>
      </c>
      <c r="I309" s="11">
        <f>(Table14[[#This Row],[CARE/CAP AR50]]-Table14[[#This Row],[Base AR50]])*100</f>
        <v>-0.28854989812042553</v>
      </c>
      <c r="J309" s="7" t="s">
        <v>717</v>
      </c>
      <c r="K309" s="8" t="s">
        <v>15</v>
      </c>
      <c r="O309" s="6"/>
    </row>
    <row r="310" spans="1:15" x14ac:dyDescent="0.25">
      <c r="A310" s="12" t="s">
        <v>718</v>
      </c>
      <c r="B310" s="7" t="s">
        <v>719</v>
      </c>
      <c r="C310" s="7" t="s">
        <v>22</v>
      </c>
      <c r="D310" s="8">
        <v>4.4225379701614755E-2</v>
      </c>
      <c r="E310" s="8">
        <v>2.9550367555187463E-2</v>
      </c>
      <c r="F310" s="13">
        <v>1.1216307011674297E-2</v>
      </c>
      <c r="G310" s="8">
        <v>7.5774523320627169E-3</v>
      </c>
      <c r="H310" s="11">
        <f>(Table14[[#This Row],[CARE/CAP AR20]]-Table14[[#This Row],[Base AR20]])*100</f>
        <v>-1.4675012146427291</v>
      </c>
      <c r="I310" s="11">
        <f>(Table14[[#This Row],[CARE/CAP AR50]]-Table14[[#This Row],[Base AR50]])*100</f>
        <v>-0.363885467961158</v>
      </c>
      <c r="J310" s="7" t="s">
        <v>720</v>
      </c>
      <c r="K310" s="8" t="s">
        <v>15</v>
      </c>
      <c r="O310" s="6"/>
    </row>
    <row r="311" spans="1:15" x14ac:dyDescent="0.25">
      <c r="A311" s="12" t="s">
        <v>721</v>
      </c>
      <c r="B311" s="7" t="s">
        <v>722</v>
      </c>
      <c r="C311" s="7" t="s">
        <v>57</v>
      </c>
      <c r="D311" s="8">
        <v>4.360655315590619E-2</v>
      </c>
      <c r="E311" s="8">
        <v>2.8242674716536059E-2</v>
      </c>
      <c r="F311" s="13">
        <v>1.7865149918134083E-2</v>
      </c>
      <c r="G311" s="8">
        <v>1.1600793507952298E-2</v>
      </c>
      <c r="H311" s="11">
        <f>(Table14[[#This Row],[CARE/CAP AR20]]-Table14[[#This Row],[Base AR20]])*100</f>
        <v>-1.5363878439370131</v>
      </c>
      <c r="I311" s="11">
        <f>(Table14[[#This Row],[CARE/CAP AR50]]-Table14[[#This Row],[Base AR50]])*100</f>
        <v>-0.6264356410181785</v>
      </c>
      <c r="J311" s="7" t="s">
        <v>723</v>
      </c>
      <c r="K311" s="8" t="s">
        <v>15</v>
      </c>
      <c r="O311" s="6"/>
    </row>
    <row r="312" spans="1:15" x14ac:dyDescent="0.25">
      <c r="A312" s="12" t="s">
        <v>724</v>
      </c>
      <c r="B312" s="7" t="s">
        <v>725</v>
      </c>
      <c r="C312" s="7" t="s">
        <v>151</v>
      </c>
      <c r="D312" s="8">
        <v>4.3402382749024762E-2</v>
      </c>
      <c r="E312" s="8">
        <v>2.8004289133465216E-2</v>
      </c>
      <c r="F312" s="13">
        <v>1.0795062453121436E-2</v>
      </c>
      <c r="G312" s="8">
        <v>7.0081955961231778E-3</v>
      </c>
      <c r="H312" s="11">
        <f>(Table14[[#This Row],[CARE/CAP AR20]]-Table14[[#This Row],[Base AR20]])*100</f>
        <v>-1.5398093615559545</v>
      </c>
      <c r="I312" s="11">
        <f>(Table14[[#This Row],[CARE/CAP AR50]]-Table14[[#This Row],[Base AR50]])*100</f>
        <v>-0.37868668569982578</v>
      </c>
      <c r="J312" s="7" t="s">
        <v>726</v>
      </c>
      <c r="K312" s="8" t="s">
        <v>15</v>
      </c>
      <c r="O312" s="6"/>
    </row>
    <row r="313" spans="1:15" x14ac:dyDescent="0.25">
      <c r="A313" s="12" t="s">
        <v>727</v>
      </c>
      <c r="B313" s="7" t="s">
        <v>728</v>
      </c>
      <c r="C313" s="7" t="s">
        <v>250</v>
      </c>
      <c r="D313" s="8">
        <v>4.3228323573185359E-2</v>
      </c>
      <c r="E313" s="8">
        <v>2.9066512156121528E-2</v>
      </c>
      <c r="F313" s="13">
        <v>1.4147411414562083E-2</v>
      </c>
      <c r="G313" s="8">
        <v>9.5644274000040944E-3</v>
      </c>
      <c r="H313" s="11">
        <f>(Table14[[#This Row],[CARE/CAP AR20]]-Table14[[#This Row],[Base AR20]])*100</f>
        <v>-1.4161811417063832</v>
      </c>
      <c r="I313" s="11">
        <f>(Table14[[#This Row],[CARE/CAP AR50]]-Table14[[#This Row],[Base AR50]])*100</f>
        <v>-0.45829840145579887</v>
      </c>
      <c r="J313" s="7" t="s">
        <v>729</v>
      </c>
      <c r="K313" s="8" t="s">
        <v>15</v>
      </c>
      <c r="O313" s="6"/>
    </row>
    <row r="314" spans="1:15" x14ac:dyDescent="0.25">
      <c r="A314" s="12" t="s">
        <v>730</v>
      </c>
      <c r="B314" s="7" t="s">
        <v>731</v>
      </c>
      <c r="C314" s="7" t="s">
        <v>269</v>
      </c>
      <c r="D314" s="8">
        <v>4.3077198293583807E-2</v>
      </c>
      <c r="E314" s="8">
        <v>2.8970799609767887E-2</v>
      </c>
      <c r="F314" s="13">
        <v>1.1357096257475979E-2</v>
      </c>
      <c r="G314" s="8">
        <v>7.6825026822632198E-3</v>
      </c>
      <c r="H314" s="11">
        <f>(Table14[[#This Row],[CARE/CAP AR20]]-Table14[[#This Row],[Base AR20]])*100</f>
        <v>-1.4106398683815919</v>
      </c>
      <c r="I314" s="11">
        <f>(Table14[[#This Row],[CARE/CAP AR50]]-Table14[[#This Row],[Base AR50]])*100</f>
        <v>-0.3674593575212759</v>
      </c>
      <c r="J314" s="7" t="s">
        <v>732</v>
      </c>
      <c r="K314" s="8" t="s">
        <v>15</v>
      </c>
      <c r="O314" s="6"/>
    </row>
    <row r="315" spans="1:15" x14ac:dyDescent="0.25">
      <c r="A315" s="12" t="s">
        <v>718</v>
      </c>
      <c r="B315" s="7" t="s">
        <v>719</v>
      </c>
      <c r="C315" s="7" t="s">
        <v>13</v>
      </c>
      <c r="D315" s="8">
        <v>4.2735825030842903E-2</v>
      </c>
      <c r="E315" s="8">
        <v>2.8672245037007944E-2</v>
      </c>
      <c r="F315" s="13">
        <v>1.0995719340609009E-2</v>
      </c>
      <c r="G315" s="8">
        <v>7.4359971949554135E-3</v>
      </c>
      <c r="H315" s="11">
        <f>(Table14[[#This Row],[CARE/CAP AR20]]-Table14[[#This Row],[Base AR20]])*100</f>
        <v>-1.4063579993834958</v>
      </c>
      <c r="I315" s="11">
        <f>(Table14[[#This Row],[CARE/CAP AR50]]-Table14[[#This Row],[Base AR50]])*100</f>
        <v>-0.35597221456535955</v>
      </c>
      <c r="J315" s="7" t="s">
        <v>733</v>
      </c>
      <c r="K315" s="8" t="s">
        <v>15</v>
      </c>
      <c r="O315" s="6"/>
    </row>
    <row r="316" spans="1:15" x14ac:dyDescent="0.25">
      <c r="A316" s="12" t="s">
        <v>420</v>
      </c>
      <c r="B316" s="7" t="s">
        <v>421</v>
      </c>
      <c r="C316" s="7" t="s">
        <v>734</v>
      </c>
      <c r="D316" s="8">
        <v>4.2253772982001198E-2</v>
      </c>
      <c r="E316" s="8">
        <v>3.1956988152561608E-2</v>
      </c>
      <c r="F316" s="13">
        <v>1.1432585455877137E-2</v>
      </c>
      <c r="G316" s="8">
        <v>8.7584250443147656E-3</v>
      </c>
      <c r="H316" s="11">
        <f>(Table14[[#This Row],[CARE/CAP AR20]]-Table14[[#This Row],[Base AR20]])*100</f>
        <v>-1.0296784829439589</v>
      </c>
      <c r="I316" s="11">
        <f>(Table14[[#This Row],[CARE/CAP AR50]]-Table14[[#This Row],[Base AR50]])*100</f>
        <v>-0.26741604115623713</v>
      </c>
      <c r="J316" s="7" t="s">
        <v>735</v>
      </c>
      <c r="K316" s="8" t="s">
        <v>15</v>
      </c>
      <c r="O316" s="6"/>
    </row>
    <row r="317" spans="1:15" x14ac:dyDescent="0.25">
      <c r="A317" s="12" t="s">
        <v>598</v>
      </c>
      <c r="B317" s="7" t="s">
        <v>599</v>
      </c>
      <c r="C317" s="7" t="s">
        <v>151</v>
      </c>
      <c r="D317" s="8">
        <v>4.1959710939644818E-2</v>
      </c>
      <c r="E317" s="8">
        <v>2.7097565604264597E-2</v>
      </c>
      <c r="F317" s="13">
        <v>1.4097642234580866E-2</v>
      </c>
      <c r="G317" s="8">
        <v>9.1484380504159649E-3</v>
      </c>
      <c r="H317" s="11">
        <f>(Table14[[#This Row],[CARE/CAP AR20]]-Table14[[#This Row],[Base AR20]])*100</f>
        <v>-1.4862145335380221</v>
      </c>
      <c r="I317" s="11">
        <f>(Table14[[#This Row],[CARE/CAP AR50]]-Table14[[#This Row],[Base AR50]])*100</f>
        <v>-0.49492041841649009</v>
      </c>
      <c r="J317" s="7" t="s">
        <v>736</v>
      </c>
      <c r="K317" s="8" t="s">
        <v>15</v>
      </c>
      <c r="O317" s="6"/>
    </row>
    <row r="318" spans="1:15" x14ac:dyDescent="0.25">
      <c r="A318" s="12" t="s">
        <v>551</v>
      </c>
      <c r="B318" s="7" t="s">
        <v>552</v>
      </c>
      <c r="C318" s="7" t="s">
        <v>22</v>
      </c>
      <c r="D318" s="8">
        <v>4.1369704319308136E-2</v>
      </c>
      <c r="E318" s="8">
        <v>2.7763637008460015E-2</v>
      </c>
      <c r="F318" s="13">
        <v>1.0969042535008676E-2</v>
      </c>
      <c r="G318" s="8">
        <v>7.4176692996792762E-3</v>
      </c>
      <c r="H318" s="11">
        <f>(Table14[[#This Row],[CARE/CAP AR20]]-Table14[[#This Row],[Base AR20]])*100</f>
        <v>-1.360606731084812</v>
      </c>
      <c r="I318" s="11">
        <f>(Table14[[#This Row],[CARE/CAP AR50]]-Table14[[#This Row],[Base AR50]])*100</f>
        <v>-0.35513732353294003</v>
      </c>
      <c r="J318" s="7" t="s">
        <v>737</v>
      </c>
      <c r="K318" s="8" t="s">
        <v>15</v>
      </c>
      <c r="O318" s="6"/>
    </row>
    <row r="319" spans="1:15" x14ac:dyDescent="0.25">
      <c r="A319" s="12" t="s">
        <v>632</v>
      </c>
      <c r="B319" s="7" t="s">
        <v>633</v>
      </c>
      <c r="C319" s="7" t="s">
        <v>151</v>
      </c>
      <c r="D319" s="8">
        <v>4.1273375635418462E-2</v>
      </c>
      <c r="E319" s="8">
        <v>2.6563592526584807E-2</v>
      </c>
      <c r="F319" s="13">
        <v>1.4429570847947727E-2</v>
      </c>
      <c r="G319" s="8">
        <v>9.3516863540228871E-3</v>
      </c>
      <c r="H319" s="11">
        <f>(Table14[[#This Row],[CARE/CAP AR20]]-Table14[[#This Row],[Base AR20]])*100</f>
        <v>-1.4709783108833654</v>
      </c>
      <c r="I319" s="11">
        <f>(Table14[[#This Row],[CARE/CAP AR50]]-Table14[[#This Row],[Base AR50]])*100</f>
        <v>-0.50778844939248402</v>
      </c>
      <c r="J319" s="7" t="s">
        <v>738</v>
      </c>
      <c r="K319" s="8" t="s">
        <v>15</v>
      </c>
      <c r="O319" s="6"/>
    </row>
    <row r="320" spans="1:15" x14ac:dyDescent="0.25">
      <c r="A320" s="12" t="s">
        <v>635</v>
      </c>
      <c r="B320" s="7" t="s">
        <v>636</v>
      </c>
      <c r="C320" s="7" t="s">
        <v>13</v>
      </c>
      <c r="D320" s="8">
        <v>4.1196090686252448E-2</v>
      </c>
      <c r="E320" s="8">
        <v>2.7645373046000864E-2</v>
      </c>
      <c r="F320" s="13">
        <v>1.0775711173032358E-2</v>
      </c>
      <c r="G320" s="8">
        <v>7.2873289755249716E-3</v>
      </c>
      <c r="H320" s="11">
        <f>(Table14[[#This Row],[CARE/CAP AR20]]-Table14[[#This Row],[Base AR20]])*100</f>
        <v>-1.3550717640251584</v>
      </c>
      <c r="I320" s="11">
        <f>(Table14[[#This Row],[CARE/CAP AR50]]-Table14[[#This Row],[Base AR50]])*100</f>
        <v>-0.34883821975073864</v>
      </c>
      <c r="J320" s="7" t="s">
        <v>739</v>
      </c>
      <c r="K320" s="8" t="s">
        <v>15</v>
      </c>
      <c r="O320" s="6"/>
    </row>
    <row r="321" spans="1:15" x14ac:dyDescent="0.25">
      <c r="A321" s="12" t="s">
        <v>653</v>
      </c>
      <c r="B321" s="7" t="s">
        <v>654</v>
      </c>
      <c r="C321" s="7" t="s">
        <v>13</v>
      </c>
      <c r="D321" s="8">
        <v>4.0566999669151359E-2</v>
      </c>
      <c r="E321" s="8">
        <v>2.7227646952561562E-2</v>
      </c>
      <c r="F321" s="13">
        <v>1.1102894426466638E-2</v>
      </c>
      <c r="G321" s="8">
        <v>7.5079557630640323E-3</v>
      </c>
      <c r="H321" s="11">
        <f>(Table14[[#This Row],[CARE/CAP AR20]]-Table14[[#This Row],[Base AR20]])*100</f>
        <v>-1.3339352716589796</v>
      </c>
      <c r="I321" s="11">
        <f>(Table14[[#This Row],[CARE/CAP AR50]]-Table14[[#This Row],[Base AR50]])*100</f>
        <v>-0.35949386634026059</v>
      </c>
      <c r="J321" s="7" t="s">
        <v>740</v>
      </c>
      <c r="K321" s="8" t="s">
        <v>15</v>
      </c>
      <c r="O321" s="6"/>
    </row>
    <row r="322" spans="1:15" x14ac:dyDescent="0.25">
      <c r="A322" s="12" t="s">
        <v>551</v>
      </c>
      <c r="B322" s="7" t="s">
        <v>552</v>
      </c>
      <c r="C322" s="7" t="s">
        <v>13</v>
      </c>
      <c r="D322" s="8">
        <v>4.0551519500180239E-2</v>
      </c>
      <c r="E322" s="8">
        <v>2.7217268904453844E-2</v>
      </c>
      <c r="F322" s="13">
        <v>1.0790725605524626E-2</v>
      </c>
      <c r="G322" s="8">
        <v>7.2974278037569095E-3</v>
      </c>
      <c r="H322" s="11">
        <f>(Table14[[#This Row],[CARE/CAP AR20]]-Table14[[#This Row],[Base AR20]])*100</f>
        <v>-1.3334250595726393</v>
      </c>
      <c r="I322" s="11">
        <f>(Table14[[#This Row],[CARE/CAP AR50]]-Table14[[#This Row],[Base AR50]])*100</f>
        <v>-0.34932978017677169</v>
      </c>
      <c r="J322" s="7" t="s">
        <v>741</v>
      </c>
      <c r="K322" s="8" t="s">
        <v>15</v>
      </c>
      <c r="O322" s="6"/>
    </row>
    <row r="323" spans="1:15" x14ac:dyDescent="0.25">
      <c r="A323" s="12" t="s">
        <v>742</v>
      </c>
      <c r="B323" s="7" t="s">
        <v>743</v>
      </c>
      <c r="C323" s="7" t="s">
        <v>113</v>
      </c>
      <c r="D323" s="8">
        <v>3.997660781709559E-2</v>
      </c>
      <c r="E323" s="8">
        <v>2.5762543197270629E-2</v>
      </c>
      <c r="F323" s="13">
        <v>1.3486450226110999E-2</v>
      </c>
      <c r="G323" s="8">
        <v>8.7319180004451977E-3</v>
      </c>
      <c r="H323" s="11">
        <f>(Table14[[#This Row],[CARE/CAP AR20]]-Table14[[#This Row],[Base AR20]])*100</f>
        <v>-1.421406461982496</v>
      </c>
      <c r="I323" s="11">
        <f>(Table14[[#This Row],[CARE/CAP AR50]]-Table14[[#This Row],[Base AR50]])*100</f>
        <v>-0.47545322256658007</v>
      </c>
      <c r="J323" s="7" t="s">
        <v>744</v>
      </c>
      <c r="K323" s="8" t="s">
        <v>15</v>
      </c>
      <c r="O323" s="6"/>
    </row>
    <row r="324" spans="1:15" x14ac:dyDescent="0.25">
      <c r="A324" s="12" t="s">
        <v>745</v>
      </c>
      <c r="B324" s="7" t="s">
        <v>746</v>
      </c>
      <c r="C324" s="7" t="s">
        <v>13</v>
      </c>
      <c r="D324" s="8">
        <v>3.9878345491008181E-2</v>
      </c>
      <c r="E324" s="8">
        <v>2.6770190559630064E-2</v>
      </c>
      <c r="F324" s="13">
        <v>9.7251555116361771E-3</v>
      </c>
      <c r="G324" s="8">
        <v>6.5786121122419694E-3</v>
      </c>
      <c r="H324" s="11">
        <f>(Table14[[#This Row],[CARE/CAP AR20]]-Table14[[#This Row],[Base AR20]])*100</f>
        <v>-1.3108154931378118</v>
      </c>
      <c r="I324" s="11">
        <f>(Table14[[#This Row],[CARE/CAP AR50]]-Table14[[#This Row],[Base AR50]])*100</f>
        <v>-0.31465433993942077</v>
      </c>
      <c r="J324" s="7" t="s">
        <v>747</v>
      </c>
      <c r="K324" s="8" t="s">
        <v>15</v>
      </c>
      <c r="O324" s="6"/>
    </row>
    <row r="325" spans="1:15" x14ac:dyDescent="0.25">
      <c r="A325" s="12" t="s">
        <v>646</v>
      </c>
      <c r="B325" s="7" t="s">
        <v>647</v>
      </c>
      <c r="C325" s="7" t="s">
        <v>151</v>
      </c>
      <c r="D325" s="8">
        <v>3.9164603920601372E-2</v>
      </c>
      <c r="E325" s="8">
        <v>2.5305482065639314E-2</v>
      </c>
      <c r="F325" s="13">
        <v>1.1699517156497362E-2</v>
      </c>
      <c r="G325" s="8">
        <v>7.5954108732232068E-3</v>
      </c>
      <c r="H325" s="11">
        <f>(Table14[[#This Row],[CARE/CAP AR20]]-Table14[[#This Row],[Base AR20]])*100</f>
        <v>-1.3859121854962058</v>
      </c>
      <c r="I325" s="11">
        <f>(Table14[[#This Row],[CARE/CAP AR50]]-Table14[[#This Row],[Base AR50]])*100</f>
        <v>-0.41041062832741548</v>
      </c>
      <c r="J325" s="7" t="s">
        <v>748</v>
      </c>
      <c r="K325" s="8" t="s">
        <v>15</v>
      </c>
      <c r="O325" s="6"/>
    </row>
    <row r="326" spans="1:15" x14ac:dyDescent="0.25">
      <c r="A326" s="12" t="s">
        <v>452</v>
      </c>
      <c r="B326" s="7" t="s">
        <v>453</v>
      </c>
      <c r="C326" s="7" t="s">
        <v>151</v>
      </c>
      <c r="D326" s="8">
        <v>3.8807509710623342E-2</v>
      </c>
      <c r="E326" s="8">
        <v>2.4998439480796553E-2</v>
      </c>
      <c r="F326" s="13">
        <v>1.2289292335972367E-2</v>
      </c>
      <c r="G326" s="8">
        <v>7.9696281704093788E-3</v>
      </c>
      <c r="H326" s="11">
        <f>(Table14[[#This Row],[CARE/CAP AR20]]-Table14[[#This Row],[Base AR20]])*100</f>
        <v>-1.380907022982679</v>
      </c>
      <c r="I326" s="11">
        <f>(Table14[[#This Row],[CARE/CAP AR50]]-Table14[[#This Row],[Base AR50]])*100</f>
        <v>-0.43196641655629875</v>
      </c>
      <c r="J326" s="7" t="s">
        <v>749</v>
      </c>
      <c r="K326" s="8" t="s">
        <v>15</v>
      </c>
      <c r="O326" s="6"/>
    </row>
    <row r="327" spans="1:15" x14ac:dyDescent="0.25">
      <c r="A327" s="12" t="s">
        <v>750</v>
      </c>
      <c r="B327" s="7" t="s">
        <v>751</v>
      </c>
      <c r="C327" s="7" t="s">
        <v>250</v>
      </c>
      <c r="D327" s="8">
        <v>3.8741249642677257E-2</v>
      </c>
      <c r="E327" s="8">
        <v>2.6071219702057627E-2</v>
      </c>
      <c r="F327" s="13">
        <v>1.354503815600098E-2</v>
      </c>
      <c r="G327" s="8">
        <v>9.1582222141511731E-3</v>
      </c>
      <c r="H327" s="11">
        <f>(Table14[[#This Row],[CARE/CAP AR20]]-Table14[[#This Row],[Base AR20]])*100</f>
        <v>-1.2670029940619629</v>
      </c>
      <c r="I327" s="11">
        <f>(Table14[[#This Row],[CARE/CAP AR50]]-Table14[[#This Row],[Base AR50]])*100</f>
        <v>-0.43868159418498071</v>
      </c>
      <c r="J327" s="7" t="s">
        <v>752</v>
      </c>
      <c r="K327" s="8" t="s">
        <v>15</v>
      </c>
      <c r="O327" s="6"/>
    </row>
    <row r="328" spans="1:15" x14ac:dyDescent="0.25">
      <c r="A328" s="12" t="s">
        <v>753</v>
      </c>
      <c r="B328" s="7" t="s">
        <v>754</v>
      </c>
      <c r="C328" s="7" t="s">
        <v>182</v>
      </c>
      <c r="D328" s="8">
        <v>3.8669250560225535E-2</v>
      </c>
      <c r="E328" s="8">
        <v>2.492938432847909E-2</v>
      </c>
      <c r="F328" s="13">
        <v>1.1284176796469007E-2</v>
      </c>
      <c r="G328" s="8">
        <v>7.3213759448885769E-3</v>
      </c>
      <c r="H328" s="11">
        <f>(Table14[[#This Row],[CARE/CAP AR20]]-Table14[[#This Row],[Base AR20]])*100</f>
        <v>-1.3739866231746445</v>
      </c>
      <c r="I328" s="11">
        <f>(Table14[[#This Row],[CARE/CAP AR50]]-Table14[[#This Row],[Base AR50]])*100</f>
        <v>-0.39628008515804303</v>
      </c>
      <c r="J328" s="7" t="s">
        <v>755</v>
      </c>
      <c r="K328" s="8" t="s">
        <v>15</v>
      </c>
      <c r="O328" s="6"/>
    </row>
    <row r="329" spans="1:15" x14ac:dyDescent="0.25">
      <c r="A329" s="12" t="s">
        <v>656</v>
      </c>
      <c r="B329" s="7" t="s">
        <v>657</v>
      </c>
      <c r="C329" s="7" t="s">
        <v>151</v>
      </c>
      <c r="D329" s="8">
        <v>3.8589182452095347E-2</v>
      </c>
      <c r="E329" s="8">
        <v>2.494166866725421E-2</v>
      </c>
      <c r="F329" s="13">
        <v>9.2086216929213385E-3</v>
      </c>
      <c r="G329" s="8">
        <v>5.9812291489096652E-3</v>
      </c>
      <c r="H329" s="11">
        <f>(Table14[[#This Row],[CARE/CAP AR20]]-Table14[[#This Row],[Base AR20]])*100</f>
        <v>-1.3647513784841137</v>
      </c>
      <c r="I329" s="11">
        <f>(Table14[[#This Row],[CARE/CAP AR50]]-Table14[[#This Row],[Base AR50]])*100</f>
        <v>-0.32273925440116735</v>
      </c>
      <c r="J329" s="7" t="s">
        <v>756</v>
      </c>
      <c r="K329" s="8" t="s">
        <v>15</v>
      </c>
      <c r="O329" s="6"/>
    </row>
    <row r="330" spans="1:15" x14ac:dyDescent="0.25">
      <c r="A330" s="12" t="s">
        <v>757</v>
      </c>
      <c r="B330" s="7" t="s">
        <v>758</v>
      </c>
      <c r="C330" s="7" t="s">
        <v>269</v>
      </c>
      <c r="D330" s="8">
        <v>3.8588330717568668E-2</v>
      </c>
      <c r="E330" s="8">
        <v>2.5983744005714234E-2</v>
      </c>
      <c r="F330" s="13">
        <v>1.3955153801407169E-2</v>
      </c>
      <c r="G330" s="8">
        <v>9.4368613726072484E-3</v>
      </c>
      <c r="H330" s="11">
        <f>(Table14[[#This Row],[CARE/CAP AR20]]-Table14[[#This Row],[Base AR20]])*100</f>
        <v>-1.2604586711854433</v>
      </c>
      <c r="I330" s="11">
        <f>(Table14[[#This Row],[CARE/CAP AR50]]-Table14[[#This Row],[Base AR50]])*100</f>
        <v>-0.4518292428799921</v>
      </c>
      <c r="J330" s="7" t="s">
        <v>759</v>
      </c>
      <c r="K330" s="8" t="s">
        <v>15</v>
      </c>
      <c r="O330" s="6"/>
    </row>
    <row r="331" spans="1:15" x14ac:dyDescent="0.25">
      <c r="A331" s="12" t="s">
        <v>760</v>
      </c>
      <c r="B331" s="7" t="s">
        <v>761</v>
      </c>
      <c r="C331" s="7" t="s">
        <v>85</v>
      </c>
      <c r="D331" s="8">
        <v>3.8578137263156266E-2</v>
      </c>
      <c r="E331" s="8">
        <v>2.4915734162667909E-2</v>
      </c>
      <c r="F331" s="13">
        <v>1.1421480286532646E-2</v>
      </c>
      <c r="G331" s="8">
        <v>7.4019425454750591E-3</v>
      </c>
      <c r="H331" s="11">
        <f>(Table14[[#This Row],[CARE/CAP AR20]]-Table14[[#This Row],[Base AR20]])*100</f>
        <v>-1.3662403100488358</v>
      </c>
      <c r="I331" s="11">
        <f>(Table14[[#This Row],[CARE/CAP AR50]]-Table14[[#This Row],[Base AR50]])*100</f>
        <v>-0.40195377410575872</v>
      </c>
      <c r="J331" s="7" t="s">
        <v>762</v>
      </c>
      <c r="K331" s="8" t="s">
        <v>15</v>
      </c>
      <c r="O331" s="6"/>
    </row>
    <row r="332" spans="1:15" x14ac:dyDescent="0.25">
      <c r="A332" s="12" t="s">
        <v>763</v>
      </c>
      <c r="B332" s="7" t="s">
        <v>764</v>
      </c>
      <c r="C332" s="7" t="s">
        <v>22</v>
      </c>
      <c r="D332" s="8">
        <v>3.8373709655670087E-2</v>
      </c>
      <c r="E332" s="8">
        <v>2.5771697875473492E-2</v>
      </c>
      <c r="F332" s="13">
        <v>1.1457163043854371E-2</v>
      </c>
      <c r="G332" s="8">
        <v>7.7467511718102358E-3</v>
      </c>
      <c r="H332" s="11">
        <f>(Table14[[#This Row],[CARE/CAP AR20]]-Table14[[#This Row],[Base AR20]])*100</f>
        <v>-1.2602011780196594</v>
      </c>
      <c r="I332" s="11">
        <f>(Table14[[#This Row],[CARE/CAP AR50]]-Table14[[#This Row],[Base AR50]])*100</f>
        <v>-0.37104118720441348</v>
      </c>
      <c r="J332" s="7" t="s">
        <v>765</v>
      </c>
      <c r="K332" s="8" t="s">
        <v>15</v>
      </c>
      <c r="O332" s="6"/>
    </row>
    <row r="333" spans="1:15" x14ac:dyDescent="0.25">
      <c r="A333" s="12" t="s">
        <v>766</v>
      </c>
      <c r="B333" s="7" t="s">
        <v>767</v>
      </c>
      <c r="C333" s="7" t="s">
        <v>113</v>
      </c>
      <c r="D333" s="8">
        <v>3.8247038808283777E-2</v>
      </c>
      <c r="E333" s="8">
        <v>2.4655191027164181E-2</v>
      </c>
      <c r="F333" s="13">
        <v>1.2491296164240048E-2</v>
      </c>
      <c r="G333" s="8">
        <v>8.0889902947908904E-3</v>
      </c>
      <c r="H333" s="11">
        <f>(Table14[[#This Row],[CARE/CAP AR20]]-Table14[[#This Row],[Base AR20]])*100</f>
        <v>-1.3591847781119597</v>
      </c>
      <c r="I333" s="11">
        <f>(Table14[[#This Row],[CARE/CAP AR50]]-Table14[[#This Row],[Base AR50]])*100</f>
        <v>-0.44023058694491574</v>
      </c>
      <c r="J333" s="7" t="s">
        <v>768</v>
      </c>
      <c r="K333" s="8" t="s">
        <v>15</v>
      </c>
      <c r="O333" s="6"/>
    </row>
    <row r="334" spans="1:15" x14ac:dyDescent="0.25">
      <c r="A334" s="12" t="s">
        <v>769</v>
      </c>
      <c r="B334" s="7" t="s">
        <v>770</v>
      </c>
      <c r="C334" s="7" t="s">
        <v>13</v>
      </c>
      <c r="D334" s="8">
        <v>3.8185576574502E-2</v>
      </c>
      <c r="E334" s="8">
        <v>2.5459067465824652E-2</v>
      </c>
      <c r="F334" s="13">
        <v>7.0226168635495094E-3</v>
      </c>
      <c r="G334" s="8">
        <v>4.7474172525880194E-3</v>
      </c>
      <c r="H334" s="11">
        <f>(Table14[[#This Row],[CARE/CAP AR20]]-Table14[[#This Row],[Base AR20]])*100</f>
        <v>-1.2726509108677349</v>
      </c>
      <c r="I334" s="11">
        <f>(Table14[[#This Row],[CARE/CAP AR50]]-Table14[[#This Row],[Base AR50]])*100</f>
        <v>-0.227519961096149</v>
      </c>
      <c r="J334" s="7" t="s">
        <v>771</v>
      </c>
      <c r="K334" s="8" t="s">
        <v>15</v>
      </c>
      <c r="O334" s="6"/>
    </row>
    <row r="335" spans="1:15" x14ac:dyDescent="0.25">
      <c r="A335" s="12" t="s">
        <v>678</v>
      </c>
      <c r="B335" s="7" t="s">
        <v>679</v>
      </c>
      <c r="C335" s="7" t="s">
        <v>13</v>
      </c>
      <c r="D335" s="8">
        <v>3.7967654603279728E-2</v>
      </c>
      <c r="E335" s="8">
        <v>2.5499750217131991E-2</v>
      </c>
      <c r="F335" s="13">
        <v>7.4851146006410883E-3</v>
      </c>
      <c r="G335" s="8">
        <v>5.0662226626993559E-3</v>
      </c>
      <c r="H335" s="11">
        <f>(Table14[[#This Row],[CARE/CAP AR20]]-Table14[[#This Row],[Base AR20]])*100</f>
        <v>-1.2467904386147737</v>
      </c>
      <c r="I335" s="11">
        <f>(Table14[[#This Row],[CARE/CAP AR50]]-Table14[[#This Row],[Base AR50]])*100</f>
        <v>-0.24188919379417323</v>
      </c>
      <c r="J335" s="7" t="s">
        <v>772</v>
      </c>
      <c r="K335" s="8" t="s">
        <v>15</v>
      </c>
      <c r="O335" s="6"/>
    </row>
    <row r="336" spans="1:15" x14ac:dyDescent="0.25">
      <c r="A336" s="12" t="s">
        <v>773</v>
      </c>
      <c r="B336" s="7" t="s">
        <v>774</v>
      </c>
      <c r="C336" s="7" t="s">
        <v>182</v>
      </c>
      <c r="D336" s="8">
        <v>3.7964373447081763E-2</v>
      </c>
      <c r="E336" s="8">
        <v>2.4428122571279378E-2</v>
      </c>
      <c r="F336" s="13">
        <v>1.0562985440818644E-2</v>
      </c>
      <c r="G336" s="8">
        <v>6.8505337576660677E-3</v>
      </c>
      <c r="H336" s="11">
        <f>(Table14[[#This Row],[CARE/CAP AR20]]-Table14[[#This Row],[Base AR20]])*100</f>
        <v>-1.3536250875802385</v>
      </c>
      <c r="I336" s="11">
        <f>(Table14[[#This Row],[CARE/CAP AR50]]-Table14[[#This Row],[Base AR50]])*100</f>
        <v>-0.37124516831525767</v>
      </c>
      <c r="J336" s="7" t="s">
        <v>775</v>
      </c>
      <c r="K336" s="8" t="s">
        <v>15</v>
      </c>
      <c r="O336" s="6"/>
    </row>
    <row r="337" spans="1:15" x14ac:dyDescent="0.25">
      <c r="A337" s="12" t="s">
        <v>776</v>
      </c>
      <c r="B337" s="7" t="s">
        <v>777</v>
      </c>
      <c r="C337" s="7" t="s">
        <v>151</v>
      </c>
      <c r="D337" s="8">
        <v>3.7710739776624341E-2</v>
      </c>
      <c r="E337" s="8">
        <v>2.4372205174804266E-2</v>
      </c>
      <c r="F337" s="13">
        <v>8.4494575177459161E-3</v>
      </c>
      <c r="G337" s="8">
        <v>5.4885391368137129E-3</v>
      </c>
      <c r="H337" s="11">
        <f>(Table14[[#This Row],[CARE/CAP AR20]]-Table14[[#This Row],[Base AR20]])*100</f>
        <v>-1.3338534601820076</v>
      </c>
      <c r="I337" s="11">
        <f>(Table14[[#This Row],[CARE/CAP AR50]]-Table14[[#This Row],[Base AR50]])*100</f>
        <v>-0.29609183809322032</v>
      </c>
      <c r="J337" s="7" t="s">
        <v>778</v>
      </c>
      <c r="K337" s="8" t="s">
        <v>15</v>
      </c>
      <c r="O337" s="6"/>
    </row>
    <row r="338" spans="1:15" x14ac:dyDescent="0.25">
      <c r="A338" s="12" t="s">
        <v>730</v>
      </c>
      <c r="B338" s="7" t="s">
        <v>731</v>
      </c>
      <c r="C338" s="7" t="s">
        <v>18</v>
      </c>
      <c r="D338" s="8">
        <v>3.7487619466753198E-2</v>
      </c>
      <c r="E338" s="8">
        <v>2.5219378809686829E-2</v>
      </c>
      <c r="F338" s="13">
        <v>9.8730675424482887E-3</v>
      </c>
      <c r="G338" s="8">
        <v>6.6796166397450922E-3</v>
      </c>
      <c r="H338" s="11">
        <f>(Table14[[#This Row],[CARE/CAP AR20]]-Table14[[#This Row],[Base AR20]])*100</f>
        <v>-1.2268240657066369</v>
      </c>
      <c r="I338" s="11">
        <f>(Table14[[#This Row],[CARE/CAP AR50]]-Table14[[#This Row],[Base AR50]])*100</f>
        <v>-0.31934509027031965</v>
      </c>
      <c r="J338" s="7" t="s">
        <v>779</v>
      </c>
      <c r="K338" s="8" t="s">
        <v>15</v>
      </c>
      <c r="O338" s="6"/>
    </row>
    <row r="339" spans="1:15" x14ac:dyDescent="0.25">
      <c r="A339" s="12" t="s">
        <v>673</v>
      </c>
      <c r="B339" s="7" t="s">
        <v>674</v>
      </c>
      <c r="C339" s="7" t="s">
        <v>151</v>
      </c>
      <c r="D339" s="8">
        <v>3.7173536819400714E-2</v>
      </c>
      <c r="E339" s="8">
        <v>2.4027051283025951E-2</v>
      </c>
      <c r="F339" s="13">
        <v>1.133726627883949E-2</v>
      </c>
      <c r="G339" s="8">
        <v>7.360692543987862E-3</v>
      </c>
      <c r="H339" s="11">
        <f>(Table14[[#This Row],[CARE/CAP AR20]]-Table14[[#This Row],[Base AR20]])*100</f>
        <v>-1.3146485536374763</v>
      </c>
      <c r="I339" s="11">
        <f>(Table14[[#This Row],[CARE/CAP AR50]]-Table14[[#This Row],[Base AR50]])*100</f>
        <v>-0.39765737348516284</v>
      </c>
      <c r="J339" s="7" t="s">
        <v>780</v>
      </c>
      <c r="K339" s="8" t="s">
        <v>15</v>
      </c>
      <c r="O339" s="6"/>
    </row>
    <row r="340" spans="1:15" x14ac:dyDescent="0.25">
      <c r="A340" s="12" t="s">
        <v>583</v>
      </c>
      <c r="B340" s="7" t="s">
        <v>584</v>
      </c>
      <c r="C340" s="7" t="s">
        <v>182</v>
      </c>
      <c r="D340" s="8">
        <v>3.7092282222990755E-2</v>
      </c>
      <c r="E340" s="8">
        <v>2.3915345829091928E-2</v>
      </c>
      <c r="F340" s="13">
        <v>9.9316379919886805E-3</v>
      </c>
      <c r="G340" s="8">
        <v>6.4454289356843117E-3</v>
      </c>
      <c r="H340" s="11">
        <f>(Table14[[#This Row],[CARE/CAP AR20]]-Table14[[#This Row],[Base AR20]])*100</f>
        <v>-1.3176936393898826</v>
      </c>
      <c r="I340" s="11">
        <f>(Table14[[#This Row],[CARE/CAP AR50]]-Table14[[#This Row],[Base AR50]])*100</f>
        <v>-0.34862090563043691</v>
      </c>
      <c r="J340" s="7" t="s">
        <v>781</v>
      </c>
      <c r="K340" s="8" t="s">
        <v>15</v>
      </c>
      <c r="O340" s="6"/>
    </row>
    <row r="341" spans="1:15" x14ac:dyDescent="0.25">
      <c r="A341" s="12" t="s">
        <v>757</v>
      </c>
      <c r="B341" s="7" t="s">
        <v>758</v>
      </c>
      <c r="C341" s="7" t="s">
        <v>134</v>
      </c>
      <c r="D341" s="8">
        <v>3.6700554723767154E-2</v>
      </c>
      <c r="E341" s="8">
        <v>2.4700513834548798E-2</v>
      </c>
      <c r="F341" s="13">
        <v>1.3268262611525139E-2</v>
      </c>
      <c r="G341" s="8">
        <v>8.9706533503244954E-3</v>
      </c>
      <c r="H341" s="11">
        <f>(Table14[[#This Row],[CARE/CAP AR20]]-Table14[[#This Row],[Base AR20]])*100</f>
        <v>-1.2000040889218355</v>
      </c>
      <c r="I341" s="11">
        <f>(Table14[[#This Row],[CARE/CAP AR50]]-Table14[[#This Row],[Base AR50]])*100</f>
        <v>-0.42976092612006433</v>
      </c>
      <c r="J341" s="7" t="s">
        <v>782</v>
      </c>
      <c r="K341" s="8" t="s">
        <v>15</v>
      </c>
      <c r="O341" s="6"/>
    </row>
    <row r="342" spans="1:15" x14ac:dyDescent="0.25">
      <c r="A342" s="12" t="s">
        <v>783</v>
      </c>
      <c r="B342" s="7" t="s">
        <v>784</v>
      </c>
      <c r="C342" s="7" t="s">
        <v>182</v>
      </c>
      <c r="D342" s="8">
        <v>3.6547189744575104E-2</v>
      </c>
      <c r="E342" s="8">
        <v>2.3651624650825862E-2</v>
      </c>
      <c r="F342" s="13">
        <v>1.066214687018706E-2</v>
      </c>
      <c r="G342" s="8">
        <v>6.9254749252188157E-3</v>
      </c>
      <c r="H342" s="11">
        <f>(Table14[[#This Row],[CARE/CAP AR20]]-Table14[[#This Row],[Base AR20]])*100</f>
        <v>-1.2895565093749242</v>
      </c>
      <c r="I342" s="11">
        <f>(Table14[[#This Row],[CARE/CAP AR50]]-Table14[[#This Row],[Base AR50]])*100</f>
        <v>-0.37366719449682445</v>
      </c>
      <c r="J342" s="7" t="s">
        <v>785</v>
      </c>
      <c r="K342" s="8" t="s">
        <v>15</v>
      </c>
      <c r="O342" s="6"/>
    </row>
    <row r="343" spans="1:15" x14ac:dyDescent="0.25">
      <c r="A343" s="12" t="s">
        <v>786</v>
      </c>
      <c r="B343" s="7" t="s">
        <v>787</v>
      </c>
      <c r="C343" s="7" t="s">
        <v>18</v>
      </c>
      <c r="D343" s="8">
        <v>3.6487874487995016E-2</v>
      </c>
      <c r="E343" s="8">
        <v>2.4484418739489585E-2</v>
      </c>
      <c r="F343" s="13">
        <v>1.1746477985075438E-2</v>
      </c>
      <c r="G343" s="8">
        <v>7.9369816083885731E-3</v>
      </c>
      <c r="H343" s="11">
        <f>(Table14[[#This Row],[CARE/CAP AR20]]-Table14[[#This Row],[Base AR20]])*100</f>
        <v>-1.2003455748505432</v>
      </c>
      <c r="I343" s="11">
        <f>(Table14[[#This Row],[CARE/CAP AR50]]-Table14[[#This Row],[Base AR50]])*100</f>
        <v>-0.3809496376686865</v>
      </c>
      <c r="J343" s="7" t="s">
        <v>788</v>
      </c>
      <c r="K343" s="8" t="s">
        <v>15</v>
      </c>
      <c r="O343" s="6"/>
    </row>
    <row r="344" spans="1:15" x14ac:dyDescent="0.25">
      <c r="A344" s="12" t="s">
        <v>789</v>
      </c>
      <c r="B344" s="7" t="s">
        <v>790</v>
      </c>
      <c r="C344" s="7" t="s">
        <v>22</v>
      </c>
      <c r="D344" s="8">
        <v>3.6175396427227995E-2</v>
      </c>
      <c r="E344" s="8">
        <v>2.4308652838974862E-2</v>
      </c>
      <c r="F344" s="13">
        <v>1.1609671558931275E-2</v>
      </c>
      <c r="G344" s="8">
        <v>7.8495575009795582E-3</v>
      </c>
      <c r="H344" s="11">
        <f>(Table14[[#This Row],[CARE/CAP AR20]]-Table14[[#This Row],[Base AR20]])*100</f>
        <v>-1.1866743588253132</v>
      </c>
      <c r="I344" s="11">
        <f>(Table14[[#This Row],[CARE/CAP AR50]]-Table14[[#This Row],[Base AR50]])*100</f>
        <v>-0.37601140579517167</v>
      </c>
      <c r="J344" s="7" t="s">
        <v>791</v>
      </c>
      <c r="K344" s="8" t="s">
        <v>15</v>
      </c>
      <c r="O344" s="6"/>
    </row>
    <row r="345" spans="1:15" x14ac:dyDescent="0.25">
      <c r="A345" s="12" t="s">
        <v>792</v>
      </c>
      <c r="B345" s="7" t="s">
        <v>793</v>
      </c>
      <c r="C345" s="7" t="s">
        <v>151</v>
      </c>
      <c r="D345" s="8">
        <v>3.6132851752190005E-2</v>
      </c>
      <c r="E345" s="8">
        <v>2.3358721944842134E-2</v>
      </c>
      <c r="F345" s="13">
        <v>8.8580862225461025E-3</v>
      </c>
      <c r="G345" s="8">
        <v>5.7535616383140933E-3</v>
      </c>
      <c r="H345" s="11">
        <f>(Table14[[#This Row],[CARE/CAP AR20]]-Table14[[#This Row],[Base AR20]])*100</f>
        <v>-1.2774129807347872</v>
      </c>
      <c r="I345" s="11">
        <f>(Table14[[#This Row],[CARE/CAP AR50]]-Table14[[#This Row],[Base AR50]])*100</f>
        <v>-0.31045245842320091</v>
      </c>
      <c r="J345" s="7" t="s">
        <v>794</v>
      </c>
      <c r="K345" s="8" t="s">
        <v>15</v>
      </c>
      <c r="O345" s="6"/>
    </row>
    <row r="346" spans="1:15" x14ac:dyDescent="0.25">
      <c r="A346" s="12" t="s">
        <v>789</v>
      </c>
      <c r="B346" s="7" t="s">
        <v>790</v>
      </c>
      <c r="C346" s="7" t="s">
        <v>13</v>
      </c>
      <c r="D346" s="8">
        <v>3.5799162665620964E-2</v>
      </c>
      <c r="E346" s="8">
        <v>2.4005505414909568E-2</v>
      </c>
      <c r="F346" s="13">
        <v>1.1450730927413768E-2</v>
      </c>
      <c r="G346" s="8">
        <v>7.7371999546428129E-3</v>
      </c>
      <c r="H346" s="11">
        <f>(Table14[[#This Row],[CARE/CAP AR20]]-Table14[[#This Row],[Base AR20]])*100</f>
        <v>-1.1793657250711396</v>
      </c>
      <c r="I346" s="11">
        <f>(Table14[[#This Row],[CARE/CAP AR50]]-Table14[[#This Row],[Base AR50]])*100</f>
        <v>-0.37135309727709553</v>
      </c>
      <c r="J346" s="7" t="s">
        <v>795</v>
      </c>
      <c r="K346" s="8" t="s">
        <v>15</v>
      </c>
      <c r="O346" s="6"/>
    </row>
    <row r="347" spans="1:15" x14ac:dyDescent="0.25">
      <c r="A347" s="12" t="s">
        <v>796</v>
      </c>
      <c r="B347" s="7" t="s">
        <v>797</v>
      </c>
      <c r="C347" s="7" t="s">
        <v>22</v>
      </c>
      <c r="D347" s="8">
        <v>3.5738634718312165E-2</v>
      </c>
      <c r="E347" s="8">
        <v>2.3870428597456271E-2</v>
      </c>
      <c r="F347" s="13">
        <v>1.2093199967174379E-2</v>
      </c>
      <c r="G347" s="8">
        <v>8.1584885663421834E-3</v>
      </c>
      <c r="H347" s="11">
        <f>(Table14[[#This Row],[CARE/CAP AR20]]-Table14[[#This Row],[Base AR20]])*100</f>
        <v>-1.1868206120855893</v>
      </c>
      <c r="I347" s="11">
        <f>(Table14[[#This Row],[CARE/CAP AR50]]-Table14[[#This Row],[Base AR50]])*100</f>
        <v>-0.39347114008321959</v>
      </c>
      <c r="J347" s="7" t="s">
        <v>798</v>
      </c>
      <c r="K347" s="8" t="s">
        <v>15</v>
      </c>
      <c r="O347" s="6"/>
    </row>
    <row r="348" spans="1:15" x14ac:dyDescent="0.25">
      <c r="A348" s="12" t="s">
        <v>799</v>
      </c>
      <c r="B348" s="7" t="s">
        <v>800</v>
      </c>
      <c r="C348" s="7" t="s">
        <v>182</v>
      </c>
      <c r="D348" s="8">
        <v>3.5066932081365937E-2</v>
      </c>
      <c r="E348" s="8">
        <v>2.2697948216048234E-2</v>
      </c>
      <c r="F348" s="13">
        <v>1.1909077900127409E-2</v>
      </c>
      <c r="G348" s="8">
        <v>7.7339755172055749E-3</v>
      </c>
      <c r="H348" s="11">
        <f>(Table14[[#This Row],[CARE/CAP AR20]]-Table14[[#This Row],[Base AR20]])*100</f>
        <v>-1.2368983865317702</v>
      </c>
      <c r="I348" s="11">
        <f>(Table14[[#This Row],[CARE/CAP AR50]]-Table14[[#This Row],[Base AR50]])*100</f>
        <v>-0.41751023829218342</v>
      </c>
      <c r="J348" s="7" t="s">
        <v>801</v>
      </c>
      <c r="K348" s="8" t="s">
        <v>15</v>
      </c>
      <c r="O348" s="6"/>
    </row>
    <row r="349" spans="1:15" x14ac:dyDescent="0.25">
      <c r="A349" s="12" t="s">
        <v>796</v>
      </c>
      <c r="B349" s="7" t="s">
        <v>797</v>
      </c>
      <c r="C349" s="7" t="s">
        <v>13</v>
      </c>
      <c r="D349" s="8">
        <v>3.4816679566771064E-2</v>
      </c>
      <c r="E349" s="8">
        <v>2.3254840439194572E-2</v>
      </c>
      <c r="F349" s="13">
        <v>1.1871348711804047E-2</v>
      </c>
      <c r="G349" s="8">
        <v>8.0086458943183624E-3</v>
      </c>
      <c r="H349" s="11">
        <f>(Table14[[#This Row],[CARE/CAP AR20]]-Table14[[#This Row],[Base AR20]])*100</f>
        <v>-1.1561839127576492</v>
      </c>
      <c r="I349" s="11">
        <f>(Table14[[#This Row],[CARE/CAP AR50]]-Table14[[#This Row],[Base AR50]])*100</f>
        <v>-0.38627028174856842</v>
      </c>
      <c r="J349" s="7" t="s">
        <v>802</v>
      </c>
      <c r="K349" s="8" t="s">
        <v>15</v>
      </c>
      <c r="O349" s="6"/>
    </row>
    <row r="350" spans="1:15" x14ac:dyDescent="0.25">
      <c r="A350" s="12" t="s">
        <v>803</v>
      </c>
      <c r="B350" s="7" t="s">
        <v>804</v>
      </c>
      <c r="C350" s="7" t="s">
        <v>57</v>
      </c>
      <c r="D350" s="8">
        <v>3.473735766001311E-2</v>
      </c>
      <c r="E350" s="8">
        <v>2.2518467867868059E-2</v>
      </c>
      <c r="F350" s="13">
        <v>1.1839866689691428E-2</v>
      </c>
      <c r="G350" s="8">
        <v>7.6929342261493339E-3</v>
      </c>
      <c r="H350" s="11">
        <f>(Table14[[#This Row],[CARE/CAP AR20]]-Table14[[#This Row],[Base AR20]])*100</f>
        <v>-1.2218889792145051</v>
      </c>
      <c r="I350" s="11">
        <f>(Table14[[#This Row],[CARE/CAP AR50]]-Table14[[#This Row],[Base AR50]])*100</f>
        <v>-0.41469324635420945</v>
      </c>
      <c r="J350" s="7" t="s">
        <v>805</v>
      </c>
      <c r="K350" s="8" t="s">
        <v>15</v>
      </c>
      <c r="O350" s="6"/>
    </row>
    <row r="351" spans="1:15" x14ac:dyDescent="0.25">
      <c r="A351" s="12" t="s">
        <v>806</v>
      </c>
      <c r="B351" s="7" t="s">
        <v>807</v>
      </c>
      <c r="C351" s="7" t="s">
        <v>182</v>
      </c>
      <c r="D351" s="8">
        <v>3.44119451845648E-2</v>
      </c>
      <c r="E351" s="8">
        <v>2.2164134543033988E-2</v>
      </c>
      <c r="F351" s="13">
        <v>1.1598215841597441E-2</v>
      </c>
      <c r="G351" s="8">
        <v>7.5195877310788427E-3</v>
      </c>
      <c r="H351" s="11">
        <f>(Table14[[#This Row],[CARE/CAP AR20]]-Table14[[#This Row],[Base AR20]])*100</f>
        <v>-1.2247810641530812</v>
      </c>
      <c r="I351" s="11">
        <f>(Table14[[#This Row],[CARE/CAP AR50]]-Table14[[#This Row],[Base AR50]])*100</f>
        <v>-0.40786281105185984</v>
      </c>
      <c r="J351" s="7" t="s">
        <v>808</v>
      </c>
      <c r="K351" s="8" t="s">
        <v>15</v>
      </c>
      <c r="O351" s="6"/>
    </row>
    <row r="352" spans="1:15" x14ac:dyDescent="0.25">
      <c r="A352" s="12" t="s">
        <v>757</v>
      </c>
      <c r="B352" s="7" t="s">
        <v>758</v>
      </c>
      <c r="C352" s="7" t="s">
        <v>18</v>
      </c>
      <c r="D352" s="8">
        <v>3.375325997841936E-2</v>
      </c>
      <c r="E352" s="8">
        <v>2.2724744100382107E-2</v>
      </c>
      <c r="F352" s="13">
        <v>1.2155166771057019E-2</v>
      </c>
      <c r="G352" s="8">
        <v>8.2197655631088516E-3</v>
      </c>
      <c r="H352" s="11">
        <f>(Table14[[#This Row],[CARE/CAP AR20]]-Table14[[#This Row],[Base AR20]])*100</f>
        <v>-1.1028515878037253</v>
      </c>
      <c r="I352" s="11">
        <f>(Table14[[#This Row],[CARE/CAP AR50]]-Table14[[#This Row],[Base AR50]])*100</f>
        <v>-0.39354012079481671</v>
      </c>
      <c r="J352" s="7" t="s">
        <v>809</v>
      </c>
      <c r="K352" s="8" t="s">
        <v>15</v>
      </c>
      <c r="O352" s="6"/>
    </row>
    <row r="353" spans="1:15" x14ac:dyDescent="0.25">
      <c r="A353" s="12" t="s">
        <v>810</v>
      </c>
      <c r="B353" s="7" t="s">
        <v>811</v>
      </c>
      <c r="C353" s="7" t="s">
        <v>250</v>
      </c>
      <c r="D353" s="8">
        <v>3.3694921776813762E-2</v>
      </c>
      <c r="E353" s="8">
        <v>2.2696590977277203E-2</v>
      </c>
      <c r="F353" s="13">
        <v>1.2978127709794252E-2</v>
      </c>
      <c r="G353" s="8">
        <v>8.7758471180073919E-3</v>
      </c>
      <c r="H353" s="11">
        <f>(Table14[[#This Row],[CARE/CAP AR20]]-Table14[[#This Row],[Base AR20]])*100</f>
        <v>-1.099833079953656</v>
      </c>
      <c r="I353" s="11">
        <f>(Table14[[#This Row],[CARE/CAP AR50]]-Table14[[#This Row],[Base AR50]])*100</f>
        <v>-0.420228059178686</v>
      </c>
      <c r="J353" s="7" t="s">
        <v>812</v>
      </c>
      <c r="K353" s="8" t="s">
        <v>15</v>
      </c>
      <c r="O353" s="6"/>
    </row>
    <row r="354" spans="1:15" x14ac:dyDescent="0.25">
      <c r="A354" s="12" t="s">
        <v>813</v>
      </c>
      <c r="B354" s="7" t="s">
        <v>814</v>
      </c>
      <c r="C354" s="7" t="s">
        <v>182</v>
      </c>
      <c r="D354" s="8">
        <v>3.3655490015521566E-2</v>
      </c>
      <c r="E354" s="8">
        <v>2.1706827910762054E-2</v>
      </c>
      <c r="F354" s="13">
        <v>6.8977899111887465E-3</v>
      </c>
      <c r="G354" s="8">
        <v>4.4793093853306215E-3</v>
      </c>
      <c r="H354" s="11">
        <f>(Table14[[#This Row],[CARE/CAP AR20]]-Table14[[#This Row],[Base AR20]])*100</f>
        <v>-1.1948662104759513</v>
      </c>
      <c r="I354" s="11">
        <f>(Table14[[#This Row],[CARE/CAP AR50]]-Table14[[#This Row],[Base AR50]])*100</f>
        <v>-0.24184805258581249</v>
      </c>
      <c r="J354" s="7" t="s">
        <v>815</v>
      </c>
      <c r="K354" s="8" t="s">
        <v>15</v>
      </c>
      <c r="O354" s="6"/>
    </row>
    <row r="355" spans="1:15" x14ac:dyDescent="0.25">
      <c r="A355" s="12" t="s">
        <v>760</v>
      </c>
      <c r="B355" s="7" t="s">
        <v>761</v>
      </c>
      <c r="C355" s="7" t="s">
        <v>113</v>
      </c>
      <c r="D355" s="8">
        <v>3.3596646551220348E-2</v>
      </c>
      <c r="E355" s="8">
        <v>2.1698366817289289E-2</v>
      </c>
      <c r="F355" s="13">
        <v>9.953993133549336E-3</v>
      </c>
      <c r="G355" s="8">
        <v>6.4508576883248849E-3</v>
      </c>
      <c r="H355" s="11">
        <f>(Table14[[#This Row],[CARE/CAP AR20]]-Table14[[#This Row],[Base AR20]])*100</f>
        <v>-1.1898279733931059</v>
      </c>
      <c r="I355" s="11">
        <f>(Table14[[#This Row],[CARE/CAP AR50]]-Table14[[#This Row],[Base AR50]])*100</f>
        <v>-0.35031354452244512</v>
      </c>
      <c r="J355" s="7" t="s">
        <v>816</v>
      </c>
      <c r="K355" s="8" t="s">
        <v>15</v>
      </c>
      <c r="O355" s="6"/>
    </row>
    <row r="356" spans="1:15" x14ac:dyDescent="0.25">
      <c r="A356" s="12" t="s">
        <v>817</v>
      </c>
      <c r="B356" s="7" t="s">
        <v>818</v>
      </c>
      <c r="C356" s="7" t="s">
        <v>22</v>
      </c>
      <c r="D356" s="8">
        <v>3.2899691385624298E-2</v>
      </c>
      <c r="E356" s="8">
        <v>2.2117831615842413E-2</v>
      </c>
      <c r="F356" s="13">
        <v>9.4697223319331406E-3</v>
      </c>
      <c r="G356" s="8">
        <v>6.4055016890887566E-3</v>
      </c>
      <c r="H356" s="11">
        <f>(Table14[[#This Row],[CARE/CAP AR20]]-Table14[[#This Row],[Base AR20]])*100</f>
        <v>-1.0781859769781885</v>
      </c>
      <c r="I356" s="11">
        <f>(Table14[[#This Row],[CARE/CAP AR50]]-Table14[[#This Row],[Base AR50]])*100</f>
        <v>-0.30642206428443841</v>
      </c>
      <c r="J356" s="7" t="s">
        <v>819</v>
      </c>
      <c r="K356" s="8" t="s">
        <v>15</v>
      </c>
      <c r="O356" s="6"/>
    </row>
    <row r="357" spans="1:15" x14ac:dyDescent="0.25">
      <c r="A357" s="12" t="s">
        <v>490</v>
      </c>
      <c r="B357" s="7" t="s">
        <v>491</v>
      </c>
      <c r="C357" s="7" t="s">
        <v>151</v>
      </c>
      <c r="D357" s="8">
        <v>3.2492079578537919E-2</v>
      </c>
      <c r="E357" s="8">
        <v>2.101826073402727E-2</v>
      </c>
      <c r="F357" s="13">
        <v>1.1826164915959744E-2</v>
      </c>
      <c r="G357" s="8">
        <v>7.6774536090883925E-3</v>
      </c>
      <c r="H357" s="11">
        <f>(Table14[[#This Row],[CARE/CAP AR20]]-Table14[[#This Row],[Base AR20]])*100</f>
        <v>-1.1473818844510648</v>
      </c>
      <c r="I357" s="11">
        <f>(Table14[[#This Row],[CARE/CAP AR50]]-Table14[[#This Row],[Base AR50]])*100</f>
        <v>-0.41487113068713516</v>
      </c>
      <c r="J357" s="7" t="s">
        <v>820</v>
      </c>
      <c r="K357" s="8" t="s">
        <v>15</v>
      </c>
      <c r="O357" s="6"/>
    </row>
    <row r="358" spans="1:15" x14ac:dyDescent="0.25">
      <c r="A358" s="12" t="s">
        <v>821</v>
      </c>
      <c r="B358" s="7" t="s">
        <v>822</v>
      </c>
      <c r="C358" s="7" t="s">
        <v>250</v>
      </c>
      <c r="D358" s="8">
        <v>3.2366651697715111E-2</v>
      </c>
      <c r="E358" s="8">
        <v>2.1807239957459375E-2</v>
      </c>
      <c r="F358" s="13">
        <v>1.4192285229470813E-2</v>
      </c>
      <c r="G358" s="8">
        <v>9.5946801628613524E-3</v>
      </c>
      <c r="H358" s="11">
        <f>(Table14[[#This Row],[CARE/CAP AR20]]-Table14[[#This Row],[Base AR20]])*100</f>
        <v>-1.0559411740255737</v>
      </c>
      <c r="I358" s="11">
        <f>(Table14[[#This Row],[CARE/CAP AR50]]-Table14[[#This Row],[Base AR50]])*100</f>
        <v>-0.45976050666094603</v>
      </c>
      <c r="J358" s="7" t="s">
        <v>823</v>
      </c>
      <c r="K358" s="8" t="s">
        <v>15</v>
      </c>
      <c r="O358" s="6"/>
    </row>
    <row r="359" spans="1:15" x14ac:dyDescent="0.25">
      <c r="A359" s="12" t="s">
        <v>824</v>
      </c>
      <c r="B359" s="7" t="s">
        <v>825</v>
      </c>
      <c r="C359" s="7" t="s">
        <v>22</v>
      </c>
      <c r="D359" s="8">
        <v>3.2266650665041398E-2</v>
      </c>
      <c r="E359" s="8">
        <v>2.170384753019685E-2</v>
      </c>
      <c r="F359" s="13">
        <v>1.1226542041517769E-2</v>
      </c>
      <c r="G359" s="8">
        <v>7.591309976092738E-3</v>
      </c>
      <c r="H359" s="11">
        <f>(Table14[[#This Row],[CARE/CAP AR20]]-Table14[[#This Row],[Base AR20]])*100</f>
        <v>-1.0562803134844547</v>
      </c>
      <c r="I359" s="11">
        <f>(Table14[[#This Row],[CARE/CAP AR50]]-Table14[[#This Row],[Base AR50]])*100</f>
        <v>-0.36352320654250314</v>
      </c>
      <c r="J359" s="7" t="s">
        <v>826</v>
      </c>
      <c r="K359" s="8" t="s">
        <v>15</v>
      </c>
      <c r="O359" s="6"/>
    </row>
    <row r="360" spans="1:15" x14ac:dyDescent="0.25">
      <c r="A360" s="12" t="s">
        <v>827</v>
      </c>
      <c r="B360" s="7" t="s">
        <v>828</v>
      </c>
      <c r="C360" s="7" t="s">
        <v>22</v>
      </c>
      <c r="D360" s="8">
        <v>3.185164419303764E-2</v>
      </c>
      <c r="E360" s="8">
        <v>2.141932834989212E-2</v>
      </c>
      <c r="F360" s="13">
        <v>1.0772251160347805E-2</v>
      </c>
      <c r="G360" s="8">
        <v>7.2840943032444379E-3</v>
      </c>
      <c r="H360" s="11">
        <f>(Table14[[#This Row],[CARE/CAP AR20]]-Table14[[#This Row],[Base AR20]])*100</f>
        <v>-1.0432315843145519</v>
      </c>
      <c r="I360" s="11">
        <f>(Table14[[#This Row],[CARE/CAP AR50]]-Table14[[#This Row],[Base AR50]])*100</f>
        <v>-0.34881568571033666</v>
      </c>
      <c r="J360" s="7" t="s">
        <v>829</v>
      </c>
      <c r="K360" s="8" t="s">
        <v>15</v>
      </c>
      <c r="O360" s="6"/>
    </row>
    <row r="361" spans="1:15" x14ac:dyDescent="0.25">
      <c r="A361" s="12" t="s">
        <v>824</v>
      </c>
      <c r="B361" s="7" t="s">
        <v>825</v>
      </c>
      <c r="C361" s="7" t="s">
        <v>13</v>
      </c>
      <c r="D361" s="8">
        <v>3.1832805778508666E-2</v>
      </c>
      <c r="E361" s="8">
        <v>2.141265740973964E-2</v>
      </c>
      <c r="F361" s="13">
        <v>1.1063364891079093E-2</v>
      </c>
      <c r="G361" s="8">
        <v>7.4812802573407597E-3</v>
      </c>
      <c r="H361" s="11">
        <f>(Table14[[#This Row],[CARE/CAP AR20]]-Table14[[#This Row],[Base AR20]])*100</f>
        <v>-1.0420148368769027</v>
      </c>
      <c r="I361" s="11">
        <f>(Table14[[#This Row],[CARE/CAP AR50]]-Table14[[#This Row],[Base AR50]])*100</f>
        <v>-0.35820846337383339</v>
      </c>
      <c r="J361" s="7" t="s">
        <v>830</v>
      </c>
      <c r="K361" s="8" t="s">
        <v>15</v>
      </c>
      <c r="O361" s="6"/>
    </row>
    <row r="362" spans="1:15" x14ac:dyDescent="0.25">
      <c r="A362" s="12" t="s">
        <v>831</v>
      </c>
      <c r="B362" s="7" t="s">
        <v>832</v>
      </c>
      <c r="C362" s="7" t="s">
        <v>113</v>
      </c>
      <c r="D362" s="8">
        <v>3.1693732142487857E-2</v>
      </c>
      <c r="E362" s="8">
        <v>2.0454358397462527E-2</v>
      </c>
      <c r="F362" s="13">
        <v>9.3509245975267139E-3</v>
      </c>
      <c r="G362" s="8">
        <v>6.0587491154361472E-3</v>
      </c>
      <c r="H362" s="11">
        <f>(Table14[[#This Row],[CARE/CAP AR20]]-Table14[[#This Row],[Base AR20]])*100</f>
        <v>-1.1239373745025329</v>
      </c>
      <c r="I362" s="11">
        <f>(Table14[[#This Row],[CARE/CAP AR50]]-Table14[[#This Row],[Base AR50]])*100</f>
        <v>-0.32921754820905669</v>
      </c>
      <c r="J362" s="7" t="s">
        <v>833</v>
      </c>
      <c r="K362" s="8" t="s">
        <v>15</v>
      </c>
      <c r="O362" s="6"/>
    </row>
    <row r="363" spans="1:15" x14ac:dyDescent="0.25">
      <c r="A363" s="12" t="s">
        <v>834</v>
      </c>
      <c r="B363" s="7" t="s">
        <v>835</v>
      </c>
      <c r="C363" s="7" t="s">
        <v>22</v>
      </c>
      <c r="D363" s="8">
        <v>3.1688858187762965E-2</v>
      </c>
      <c r="E363" s="8">
        <v>2.1485166754163031E-2</v>
      </c>
      <c r="F363" s="13">
        <v>1.0902571628593228E-2</v>
      </c>
      <c r="G363" s="8">
        <v>7.3927117369500485E-3</v>
      </c>
      <c r="H363" s="11">
        <f>(Table14[[#This Row],[CARE/CAP AR20]]-Table14[[#This Row],[Base AR20]])*100</f>
        <v>-1.0203691433599935</v>
      </c>
      <c r="I363" s="11">
        <f>(Table14[[#This Row],[CARE/CAP AR50]]-Table14[[#This Row],[Base AR50]])*100</f>
        <v>-0.35098598916431789</v>
      </c>
      <c r="J363" s="7" t="s">
        <v>836</v>
      </c>
      <c r="K363" s="8" t="s">
        <v>15</v>
      </c>
      <c r="O363" s="6"/>
    </row>
    <row r="364" spans="1:15" x14ac:dyDescent="0.25">
      <c r="A364" s="12" t="s">
        <v>834</v>
      </c>
      <c r="B364" s="7" t="s">
        <v>835</v>
      </c>
      <c r="C364" s="7" t="s">
        <v>13</v>
      </c>
      <c r="D364" s="8">
        <v>3.1202094561311591E-2</v>
      </c>
      <c r="E364" s="8">
        <v>2.1159166971786828E-2</v>
      </c>
      <c r="F364" s="13">
        <v>1.0737183272267314E-2</v>
      </c>
      <c r="G364" s="8">
        <v>7.2812377276858043E-3</v>
      </c>
      <c r="H364" s="11">
        <f>(Table14[[#This Row],[CARE/CAP AR20]]-Table14[[#This Row],[Base AR20]])*100</f>
        <v>-1.0042927589524762</v>
      </c>
      <c r="I364" s="11">
        <f>(Table14[[#This Row],[CARE/CAP AR50]]-Table14[[#This Row],[Base AR50]])*100</f>
        <v>-0.34559455445815096</v>
      </c>
      <c r="J364" s="7" t="s">
        <v>837</v>
      </c>
      <c r="K364" s="8" t="s">
        <v>15</v>
      </c>
      <c r="O364" s="6"/>
    </row>
    <row r="365" spans="1:15" x14ac:dyDescent="0.25">
      <c r="A365" s="12" t="s">
        <v>838</v>
      </c>
      <c r="B365" s="7" t="s">
        <v>839</v>
      </c>
      <c r="C365" s="7" t="s">
        <v>182</v>
      </c>
      <c r="D365" s="8">
        <v>3.0612395283346829E-2</v>
      </c>
      <c r="E365" s="8">
        <v>1.9827566326198354E-2</v>
      </c>
      <c r="F365" s="13">
        <v>8.0135128040747482E-3</v>
      </c>
      <c r="G365" s="8">
        <v>5.2070483078068787E-3</v>
      </c>
      <c r="H365" s="11">
        <f>(Table14[[#This Row],[CARE/CAP AR20]]-Table14[[#This Row],[Base AR20]])*100</f>
        <v>-1.0784828957148476</v>
      </c>
      <c r="I365" s="11">
        <f>(Table14[[#This Row],[CARE/CAP AR50]]-Table14[[#This Row],[Base AR50]])*100</f>
        <v>-0.28064644962678698</v>
      </c>
      <c r="J365" s="7" t="s">
        <v>840</v>
      </c>
      <c r="K365" s="8" t="s">
        <v>15</v>
      </c>
      <c r="O365" s="6"/>
    </row>
    <row r="366" spans="1:15" x14ac:dyDescent="0.25">
      <c r="A366" s="12" t="s">
        <v>841</v>
      </c>
      <c r="B366" s="7" t="s">
        <v>842</v>
      </c>
      <c r="C366" s="7" t="s">
        <v>22</v>
      </c>
      <c r="D366" s="8">
        <v>3.0562033692688381E-2</v>
      </c>
      <c r="E366" s="8">
        <v>2.0570374877527699E-2</v>
      </c>
      <c r="F366" s="13">
        <v>1.0276060339132542E-2</v>
      </c>
      <c r="G366" s="8">
        <v>6.9507791729723377E-3</v>
      </c>
      <c r="H366" s="11">
        <f>(Table14[[#This Row],[CARE/CAP AR20]]-Table14[[#This Row],[Base AR20]])*100</f>
        <v>-0.99916588151606822</v>
      </c>
      <c r="I366" s="11">
        <f>(Table14[[#This Row],[CARE/CAP AR50]]-Table14[[#This Row],[Base AR50]])*100</f>
        <v>-0.33252811661602039</v>
      </c>
      <c r="J366" s="7" t="s">
        <v>843</v>
      </c>
      <c r="K366" s="8" t="s">
        <v>15</v>
      </c>
      <c r="O366" s="6"/>
    </row>
    <row r="367" spans="1:15" x14ac:dyDescent="0.25">
      <c r="A367" s="12" t="s">
        <v>844</v>
      </c>
      <c r="B367" s="7" t="s">
        <v>845</v>
      </c>
      <c r="C367" s="7" t="s">
        <v>182</v>
      </c>
      <c r="D367" s="8">
        <v>2.9853114698872221E-2</v>
      </c>
      <c r="E367" s="8">
        <v>1.9335832405692827E-2</v>
      </c>
      <c r="F367" s="13">
        <v>7.6087770990270025E-3</v>
      </c>
      <c r="G367" s="8">
        <v>4.9442182462963221E-3</v>
      </c>
      <c r="H367" s="11">
        <f>(Table14[[#This Row],[CARE/CAP AR20]]-Table14[[#This Row],[Base AR20]])*100</f>
        <v>-1.0517282293179393</v>
      </c>
      <c r="I367" s="11">
        <f>(Table14[[#This Row],[CARE/CAP AR50]]-Table14[[#This Row],[Base AR50]])*100</f>
        <v>-0.26645588527306802</v>
      </c>
      <c r="J367" s="7" t="s">
        <v>846</v>
      </c>
      <c r="K367" s="8" t="s">
        <v>15</v>
      </c>
      <c r="O367" s="6"/>
    </row>
    <row r="368" spans="1:15" x14ac:dyDescent="0.25">
      <c r="A368" s="12" t="s">
        <v>847</v>
      </c>
      <c r="B368" s="7" t="s">
        <v>848</v>
      </c>
      <c r="C368" s="7" t="s">
        <v>182</v>
      </c>
      <c r="D368" s="8">
        <v>2.9703065800886563E-2</v>
      </c>
      <c r="E368" s="8">
        <v>1.9241109529748099E-2</v>
      </c>
      <c r="F368" s="13">
        <v>9.5453188871231411E-3</v>
      </c>
      <c r="G368" s="8">
        <v>6.2010378811934008E-3</v>
      </c>
      <c r="H368" s="11">
        <f>(Table14[[#This Row],[CARE/CAP AR20]]-Table14[[#This Row],[Base AR20]])*100</f>
        <v>-1.0461956271138464</v>
      </c>
      <c r="I368" s="11">
        <f>(Table14[[#This Row],[CARE/CAP AR50]]-Table14[[#This Row],[Base AR50]])*100</f>
        <v>-0.33442810059297401</v>
      </c>
      <c r="J368" s="7" t="s">
        <v>849</v>
      </c>
      <c r="K368" s="8" t="s">
        <v>15</v>
      </c>
      <c r="O368" s="6"/>
    </row>
    <row r="369" spans="1:15" x14ac:dyDescent="0.25">
      <c r="A369" s="12" t="s">
        <v>850</v>
      </c>
      <c r="B369" s="7" t="s">
        <v>851</v>
      </c>
      <c r="C369" s="7" t="s">
        <v>22</v>
      </c>
      <c r="D369" s="8">
        <v>2.9606715844243313E-2</v>
      </c>
      <c r="E369" s="8">
        <v>1.9933986061975759E-2</v>
      </c>
      <c r="F369" s="13">
        <v>1.032170890738705E-2</v>
      </c>
      <c r="G369" s="8">
        <v>6.981792505220105E-3</v>
      </c>
      <c r="H369" s="11">
        <f>(Table14[[#This Row],[CARE/CAP AR20]]-Table14[[#This Row],[Base AR20]])*100</f>
        <v>-0.9672729782267554</v>
      </c>
      <c r="I369" s="11">
        <f>(Table14[[#This Row],[CARE/CAP AR50]]-Table14[[#This Row],[Base AR50]])*100</f>
        <v>-0.33399164021669447</v>
      </c>
      <c r="J369" s="7" t="s">
        <v>852</v>
      </c>
      <c r="K369" s="8" t="s">
        <v>15</v>
      </c>
      <c r="O369" s="6"/>
    </row>
    <row r="370" spans="1:15" x14ac:dyDescent="0.25">
      <c r="A370" s="12" t="s">
        <v>786</v>
      </c>
      <c r="B370" s="7" t="s">
        <v>787</v>
      </c>
      <c r="C370" s="7" t="s">
        <v>13</v>
      </c>
      <c r="D370" s="8">
        <v>2.9335179900230081E-2</v>
      </c>
      <c r="E370" s="8">
        <v>1.9666791218008038E-2</v>
      </c>
      <c r="F370" s="13">
        <v>9.4282736771826268E-3</v>
      </c>
      <c r="G370" s="8">
        <v>6.370065500172958E-3</v>
      </c>
      <c r="H370" s="11">
        <f>(Table14[[#This Row],[CARE/CAP AR20]]-Table14[[#This Row],[Base AR20]])*100</f>
        <v>-0.96683886822220422</v>
      </c>
      <c r="I370" s="11">
        <f>(Table14[[#This Row],[CARE/CAP AR50]]-Table14[[#This Row],[Base AR50]])*100</f>
        <v>-0.30582081770096686</v>
      </c>
      <c r="J370" s="7" t="s">
        <v>853</v>
      </c>
      <c r="K370" s="8" t="s">
        <v>15</v>
      </c>
      <c r="O370" s="6"/>
    </row>
    <row r="371" spans="1:15" x14ac:dyDescent="0.25">
      <c r="A371" s="12" t="s">
        <v>854</v>
      </c>
      <c r="B371" s="7" t="s">
        <v>855</v>
      </c>
      <c r="C371" s="7" t="s">
        <v>182</v>
      </c>
      <c r="D371" s="8">
        <v>2.9293704427419114E-2</v>
      </c>
      <c r="E371" s="8">
        <v>1.8918289406807957E-2</v>
      </c>
      <c r="F371" s="13">
        <v>1.1531612305004419E-2</v>
      </c>
      <c r="G371" s="8">
        <v>7.4801698766794678E-3</v>
      </c>
      <c r="H371" s="11">
        <f>(Table14[[#This Row],[CARE/CAP AR20]]-Table14[[#This Row],[Base AR20]])*100</f>
        <v>-1.0375415020611158</v>
      </c>
      <c r="I371" s="11">
        <f>(Table14[[#This Row],[CARE/CAP AR50]]-Table14[[#This Row],[Base AR50]])*100</f>
        <v>-0.40514424283249517</v>
      </c>
      <c r="J371" s="7" t="s">
        <v>856</v>
      </c>
      <c r="K371" s="8" t="s">
        <v>15</v>
      </c>
      <c r="O371" s="6"/>
    </row>
    <row r="372" spans="1:15" x14ac:dyDescent="0.25">
      <c r="A372" s="12" t="s">
        <v>857</v>
      </c>
      <c r="B372" s="7" t="s">
        <v>858</v>
      </c>
      <c r="C372" s="7" t="s">
        <v>182</v>
      </c>
      <c r="D372" s="8">
        <v>2.8955862645922734E-2</v>
      </c>
      <c r="E372" s="8">
        <v>1.8754587411164796E-2</v>
      </c>
      <c r="F372" s="13">
        <v>9.1597851480196436E-3</v>
      </c>
      <c r="G372" s="8">
        <v>5.9504607018264878E-3</v>
      </c>
      <c r="H372" s="11">
        <f>(Table14[[#This Row],[CARE/CAP AR20]]-Table14[[#This Row],[Base AR20]])*100</f>
        <v>-1.0201275234757938</v>
      </c>
      <c r="I372" s="11">
        <f>(Table14[[#This Row],[CARE/CAP AR50]]-Table14[[#This Row],[Base AR50]])*100</f>
        <v>-0.32093244461931558</v>
      </c>
      <c r="J372" s="7" t="s">
        <v>859</v>
      </c>
      <c r="K372" s="8" t="s">
        <v>15</v>
      </c>
      <c r="O372" s="6"/>
    </row>
    <row r="373" spans="1:15" x14ac:dyDescent="0.25">
      <c r="A373" s="12" t="s">
        <v>860</v>
      </c>
      <c r="B373" s="7" t="s">
        <v>861</v>
      </c>
      <c r="C373" s="7" t="s">
        <v>113</v>
      </c>
      <c r="D373" s="8">
        <v>2.8859049050934317E-2</v>
      </c>
      <c r="E373" s="8">
        <v>1.8651386766517272E-2</v>
      </c>
      <c r="F373" s="13">
        <v>1.0253549106538834E-2</v>
      </c>
      <c r="G373" s="8">
        <v>6.6447010194706337E-3</v>
      </c>
      <c r="H373" s="11">
        <f>(Table14[[#This Row],[CARE/CAP AR20]]-Table14[[#This Row],[Base AR20]])*100</f>
        <v>-1.0207662284417045</v>
      </c>
      <c r="I373" s="11">
        <f>(Table14[[#This Row],[CARE/CAP AR50]]-Table14[[#This Row],[Base AR50]])*100</f>
        <v>-0.36088480870682005</v>
      </c>
      <c r="J373" s="7" t="s">
        <v>862</v>
      </c>
      <c r="K373" s="8" t="s">
        <v>15</v>
      </c>
      <c r="O373" s="6"/>
    </row>
    <row r="374" spans="1:15" x14ac:dyDescent="0.25">
      <c r="A374" s="12" t="s">
        <v>863</v>
      </c>
      <c r="B374" s="7" t="s">
        <v>864</v>
      </c>
      <c r="C374" s="7" t="s">
        <v>182</v>
      </c>
      <c r="D374" s="8">
        <v>2.8470943817089124E-2</v>
      </c>
      <c r="E374" s="8">
        <v>1.8422188551206357E-2</v>
      </c>
      <c r="F374" s="13">
        <v>8.9051788060435285E-3</v>
      </c>
      <c r="G374" s="8">
        <v>5.7833597583137808E-3</v>
      </c>
      <c r="H374" s="11">
        <f>(Table14[[#This Row],[CARE/CAP AR20]]-Table14[[#This Row],[Base AR20]])*100</f>
        <v>-1.0048755265882767</v>
      </c>
      <c r="I374" s="11">
        <f>(Table14[[#This Row],[CARE/CAP AR50]]-Table14[[#This Row],[Base AR50]])*100</f>
        <v>-0.31218190477297475</v>
      </c>
      <c r="J374" s="7" t="s">
        <v>865</v>
      </c>
      <c r="K374" s="8" t="s">
        <v>15</v>
      </c>
      <c r="O374" s="6"/>
    </row>
    <row r="375" spans="1:15" x14ac:dyDescent="0.25">
      <c r="A375" s="12" t="s">
        <v>583</v>
      </c>
      <c r="B375" s="7" t="s">
        <v>584</v>
      </c>
      <c r="C375" s="7" t="s">
        <v>151</v>
      </c>
      <c r="D375" s="8">
        <v>2.8313289665490512E-2</v>
      </c>
      <c r="E375" s="8">
        <v>1.8310659754083258E-2</v>
      </c>
      <c r="F375" s="13">
        <v>7.6476498476140435E-3</v>
      </c>
      <c r="G375" s="8">
        <v>4.9671353702457838E-3</v>
      </c>
      <c r="H375" s="11">
        <f>(Table14[[#This Row],[CARE/CAP AR20]]-Table14[[#This Row],[Base AR20]])*100</f>
        <v>-1.0002629911407255</v>
      </c>
      <c r="I375" s="11">
        <f>(Table14[[#This Row],[CARE/CAP AR50]]-Table14[[#This Row],[Base AR50]])*100</f>
        <v>-0.26805144773682599</v>
      </c>
      <c r="J375" s="7" t="s">
        <v>866</v>
      </c>
      <c r="K375" s="8" t="s">
        <v>15</v>
      </c>
      <c r="O375" s="6"/>
    </row>
    <row r="376" spans="1:15" x14ac:dyDescent="0.25">
      <c r="A376" s="12" t="s">
        <v>783</v>
      </c>
      <c r="B376" s="7" t="s">
        <v>784</v>
      </c>
      <c r="C376" s="7" t="s">
        <v>151</v>
      </c>
      <c r="D376" s="8">
        <v>2.8286787460517208E-2</v>
      </c>
      <c r="E376" s="8">
        <v>1.8311298216166588E-2</v>
      </c>
      <c r="F376" s="13">
        <v>8.2415103321653808E-3</v>
      </c>
      <c r="G376" s="8">
        <v>5.3536514974103725E-3</v>
      </c>
      <c r="H376" s="11">
        <f>(Table14[[#This Row],[CARE/CAP AR20]]-Table14[[#This Row],[Base AR20]])*100</f>
        <v>-0.99754892443506205</v>
      </c>
      <c r="I376" s="11">
        <f>(Table14[[#This Row],[CARE/CAP AR50]]-Table14[[#This Row],[Base AR50]])*100</f>
        <v>-0.28878588347550083</v>
      </c>
      <c r="J376" s="7" t="s">
        <v>867</v>
      </c>
      <c r="K376" s="8" t="s">
        <v>15</v>
      </c>
      <c r="O376" s="6"/>
    </row>
    <row r="377" spans="1:15" x14ac:dyDescent="0.25">
      <c r="A377" s="12" t="s">
        <v>868</v>
      </c>
      <c r="B377" s="7" t="s">
        <v>869</v>
      </c>
      <c r="C377" s="7" t="s">
        <v>182</v>
      </c>
      <c r="D377" s="8">
        <v>2.8265478192634981E-2</v>
      </c>
      <c r="E377" s="8">
        <v>1.8294548172952514E-2</v>
      </c>
      <c r="F377" s="13">
        <v>9.8992006872716462E-3</v>
      </c>
      <c r="G377" s="8">
        <v>6.4282935351028352E-3</v>
      </c>
      <c r="H377" s="11">
        <f>(Table14[[#This Row],[CARE/CAP AR20]]-Table14[[#This Row],[Base AR20]])*100</f>
        <v>-0.99709300196824668</v>
      </c>
      <c r="I377" s="11">
        <f>(Table14[[#This Row],[CARE/CAP AR50]]-Table14[[#This Row],[Base AR50]])*100</f>
        <v>-0.34709071521688112</v>
      </c>
      <c r="J377" s="7" t="s">
        <v>870</v>
      </c>
      <c r="K377" s="8" t="s">
        <v>15</v>
      </c>
      <c r="O377" s="6"/>
    </row>
    <row r="378" spans="1:15" x14ac:dyDescent="0.25">
      <c r="A378" s="12" t="s">
        <v>871</v>
      </c>
      <c r="B378" s="7" t="s">
        <v>872</v>
      </c>
      <c r="C378" s="7" t="s">
        <v>182</v>
      </c>
      <c r="D378" s="8">
        <v>2.7908143903112508E-2</v>
      </c>
      <c r="E378" s="8">
        <v>1.8014667827021574E-2</v>
      </c>
      <c r="F378" s="13">
        <v>9.1466026587624389E-3</v>
      </c>
      <c r="G378" s="8">
        <v>5.9349734350509723E-3</v>
      </c>
      <c r="H378" s="11">
        <f>(Table14[[#This Row],[CARE/CAP AR20]]-Table14[[#This Row],[Base AR20]])*100</f>
        <v>-0.98934760760909335</v>
      </c>
      <c r="I378" s="11">
        <f>(Table14[[#This Row],[CARE/CAP AR50]]-Table14[[#This Row],[Base AR50]])*100</f>
        <v>-0.32116292237114663</v>
      </c>
      <c r="J378" s="7" t="s">
        <v>873</v>
      </c>
      <c r="K378" s="8" t="s">
        <v>15</v>
      </c>
      <c r="O378" s="6"/>
    </row>
    <row r="379" spans="1:15" x14ac:dyDescent="0.25">
      <c r="A379" s="12" t="s">
        <v>803</v>
      </c>
      <c r="B379" s="7" t="s">
        <v>804</v>
      </c>
      <c r="C379" s="7" t="s">
        <v>182</v>
      </c>
      <c r="D379" s="8">
        <v>2.7813216328533636E-2</v>
      </c>
      <c r="E379" s="8">
        <v>1.8008087310466481E-2</v>
      </c>
      <c r="F379" s="13">
        <v>9.3261702508885321E-3</v>
      </c>
      <c r="G379" s="8">
        <v>6.0573296872788816E-3</v>
      </c>
      <c r="H379" s="11">
        <f>(Table14[[#This Row],[CARE/CAP AR20]]-Table14[[#This Row],[Base AR20]])*100</f>
        <v>-0.98051290180671546</v>
      </c>
      <c r="I379" s="11">
        <f>(Table14[[#This Row],[CARE/CAP AR50]]-Table14[[#This Row],[Base AR50]])*100</f>
        <v>-0.32688405636096507</v>
      </c>
      <c r="J379" s="7" t="s">
        <v>874</v>
      </c>
      <c r="K379" s="8" t="s">
        <v>15</v>
      </c>
      <c r="O379" s="6"/>
    </row>
    <row r="380" spans="1:15" x14ac:dyDescent="0.25">
      <c r="A380" s="12" t="s">
        <v>742</v>
      </c>
      <c r="B380" s="7" t="s">
        <v>743</v>
      </c>
      <c r="C380" s="7" t="s">
        <v>13</v>
      </c>
      <c r="D380" s="8">
        <v>2.7631025110124684E-2</v>
      </c>
      <c r="E380" s="8">
        <v>1.8606095566978034E-2</v>
      </c>
      <c r="F380" s="13">
        <v>9.3495288207038514E-3</v>
      </c>
      <c r="G380" s="8">
        <v>6.3251083244899847E-3</v>
      </c>
      <c r="H380" s="11">
        <f>(Table14[[#This Row],[CARE/CAP AR20]]-Table14[[#This Row],[Base AR20]])*100</f>
        <v>-0.90249295431466503</v>
      </c>
      <c r="I380" s="11">
        <f>(Table14[[#This Row],[CARE/CAP AR50]]-Table14[[#This Row],[Base AR50]])*100</f>
        <v>-0.30244204962138665</v>
      </c>
      <c r="J380" s="7" t="s">
        <v>875</v>
      </c>
      <c r="K380" s="8" t="s">
        <v>15</v>
      </c>
      <c r="O380" s="6"/>
    </row>
    <row r="381" spans="1:15" x14ac:dyDescent="0.25">
      <c r="A381" s="12" t="s">
        <v>876</v>
      </c>
      <c r="B381" s="7" t="s">
        <v>877</v>
      </c>
      <c r="C381" s="7" t="s">
        <v>250</v>
      </c>
      <c r="D381" s="8">
        <v>2.7498460486530103E-2</v>
      </c>
      <c r="E381" s="8">
        <v>1.8496363505401407E-2</v>
      </c>
      <c r="F381" s="13">
        <v>1.3453371906552488E-2</v>
      </c>
      <c r="G381" s="8">
        <v>9.084899535851735E-3</v>
      </c>
      <c r="H381" s="11">
        <f>(Table14[[#This Row],[CARE/CAP AR20]]-Table14[[#This Row],[Base AR20]])*100</f>
        <v>-0.90020969811286966</v>
      </c>
      <c r="I381" s="11">
        <f>(Table14[[#This Row],[CARE/CAP AR50]]-Table14[[#This Row],[Base AR50]])*100</f>
        <v>-0.43684723707007533</v>
      </c>
      <c r="J381" s="7" t="s">
        <v>878</v>
      </c>
      <c r="K381" s="8" t="s">
        <v>15</v>
      </c>
      <c r="O381" s="6"/>
    </row>
    <row r="382" spans="1:15" x14ac:dyDescent="0.25">
      <c r="A382" s="12" t="s">
        <v>766</v>
      </c>
      <c r="B382" s="7" t="s">
        <v>767</v>
      </c>
      <c r="C382" s="7" t="s">
        <v>22</v>
      </c>
      <c r="D382" s="8">
        <v>2.6986544920197704E-2</v>
      </c>
      <c r="E382" s="8">
        <v>1.8176198857109853E-2</v>
      </c>
      <c r="F382" s="13">
        <v>8.8081062478550069E-3</v>
      </c>
      <c r="G382" s="8">
        <v>5.9595985705794786E-3</v>
      </c>
      <c r="H382" s="11">
        <f>(Table14[[#This Row],[CARE/CAP AR20]]-Table14[[#This Row],[Base AR20]])*100</f>
        <v>-0.88103460630878505</v>
      </c>
      <c r="I382" s="11">
        <f>(Table14[[#This Row],[CARE/CAP AR50]]-Table14[[#This Row],[Base AR50]])*100</f>
        <v>-0.28485076772755286</v>
      </c>
      <c r="J382" s="7" t="s">
        <v>879</v>
      </c>
      <c r="K382" s="8" t="s">
        <v>15</v>
      </c>
      <c r="O382" s="6"/>
    </row>
    <row r="383" spans="1:15" x14ac:dyDescent="0.25">
      <c r="A383" s="12" t="s">
        <v>880</v>
      </c>
      <c r="B383" s="7" t="s">
        <v>881</v>
      </c>
      <c r="C383" s="7" t="s">
        <v>57</v>
      </c>
      <c r="D383" s="8">
        <v>2.658365449026303E-2</v>
      </c>
      <c r="E383" s="8">
        <v>1.7246959844614593E-2</v>
      </c>
      <c r="F383" s="13">
        <v>1.0193800862154623E-2</v>
      </c>
      <c r="G383" s="8">
        <v>6.6245057848397871E-3</v>
      </c>
      <c r="H383" s="11">
        <f>(Table14[[#This Row],[CARE/CAP AR20]]-Table14[[#This Row],[Base AR20]])*100</f>
        <v>-0.93366946456484368</v>
      </c>
      <c r="I383" s="11">
        <f>(Table14[[#This Row],[CARE/CAP AR50]]-Table14[[#This Row],[Base AR50]])*100</f>
        <v>-0.35692950773148363</v>
      </c>
      <c r="J383" s="7" t="s">
        <v>882</v>
      </c>
      <c r="K383" s="8" t="s">
        <v>15</v>
      </c>
      <c r="O383" s="6"/>
    </row>
    <row r="384" spans="1:15" x14ac:dyDescent="0.25">
      <c r="A384" s="12" t="s">
        <v>883</v>
      </c>
      <c r="B384" s="7" t="s">
        <v>884</v>
      </c>
      <c r="C384" s="7" t="s">
        <v>182</v>
      </c>
      <c r="D384" s="8">
        <v>2.5902641504399356E-2</v>
      </c>
      <c r="E384" s="8">
        <v>1.6788324879979031E-2</v>
      </c>
      <c r="F384" s="13">
        <v>9.3019113439538684E-3</v>
      </c>
      <c r="G384" s="8">
        <v>6.043119418976825E-3</v>
      </c>
      <c r="H384" s="11">
        <f>(Table14[[#This Row],[CARE/CAP AR20]]-Table14[[#This Row],[Base AR20]])*100</f>
        <v>-0.91143166244203255</v>
      </c>
      <c r="I384" s="11">
        <f>(Table14[[#This Row],[CARE/CAP AR50]]-Table14[[#This Row],[Base AR50]])*100</f>
        <v>-0.32587919249770436</v>
      </c>
      <c r="J384" s="7" t="s">
        <v>885</v>
      </c>
      <c r="K384" s="8" t="s">
        <v>15</v>
      </c>
      <c r="O384" s="6"/>
    </row>
    <row r="385" spans="1:15" x14ac:dyDescent="0.25">
      <c r="A385" s="12" t="s">
        <v>886</v>
      </c>
      <c r="B385" s="7" t="s">
        <v>887</v>
      </c>
      <c r="C385" s="7" t="s">
        <v>13</v>
      </c>
      <c r="D385" s="8">
        <v>2.4916760407628143E-2</v>
      </c>
      <c r="E385" s="8">
        <v>1.6757847143655757E-2</v>
      </c>
      <c r="F385" s="13">
        <v>7.5845570460082645E-3</v>
      </c>
      <c r="G385" s="8">
        <v>5.1303736503734822E-3</v>
      </c>
      <c r="H385" s="11">
        <f>(Table14[[#This Row],[CARE/CAP AR20]]-Table14[[#This Row],[Base AR20]])*100</f>
        <v>-0.8158913263972386</v>
      </c>
      <c r="I385" s="11">
        <f>(Table14[[#This Row],[CARE/CAP AR50]]-Table14[[#This Row],[Base AR50]])*100</f>
        <v>-0.24541833956347822</v>
      </c>
      <c r="J385" s="7" t="s">
        <v>888</v>
      </c>
      <c r="K385" s="8" t="s">
        <v>15</v>
      </c>
      <c r="O385" s="6"/>
    </row>
    <row r="386" spans="1:15" x14ac:dyDescent="0.25">
      <c r="A386" s="12" t="s">
        <v>889</v>
      </c>
      <c r="B386" s="7" t="s">
        <v>890</v>
      </c>
      <c r="C386" s="7" t="s">
        <v>151</v>
      </c>
      <c r="D386" s="8">
        <v>2.4567691208901111E-2</v>
      </c>
      <c r="E386" s="8">
        <v>1.5913995882682844E-2</v>
      </c>
      <c r="F386" s="13">
        <v>6.4426510636794018E-3</v>
      </c>
      <c r="G386" s="8">
        <v>4.186426417545205E-3</v>
      </c>
      <c r="H386" s="11">
        <f>(Table14[[#This Row],[CARE/CAP AR20]]-Table14[[#This Row],[Base AR20]])*100</f>
        <v>-0.8653695326218267</v>
      </c>
      <c r="I386" s="11">
        <f>(Table14[[#This Row],[CARE/CAP AR50]]-Table14[[#This Row],[Base AR50]])*100</f>
        <v>-0.22562246461341967</v>
      </c>
      <c r="J386" s="7" t="s">
        <v>891</v>
      </c>
      <c r="K386" s="8" t="s">
        <v>15</v>
      </c>
      <c r="O386" s="6"/>
    </row>
    <row r="387" spans="1:15" x14ac:dyDescent="0.25">
      <c r="A387" s="12" t="s">
        <v>831</v>
      </c>
      <c r="B387" s="7" t="s">
        <v>832</v>
      </c>
      <c r="C387" s="7" t="s">
        <v>22</v>
      </c>
      <c r="D387" s="8">
        <v>2.2446557568011012E-2</v>
      </c>
      <c r="E387" s="8">
        <v>1.5135562101633819E-2</v>
      </c>
      <c r="F387" s="13">
        <v>6.6007361517860953E-3</v>
      </c>
      <c r="G387" s="8">
        <v>4.4685610766420176E-3</v>
      </c>
      <c r="H387" s="11">
        <f>(Table14[[#This Row],[CARE/CAP AR20]]-Table14[[#This Row],[Base AR20]])*100</f>
        <v>-0.73109954663771926</v>
      </c>
      <c r="I387" s="11">
        <f>(Table14[[#This Row],[CARE/CAP AR50]]-Table14[[#This Row],[Base AR50]])*100</f>
        <v>-0.21321750751440777</v>
      </c>
      <c r="J387" s="7" t="s">
        <v>892</v>
      </c>
      <c r="K387" s="8" t="s">
        <v>15</v>
      </c>
      <c r="O387" s="6"/>
    </row>
    <row r="388" spans="1:15" x14ac:dyDescent="0.25">
      <c r="A388" s="12" t="s">
        <v>893</v>
      </c>
      <c r="B388" s="7" t="s">
        <v>894</v>
      </c>
      <c r="C388" s="7" t="s">
        <v>182</v>
      </c>
      <c r="D388" s="8">
        <v>2.2182841258128524E-2</v>
      </c>
      <c r="E388" s="8">
        <v>1.4362835915949985E-2</v>
      </c>
      <c r="F388" s="13">
        <v>8.8602631719096846E-3</v>
      </c>
      <c r="G388" s="8">
        <v>5.7530222405756948E-3</v>
      </c>
      <c r="H388" s="11">
        <f>(Table14[[#This Row],[CARE/CAP AR20]]-Table14[[#This Row],[Base AR20]])*100</f>
        <v>-0.78200053421785387</v>
      </c>
      <c r="I388" s="11">
        <f>(Table14[[#This Row],[CARE/CAP AR50]]-Table14[[#This Row],[Base AR50]])*100</f>
        <v>-0.31072409313339899</v>
      </c>
      <c r="J388" s="7" t="s">
        <v>895</v>
      </c>
      <c r="K388" s="8" t="s">
        <v>15</v>
      </c>
      <c r="O388" s="6"/>
    </row>
    <row r="389" spans="1:15" x14ac:dyDescent="0.25">
      <c r="A389" s="12" t="s">
        <v>880</v>
      </c>
      <c r="B389" s="7" t="s">
        <v>881</v>
      </c>
      <c r="C389" s="7" t="s">
        <v>182</v>
      </c>
      <c r="D389" s="8">
        <v>2.0463153780337494E-2</v>
      </c>
      <c r="E389" s="8">
        <v>1.3273078677207497E-2</v>
      </c>
      <c r="F389" s="13">
        <v>7.9198768994601012E-3</v>
      </c>
      <c r="G389" s="8">
        <v>5.1462739880437942E-3</v>
      </c>
      <c r="H389" s="11">
        <f>(Table14[[#This Row],[CARE/CAP AR20]]-Table14[[#This Row],[Base AR20]])*100</f>
        <v>-0.7190075103129997</v>
      </c>
      <c r="I389" s="11">
        <f>(Table14[[#This Row],[CARE/CAP AR50]]-Table14[[#This Row],[Base AR50]])*100</f>
        <v>-0.27736029114163069</v>
      </c>
      <c r="J389" s="7" t="s">
        <v>896</v>
      </c>
      <c r="K389" s="8" t="s">
        <v>15</v>
      </c>
      <c r="O389" s="6"/>
    </row>
    <row r="390" spans="1:15" x14ac:dyDescent="0.25">
      <c r="A390" s="12" t="s">
        <v>897</v>
      </c>
      <c r="B390" s="14" t="s">
        <v>898</v>
      </c>
      <c r="C390" s="7" t="s">
        <v>899</v>
      </c>
      <c r="D390" s="8">
        <v>1.0000000000000002</v>
      </c>
      <c r="E390" s="8">
        <v>1.0000000000000002</v>
      </c>
      <c r="F390" s="13">
        <v>3.7803487667203782E-2</v>
      </c>
      <c r="G390" s="8">
        <v>3.7535887308545152E-2</v>
      </c>
      <c r="H390" s="11">
        <f>(Table14[[#This Row],[CARE/CAP AR20]]-Table14[[#This Row],[Base AR20]])*100</f>
        <v>0</v>
      </c>
      <c r="I390" s="11">
        <f>(Table14[[#This Row],[CARE/CAP AR50]]-Table14[[#This Row],[Base AR50]])*100</f>
        <v>-2.6760035865863036E-2</v>
      </c>
      <c r="J390" s="7" t="s">
        <v>900</v>
      </c>
      <c r="K390" s="8"/>
      <c r="O390" s="6"/>
    </row>
    <row r="391" spans="1:15" x14ac:dyDescent="0.25">
      <c r="A391" s="12" t="s">
        <v>901</v>
      </c>
      <c r="B391" s="14" t="s">
        <v>902</v>
      </c>
      <c r="C391" s="7" t="s">
        <v>899</v>
      </c>
      <c r="D391" s="8">
        <v>0.99999999999999989</v>
      </c>
      <c r="E391" s="8">
        <v>0.99999999999999989</v>
      </c>
      <c r="F391" s="13">
        <v>4.4405984975999936E-2</v>
      </c>
      <c r="G391" s="8">
        <v>4.4031666049706833E-2</v>
      </c>
      <c r="H391" s="11">
        <f>(Table14[[#This Row],[CARE/CAP AR20]]-Table14[[#This Row],[Base AR20]])*100</f>
        <v>0</v>
      </c>
      <c r="I391" s="11">
        <f>(Table14[[#This Row],[CARE/CAP AR50]]-Table14[[#This Row],[Base AR50]])*100</f>
        <v>-3.743189262931032E-2</v>
      </c>
      <c r="J391" s="7" t="s">
        <v>903</v>
      </c>
      <c r="K391" s="8"/>
      <c r="O391" s="6"/>
    </row>
    <row r="392" spans="1:15" x14ac:dyDescent="0.25">
      <c r="A392" s="12" t="s">
        <v>904</v>
      </c>
      <c r="B392" s="14" t="s">
        <v>905</v>
      </c>
      <c r="C392" s="7" t="s">
        <v>899</v>
      </c>
      <c r="D392" s="8">
        <v>0.99999999999999978</v>
      </c>
      <c r="E392" s="8">
        <v>0.99999999999999978</v>
      </c>
      <c r="F392" s="13">
        <v>2.8129926029852308E-2</v>
      </c>
      <c r="G392" s="8">
        <v>2.797924723038378E-2</v>
      </c>
      <c r="H392" s="11">
        <f>(Table14[[#This Row],[CARE/CAP AR20]]-Table14[[#This Row],[Base AR20]])*100</f>
        <v>0</v>
      </c>
      <c r="I392" s="11">
        <f>(Table14[[#This Row],[CARE/CAP AR50]]-Table14[[#This Row],[Base AR50]])*100</f>
        <v>-1.5067879946852741E-2</v>
      </c>
      <c r="J392" s="7" t="s">
        <v>906</v>
      </c>
      <c r="K392" s="8"/>
      <c r="O392" s="6"/>
    </row>
    <row r="393" spans="1:15" x14ac:dyDescent="0.25">
      <c r="A393" s="12" t="s">
        <v>907</v>
      </c>
      <c r="B393" s="14" t="s">
        <v>908</v>
      </c>
      <c r="C393" s="7" t="s">
        <v>899</v>
      </c>
      <c r="D393" s="8">
        <v>0.99999999999999978</v>
      </c>
      <c r="E393" s="8">
        <v>0.99999999999999978</v>
      </c>
      <c r="F393" s="13">
        <v>5.1110573660082967E-2</v>
      </c>
      <c r="G393" s="8">
        <v>5.0615322467387543E-2</v>
      </c>
      <c r="H393" s="11">
        <f>(Table14[[#This Row],[CARE/CAP AR20]]-Table14[[#This Row],[Base AR20]])*100</f>
        <v>0</v>
      </c>
      <c r="I393" s="11">
        <f>(Table14[[#This Row],[CARE/CAP AR50]]-Table14[[#This Row],[Base AR50]])*100</f>
        <v>-4.9525119269542422E-2</v>
      </c>
      <c r="J393" s="7" t="s">
        <v>909</v>
      </c>
      <c r="K393" s="8"/>
      <c r="O393" s="6"/>
    </row>
    <row r="394" spans="1:15" x14ac:dyDescent="0.25">
      <c r="A394" s="12" t="s">
        <v>910</v>
      </c>
      <c r="B394" s="14" t="s">
        <v>911</v>
      </c>
      <c r="C394" s="7" t="s">
        <v>899</v>
      </c>
      <c r="D394" s="8">
        <v>0.99999999999999978</v>
      </c>
      <c r="E394" s="8">
        <v>0.99999999999999978</v>
      </c>
      <c r="F394" s="13">
        <v>3.6426812392169904E-2</v>
      </c>
      <c r="G394" s="8">
        <v>3.6173121440369077E-2</v>
      </c>
      <c r="H394" s="11">
        <f>(Table14[[#This Row],[CARE/CAP AR20]]-Table14[[#This Row],[Base AR20]])*100</f>
        <v>0</v>
      </c>
      <c r="I394" s="11">
        <f>(Table14[[#This Row],[CARE/CAP AR50]]-Table14[[#This Row],[Base AR50]])*100</f>
        <v>-2.5369095180082651E-2</v>
      </c>
      <c r="J394" s="7" t="s">
        <v>912</v>
      </c>
      <c r="K394" s="8"/>
      <c r="O394" s="6"/>
    </row>
    <row r="395" spans="1:15" x14ac:dyDescent="0.25">
      <c r="A395" s="12" t="s">
        <v>913</v>
      </c>
      <c r="B395" s="14" t="s">
        <v>914</v>
      </c>
      <c r="C395" s="7" t="s">
        <v>899</v>
      </c>
      <c r="D395" s="8">
        <v>0.69448396145609881</v>
      </c>
      <c r="E395" s="8">
        <v>0.61398512051580523</v>
      </c>
      <c r="F395" s="13">
        <v>3.1513739951061041E-2</v>
      </c>
      <c r="G395" s="8">
        <v>3.1324760192191548E-2</v>
      </c>
      <c r="H395" s="11">
        <f>(Table14[[#This Row],[CARE/CAP AR20]]-Table14[[#This Row],[Base AR20]])*100</f>
        <v>-8.049884094029359</v>
      </c>
      <c r="I395" s="11">
        <f>(Table14[[#This Row],[CARE/CAP AR50]]-Table14[[#This Row],[Base AR50]])*100</f>
        <v>-1.8897975886949386E-2</v>
      </c>
      <c r="J395" s="7" t="s">
        <v>915</v>
      </c>
      <c r="K395" s="8"/>
      <c r="O395" s="6"/>
    </row>
    <row r="396" spans="1:15" ht="31.5" x14ac:dyDescent="0.25">
      <c r="A396" s="12" t="s">
        <v>11</v>
      </c>
      <c r="B396" s="14" t="s">
        <v>12</v>
      </c>
      <c r="C396" s="7" t="s">
        <v>899</v>
      </c>
      <c r="D396" s="8">
        <v>0.45732101043126161</v>
      </c>
      <c r="E396" s="8">
        <v>0.42041890494590978</v>
      </c>
      <c r="F396" s="13">
        <v>1.9257318294778336E-2</v>
      </c>
      <c r="G396" s="8">
        <v>1.9186538053032137E-2</v>
      </c>
      <c r="H396" s="11">
        <f>(Table14[[#This Row],[CARE/CAP AR20]]-Table14[[#This Row],[Base AR20]])*100</f>
        <v>-3.690210548535183</v>
      </c>
      <c r="I396" s="11">
        <f>(Table14[[#This Row],[CARE/CAP AR50]]-Table14[[#This Row],[Base AR50]])*100</f>
        <v>-7.0780241746198902E-3</v>
      </c>
      <c r="J396" s="7" t="s">
        <v>916</v>
      </c>
      <c r="K396" s="8"/>
      <c r="O396" s="6"/>
    </row>
    <row r="397" spans="1:15" x14ac:dyDescent="0.25">
      <c r="A397" s="12" t="s">
        <v>16</v>
      </c>
      <c r="B397" s="14" t="s">
        <v>17</v>
      </c>
      <c r="C397" s="7" t="s">
        <v>899</v>
      </c>
      <c r="D397" s="8">
        <v>0.32675812854793362</v>
      </c>
      <c r="E397" s="8">
        <v>0.30774404401396144</v>
      </c>
      <c r="F397" s="13">
        <v>1.9884610601553891E-2</v>
      </c>
      <c r="G397" s="8">
        <v>1.9809203273150246E-2</v>
      </c>
      <c r="H397" s="11">
        <f>(Table14[[#This Row],[CARE/CAP AR20]]-Table14[[#This Row],[Base AR20]])*100</f>
        <v>-1.9014084533972186</v>
      </c>
      <c r="I397" s="11">
        <f>(Table14[[#This Row],[CARE/CAP AR50]]-Table14[[#This Row],[Base AR50]])*100</f>
        <v>-7.5407328403644114E-3</v>
      </c>
      <c r="J397" s="7" t="s">
        <v>917</v>
      </c>
      <c r="K397" s="8"/>
      <c r="O397" s="6"/>
    </row>
    <row r="398" spans="1:15" ht="31.5" x14ac:dyDescent="0.25">
      <c r="A398" s="12" t="s">
        <v>918</v>
      </c>
      <c r="B398" s="14" t="s">
        <v>919</v>
      </c>
      <c r="C398" s="7" t="s">
        <v>899</v>
      </c>
      <c r="D398" s="8">
        <v>0.2925546572316513</v>
      </c>
      <c r="E398" s="8">
        <v>0.2778868318508016</v>
      </c>
      <c r="F398" s="13">
        <v>2.6433862661403615E-2</v>
      </c>
      <c r="G398" s="8">
        <v>2.6300758448649302E-2</v>
      </c>
      <c r="H398" s="11">
        <f>(Table14[[#This Row],[CARE/CAP AR20]]-Table14[[#This Row],[Base AR20]])*100</f>
        <v>-1.4667825380849708</v>
      </c>
      <c r="I398" s="11">
        <f>(Table14[[#This Row],[CARE/CAP AR50]]-Table14[[#This Row],[Base AR50]])*100</f>
        <v>-1.3310421275431264E-2</v>
      </c>
      <c r="J398" s="7" t="s">
        <v>920</v>
      </c>
      <c r="K398" s="8"/>
      <c r="O398" s="6"/>
    </row>
    <row r="399" spans="1:15" x14ac:dyDescent="0.25">
      <c r="A399" s="12" t="s">
        <v>921</v>
      </c>
      <c r="B399" s="14" t="s">
        <v>922</v>
      </c>
      <c r="C399" s="7" t="s">
        <v>899</v>
      </c>
      <c r="D399" s="8">
        <v>0.22213676301308705</v>
      </c>
      <c r="E399" s="8">
        <v>0.21305182706994732</v>
      </c>
      <c r="F399" s="13">
        <v>3.2040459160054623E-2</v>
      </c>
      <c r="G399" s="8">
        <v>3.1844707080243721E-2</v>
      </c>
      <c r="H399" s="11">
        <f>(Table14[[#This Row],[CARE/CAP AR20]]-Table14[[#This Row],[Base AR20]])*100</f>
        <v>-0.90849359431397214</v>
      </c>
      <c r="I399" s="11">
        <f>(Table14[[#This Row],[CARE/CAP AR50]]-Table14[[#This Row],[Base AR50]])*100</f>
        <v>-1.9575207981090137E-2</v>
      </c>
      <c r="J399" s="7" t="s">
        <v>923</v>
      </c>
      <c r="K399" s="8"/>
      <c r="O399" s="6"/>
    </row>
    <row r="400" spans="1:15" x14ac:dyDescent="0.25">
      <c r="A400" s="12" t="s">
        <v>49</v>
      </c>
      <c r="B400" s="14" t="s">
        <v>50</v>
      </c>
      <c r="C400" s="7" t="s">
        <v>899</v>
      </c>
      <c r="D400" s="8">
        <v>0.21630295888080991</v>
      </c>
      <c r="E400" s="8">
        <v>0.2076303349208016</v>
      </c>
      <c r="F400" s="13">
        <v>1.545701305093812E-2</v>
      </c>
      <c r="G400" s="8">
        <v>1.5411410107335419E-2</v>
      </c>
      <c r="H400" s="11">
        <f>(Table14[[#This Row],[CARE/CAP AR20]]-Table14[[#This Row],[Base AR20]])*100</f>
        <v>-0.86726239600083133</v>
      </c>
      <c r="I400" s="11">
        <f>(Table14[[#This Row],[CARE/CAP AR50]]-Table14[[#This Row],[Base AR50]])*100</f>
        <v>-4.5602943602701673E-3</v>
      </c>
      <c r="J400" s="7" t="s">
        <v>924</v>
      </c>
      <c r="K400" s="8"/>
      <c r="O400" s="6"/>
    </row>
    <row r="401" spans="1:15" x14ac:dyDescent="0.25">
      <c r="A401" s="12" t="s">
        <v>925</v>
      </c>
      <c r="B401" s="14" t="s">
        <v>926</v>
      </c>
      <c r="C401" s="7" t="s">
        <v>899</v>
      </c>
      <c r="D401" s="8">
        <v>0.21476857198855956</v>
      </c>
      <c r="E401" s="8">
        <v>0.20614823543757999</v>
      </c>
      <c r="F401" s="13">
        <v>2.66380688564186E-2</v>
      </c>
      <c r="G401" s="8">
        <v>2.6502911379767735E-2</v>
      </c>
      <c r="H401" s="11">
        <f>(Table14[[#This Row],[CARE/CAP AR20]]-Table14[[#This Row],[Base AR20]])*100</f>
        <v>-0.86203365509795737</v>
      </c>
      <c r="I401" s="11">
        <f>(Table14[[#This Row],[CARE/CAP AR50]]-Table14[[#This Row],[Base AR50]])*100</f>
        <v>-1.3515747665086494E-2</v>
      </c>
      <c r="J401" s="7" t="s">
        <v>927</v>
      </c>
      <c r="K401" s="8"/>
      <c r="O401" s="6"/>
    </row>
    <row r="402" spans="1:15" x14ac:dyDescent="0.25">
      <c r="A402" s="12" t="s">
        <v>70</v>
      </c>
      <c r="B402" s="14" t="s">
        <v>71</v>
      </c>
      <c r="C402" s="7" t="s">
        <v>899</v>
      </c>
      <c r="D402" s="8">
        <v>0.21197310081277454</v>
      </c>
      <c r="E402" s="8">
        <v>0.19979042766003177</v>
      </c>
      <c r="F402" s="13">
        <v>3.1817428839787582E-2</v>
      </c>
      <c r="G402" s="8">
        <v>3.1534510668547178E-2</v>
      </c>
      <c r="H402" s="11">
        <f>(Table14[[#This Row],[CARE/CAP AR20]]-Table14[[#This Row],[Base AR20]])*100</f>
        <v>-1.2182673152742769</v>
      </c>
      <c r="I402" s="11">
        <f>(Table14[[#This Row],[CARE/CAP AR50]]-Table14[[#This Row],[Base AR50]])*100</f>
        <v>-2.8291817124040386E-2</v>
      </c>
      <c r="J402" s="7" t="s">
        <v>928</v>
      </c>
      <c r="K402" s="8"/>
      <c r="O402" s="6"/>
    </row>
    <row r="403" spans="1:15" x14ac:dyDescent="0.25">
      <c r="A403" s="12" t="s">
        <v>67</v>
      </c>
      <c r="B403" s="14" t="s">
        <v>68</v>
      </c>
      <c r="C403" s="7" t="s">
        <v>899</v>
      </c>
      <c r="D403" s="8">
        <v>0.21181918883966525</v>
      </c>
      <c r="E403" s="8">
        <v>0.20357766179879647</v>
      </c>
      <c r="F403" s="13">
        <v>1.6103110131728694E-2</v>
      </c>
      <c r="G403" s="8">
        <v>1.6053758515544293E-2</v>
      </c>
      <c r="H403" s="11">
        <f>(Table14[[#This Row],[CARE/CAP AR20]]-Table14[[#This Row],[Base AR20]])*100</f>
        <v>-0.82415270408687791</v>
      </c>
      <c r="I403" s="11">
        <f>(Table14[[#This Row],[CARE/CAP AR50]]-Table14[[#This Row],[Base AR50]])*100</f>
        <v>-4.9351616184401675E-3</v>
      </c>
      <c r="J403" s="7" t="s">
        <v>929</v>
      </c>
      <c r="K403" s="8"/>
      <c r="O403" s="6"/>
    </row>
    <row r="404" spans="1:15" x14ac:dyDescent="0.25">
      <c r="A404" s="12" t="s">
        <v>930</v>
      </c>
      <c r="B404" s="14" t="s">
        <v>931</v>
      </c>
      <c r="C404" s="7" t="s">
        <v>899</v>
      </c>
      <c r="D404" s="8">
        <v>0.20874806121102596</v>
      </c>
      <c r="E404" s="8">
        <v>0.20072381593548697</v>
      </c>
      <c r="F404" s="13">
        <v>3.1340833177016164E-2</v>
      </c>
      <c r="G404" s="8">
        <v>3.1153915255634376E-2</v>
      </c>
      <c r="H404" s="11">
        <f>(Table14[[#This Row],[CARE/CAP AR20]]-Table14[[#This Row],[Base AR20]])*100</f>
        <v>-0.80242452755389937</v>
      </c>
      <c r="I404" s="11">
        <f>(Table14[[#This Row],[CARE/CAP AR50]]-Table14[[#This Row],[Base AR50]])*100</f>
        <v>-1.8691792138178856E-2</v>
      </c>
      <c r="J404" s="7" t="s">
        <v>932</v>
      </c>
      <c r="K404" s="8"/>
      <c r="O404" s="6"/>
    </row>
    <row r="405" spans="1:15" x14ac:dyDescent="0.25">
      <c r="A405" s="12" t="s">
        <v>933</v>
      </c>
      <c r="B405" s="14" t="s">
        <v>934</v>
      </c>
      <c r="C405" s="7" t="s">
        <v>899</v>
      </c>
      <c r="D405" s="8">
        <v>0.18963924002964436</v>
      </c>
      <c r="E405" s="8">
        <v>0.18299499832614824</v>
      </c>
      <c r="F405" s="13">
        <v>2.2423362878055225E-2</v>
      </c>
      <c r="G405" s="8">
        <v>2.2327518575909172E-2</v>
      </c>
      <c r="H405" s="11">
        <f>(Table14[[#This Row],[CARE/CAP AR20]]-Table14[[#This Row],[Base AR20]])*100</f>
        <v>-0.66442417034961176</v>
      </c>
      <c r="I405" s="11">
        <f>(Table14[[#This Row],[CARE/CAP AR50]]-Table14[[#This Row],[Base AR50]])*100</f>
        <v>-9.5844302146052412E-3</v>
      </c>
      <c r="J405" s="7" t="s">
        <v>935</v>
      </c>
      <c r="K405" s="8"/>
      <c r="O405" s="6"/>
    </row>
    <row r="406" spans="1:15" x14ac:dyDescent="0.25">
      <c r="A406" s="12" t="s">
        <v>20</v>
      </c>
      <c r="B406" s="14" t="s">
        <v>21</v>
      </c>
      <c r="C406" s="7" t="s">
        <v>899</v>
      </c>
      <c r="D406" s="8">
        <v>0.16942783994715818</v>
      </c>
      <c r="E406" s="8">
        <v>0.16410250022465786</v>
      </c>
      <c r="F406" s="13">
        <v>2.6179491312448084E-2</v>
      </c>
      <c r="G406" s="8">
        <v>2.6048918857157783E-2</v>
      </c>
      <c r="H406" s="11">
        <f>(Table14[[#This Row],[CARE/CAP AR20]]-Table14[[#This Row],[Base AR20]])*100</f>
        <v>-0.53253397225003218</v>
      </c>
      <c r="I406" s="11">
        <f>(Table14[[#This Row],[CARE/CAP AR50]]-Table14[[#This Row],[Base AR50]])*100</f>
        <v>-1.3057245529030093E-2</v>
      </c>
      <c r="J406" s="7" t="s">
        <v>936</v>
      </c>
      <c r="K406" s="8"/>
      <c r="O406" s="6"/>
    </row>
    <row r="407" spans="1:15" x14ac:dyDescent="0.25">
      <c r="A407" s="12" t="s">
        <v>937</v>
      </c>
      <c r="B407" s="14" t="s">
        <v>938</v>
      </c>
      <c r="C407" s="7" t="s">
        <v>899</v>
      </c>
      <c r="D407" s="8">
        <v>0.16823704384524887</v>
      </c>
      <c r="E407" s="8">
        <v>0.16298237779760935</v>
      </c>
      <c r="F407" s="13">
        <v>2.0193178961909593E-2</v>
      </c>
      <c r="G407" s="8">
        <v>2.0115417395812629E-2</v>
      </c>
      <c r="H407" s="11">
        <f>(Table14[[#This Row],[CARE/CAP AR20]]-Table14[[#This Row],[Base AR20]])*100</f>
        <v>-0.52546660476395224</v>
      </c>
      <c r="I407" s="11">
        <f>(Table14[[#This Row],[CARE/CAP AR50]]-Table14[[#This Row],[Base AR50]])*100</f>
        <v>-7.7761566096963552E-3</v>
      </c>
      <c r="J407" s="7" t="s">
        <v>939</v>
      </c>
      <c r="K407" s="8"/>
      <c r="O407" s="6"/>
    </row>
    <row r="408" spans="1:15" x14ac:dyDescent="0.25">
      <c r="A408" s="12" t="s">
        <v>940</v>
      </c>
      <c r="B408" s="14" t="s">
        <v>941</v>
      </c>
      <c r="C408" s="7" t="s">
        <v>899</v>
      </c>
      <c r="D408" s="8">
        <v>0.16013705190065036</v>
      </c>
      <c r="E408" s="8">
        <v>0.15537810494089155</v>
      </c>
      <c r="F408" s="13">
        <v>3.9625514244226112E-2</v>
      </c>
      <c r="G408" s="8">
        <v>3.9328488103200741E-2</v>
      </c>
      <c r="H408" s="11">
        <f>(Table14[[#This Row],[CARE/CAP AR20]]-Table14[[#This Row],[Base AR20]])*100</f>
        <v>-0.47589469597588141</v>
      </c>
      <c r="I408" s="11">
        <f>(Table14[[#This Row],[CARE/CAP AR50]]-Table14[[#This Row],[Base AR50]])*100</f>
        <v>-2.9702614102537078E-2</v>
      </c>
      <c r="J408" s="7" t="s">
        <v>942</v>
      </c>
      <c r="K408" s="8"/>
      <c r="O408" s="6"/>
    </row>
    <row r="409" spans="1:15" x14ac:dyDescent="0.25">
      <c r="A409" s="12" t="s">
        <v>28</v>
      </c>
      <c r="B409" s="14" t="s">
        <v>29</v>
      </c>
      <c r="C409" s="7" t="s">
        <v>943</v>
      </c>
      <c r="D409" s="8">
        <v>0.15352932811954575</v>
      </c>
      <c r="E409" s="8">
        <v>0.15047419736455561</v>
      </c>
      <c r="F409" s="13">
        <v>2.5119083110647564E-2</v>
      </c>
      <c r="G409" s="8">
        <v>2.5037040492515344E-2</v>
      </c>
      <c r="H409" s="11">
        <f>(Table14[[#This Row],[CARE/CAP AR20]]-Table14[[#This Row],[Base AR20]])*100</f>
        <v>-0.3055130754990143</v>
      </c>
      <c r="I409" s="11">
        <f>(Table14[[#This Row],[CARE/CAP AR50]]-Table14[[#This Row],[Base AR50]])*100</f>
        <v>-8.2042618132219941E-3</v>
      </c>
      <c r="J409" s="7" t="s">
        <v>944</v>
      </c>
      <c r="K409" s="8"/>
      <c r="O409" s="6"/>
    </row>
    <row r="410" spans="1:15" x14ac:dyDescent="0.25">
      <c r="A410" s="12" t="s">
        <v>73</v>
      </c>
      <c r="B410" s="14" t="s">
        <v>74</v>
      </c>
      <c r="C410" s="7" t="s">
        <v>945</v>
      </c>
      <c r="D410" s="8">
        <v>0.14322564083029407</v>
      </c>
      <c r="E410" s="8">
        <v>0.1427590454183012</v>
      </c>
      <c r="F410" s="13">
        <v>4.1142443127667135E-2</v>
      </c>
      <c r="G410" s="8">
        <v>4.1105818456806734E-2</v>
      </c>
      <c r="H410" s="11">
        <f>(Table14[[#This Row],[CARE/CAP AR20]]-Table14[[#This Row],[Base AR20]])*100</f>
        <v>-4.6659541199287058E-2</v>
      </c>
      <c r="I410" s="11">
        <f>(Table14[[#This Row],[CARE/CAP AR50]]-Table14[[#This Row],[Base AR50]])*100</f>
        <v>-3.6624670860400943E-3</v>
      </c>
      <c r="J410" s="7" t="s">
        <v>946</v>
      </c>
      <c r="K410" s="8"/>
      <c r="O410" s="6"/>
    </row>
    <row r="411" spans="1:15" x14ac:dyDescent="0.25">
      <c r="A411" s="12" t="s">
        <v>947</v>
      </c>
      <c r="B411" s="14" t="s">
        <v>948</v>
      </c>
      <c r="C411" s="7" t="s">
        <v>899</v>
      </c>
      <c r="D411" s="8">
        <v>0.13969070691321953</v>
      </c>
      <c r="E411" s="8">
        <v>0.13595517505845373</v>
      </c>
      <c r="F411" s="13">
        <v>1.9588073018088892E-2</v>
      </c>
      <c r="G411" s="8">
        <v>1.9514876988499071E-2</v>
      </c>
      <c r="H411" s="11">
        <f>(Table14[[#This Row],[CARE/CAP AR20]]-Table14[[#This Row],[Base AR20]])*100</f>
        <v>-0.37355318547658001</v>
      </c>
      <c r="I411" s="11">
        <f>(Table14[[#This Row],[CARE/CAP AR50]]-Table14[[#This Row],[Base AR50]])*100</f>
        <v>-7.3196029589821243E-3</v>
      </c>
      <c r="J411" s="7" t="s">
        <v>949</v>
      </c>
      <c r="K411" s="8"/>
      <c r="O411" s="6"/>
    </row>
    <row r="412" spans="1:15" x14ac:dyDescent="0.25">
      <c r="A412" s="12" t="s">
        <v>28</v>
      </c>
      <c r="B412" s="14" t="s">
        <v>29</v>
      </c>
      <c r="C412" s="7" t="s">
        <v>950</v>
      </c>
      <c r="D412" s="8">
        <v>0.13049190366991573</v>
      </c>
      <c r="E412" s="8">
        <v>0.12796946536452788</v>
      </c>
      <c r="F412" s="13">
        <v>2.1869347646844391E-2</v>
      </c>
      <c r="G412" s="8">
        <v>2.1798287441706695E-2</v>
      </c>
      <c r="H412" s="11">
        <f>(Table14[[#This Row],[CARE/CAP AR20]]-Table14[[#This Row],[Base AR20]])*100</f>
        <v>-0.25224383053878419</v>
      </c>
      <c r="I412" s="11">
        <f>(Table14[[#This Row],[CARE/CAP AR50]]-Table14[[#This Row],[Base AR50]])*100</f>
        <v>-7.1060205137696286E-3</v>
      </c>
      <c r="J412" s="7" t="s">
        <v>951</v>
      </c>
      <c r="K412" s="8"/>
      <c r="O412" s="6"/>
    </row>
    <row r="413" spans="1:15" x14ac:dyDescent="0.25">
      <c r="A413" s="12" t="s">
        <v>161</v>
      </c>
      <c r="B413" s="14" t="s">
        <v>162</v>
      </c>
      <c r="C413" s="7" t="s">
        <v>899</v>
      </c>
      <c r="D413" s="8">
        <v>0.12276023784872003</v>
      </c>
      <c r="E413" s="8">
        <v>0.11994053060036355</v>
      </c>
      <c r="F413" s="13">
        <v>1.931463257222326E-2</v>
      </c>
      <c r="G413" s="8">
        <v>1.9243478872365136E-2</v>
      </c>
      <c r="H413" s="11">
        <f>(Table14[[#This Row],[CARE/CAP AR20]]-Table14[[#This Row],[Base AR20]])*100</f>
        <v>-0.28197072483564789</v>
      </c>
      <c r="I413" s="11">
        <f>(Table14[[#This Row],[CARE/CAP AR50]]-Table14[[#This Row],[Base AR50]])*100</f>
        <v>-7.1153699858123726E-3</v>
      </c>
      <c r="J413" s="7" t="s">
        <v>952</v>
      </c>
      <c r="K413" s="8"/>
      <c r="O413" s="6"/>
    </row>
    <row r="414" spans="1:15" x14ac:dyDescent="0.25">
      <c r="A414" s="12" t="s">
        <v>953</v>
      </c>
      <c r="B414" s="14" t="s">
        <v>954</v>
      </c>
      <c r="C414" s="7" t="s">
        <v>899</v>
      </c>
      <c r="D414" s="8">
        <v>0.11885116880030269</v>
      </c>
      <c r="E414" s="8">
        <v>0.11620521113722394</v>
      </c>
      <c r="F414" s="13">
        <v>1.94374876559852E-2</v>
      </c>
      <c r="G414" s="8">
        <v>1.9365427404659536E-2</v>
      </c>
      <c r="H414" s="11">
        <f>(Table14[[#This Row],[CARE/CAP AR20]]-Table14[[#This Row],[Base AR20]])*100</f>
        <v>-0.2645957663078749</v>
      </c>
      <c r="I414" s="11">
        <f>(Table14[[#This Row],[CARE/CAP AR50]]-Table14[[#This Row],[Base AR50]])*100</f>
        <v>-7.2060251325663932E-3</v>
      </c>
      <c r="J414" s="7" t="s">
        <v>955</v>
      </c>
      <c r="K414" s="8"/>
      <c r="O414" s="6"/>
    </row>
    <row r="415" spans="1:15" x14ac:dyDescent="0.25">
      <c r="A415" s="12" t="s">
        <v>188</v>
      </c>
      <c r="B415" s="14" t="s">
        <v>189</v>
      </c>
      <c r="C415" s="7" t="s">
        <v>899</v>
      </c>
      <c r="D415" s="8">
        <v>0.11771167174793606</v>
      </c>
      <c r="E415" s="8">
        <v>0.11510642308238091</v>
      </c>
      <c r="F415" s="13">
        <v>1.5502606204996791E-2</v>
      </c>
      <c r="G415" s="8">
        <v>1.5456732604415734E-2</v>
      </c>
      <c r="H415" s="11">
        <f>(Table14[[#This Row],[CARE/CAP AR20]]-Table14[[#This Row],[Base AR20]])*100</f>
        <v>-0.26052486655551571</v>
      </c>
      <c r="I415" s="11">
        <f>(Table14[[#This Row],[CARE/CAP AR50]]-Table14[[#This Row],[Base AR50]])*100</f>
        <v>-4.5873600581057203E-3</v>
      </c>
      <c r="J415" s="7" t="s">
        <v>956</v>
      </c>
      <c r="K415" s="8"/>
      <c r="O415" s="6"/>
    </row>
    <row r="416" spans="1:15" x14ac:dyDescent="0.25">
      <c r="A416" s="12" t="s">
        <v>937</v>
      </c>
      <c r="B416" s="14" t="s">
        <v>938</v>
      </c>
      <c r="C416" s="7" t="s">
        <v>957</v>
      </c>
      <c r="D416" s="8">
        <v>0.11242892060684198</v>
      </c>
      <c r="E416" s="8">
        <v>0.10873615778823097</v>
      </c>
      <c r="F416" s="13">
        <v>1.2914568606319952E-2</v>
      </c>
      <c r="G416" s="8">
        <v>1.28645503361343E-2</v>
      </c>
      <c r="H416" s="11">
        <f>(Table14[[#This Row],[CARE/CAP AR20]]-Table14[[#This Row],[Base AR20]])*100</f>
        <v>-0.36927628186110145</v>
      </c>
      <c r="I416" s="11">
        <f>(Table14[[#This Row],[CARE/CAP AR50]]-Table14[[#This Row],[Base AR50]])*100</f>
        <v>-5.0018270185652261E-3</v>
      </c>
      <c r="J416" s="7" t="s">
        <v>958</v>
      </c>
      <c r="K416" s="8"/>
      <c r="O416" s="6"/>
    </row>
    <row r="417" spans="1:15" x14ac:dyDescent="0.25">
      <c r="A417" s="12" t="s">
        <v>317</v>
      </c>
      <c r="B417" s="14" t="s">
        <v>318</v>
      </c>
      <c r="C417" s="7" t="s">
        <v>899</v>
      </c>
      <c r="D417" s="8">
        <v>0.11132609393495657</v>
      </c>
      <c r="E417" s="8">
        <v>0.10889946475959544</v>
      </c>
      <c r="F417" s="13">
        <v>2.4310390850959446E-2</v>
      </c>
      <c r="G417" s="8">
        <v>2.4193074105033689E-2</v>
      </c>
      <c r="H417" s="11">
        <f>(Table14[[#This Row],[CARE/CAP AR20]]-Table14[[#This Row],[Base AR20]])*100</f>
        <v>-0.2426629175361128</v>
      </c>
      <c r="I417" s="11">
        <f>(Table14[[#This Row],[CARE/CAP AR50]]-Table14[[#This Row],[Base AR50]])*100</f>
        <v>-1.1731674592575791E-2</v>
      </c>
      <c r="J417" s="7" t="s">
        <v>959</v>
      </c>
      <c r="K417" s="8"/>
      <c r="O417" s="6"/>
    </row>
    <row r="418" spans="1:15" x14ac:dyDescent="0.25">
      <c r="A418" s="12" t="s">
        <v>62</v>
      </c>
      <c r="B418" s="14" t="s">
        <v>63</v>
      </c>
      <c r="C418" s="7" t="s">
        <v>950</v>
      </c>
      <c r="D418" s="8">
        <v>0.10807410049450777</v>
      </c>
      <c r="E418" s="8">
        <v>0.106306053256528</v>
      </c>
      <c r="F418" s="13">
        <v>2.1285604957760416E-2</v>
      </c>
      <c r="G418" s="8">
        <v>2.1216318176220616E-2</v>
      </c>
      <c r="H418" s="11">
        <f>(Table14[[#This Row],[CARE/CAP AR20]]-Table14[[#This Row],[Base AR20]])*100</f>
        <v>-0.17680472379797696</v>
      </c>
      <c r="I418" s="11">
        <f>(Table14[[#This Row],[CARE/CAP AR50]]-Table14[[#This Row],[Base AR50]])*100</f>
        <v>-6.9286781539799891E-3</v>
      </c>
      <c r="J418" s="7" t="s">
        <v>960</v>
      </c>
      <c r="K418" s="8"/>
      <c r="O418" s="6"/>
    </row>
    <row r="419" spans="1:15" x14ac:dyDescent="0.25">
      <c r="A419" s="12" t="s">
        <v>961</v>
      </c>
      <c r="B419" s="14" t="s">
        <v>962</v>
      </c>
      <c r="C419" s="7" t="s">
        <v>963</v>
      </c>
      <c r="D419" s="8">
        <v>0.10656738793539809</v>
      </c>
      <c r="E419" s="8">
        <v>0.1042027611229851</v>
      </c>
      <c r="F419" s="13">
        <v>1.8765126449651337E-2</v>
      </c>
      <c r="G419" s="8">
        <v>1.8691761638924376E-2</v>
      </c>
      <c r="H419" s="11">
        <f>(Table14[[#This Row],[CARE/CAP AR20]]-Table14[[#This Row],[Base AR20]])*100</f>
        <v>-0.23646268124129927</v>
      </c>
      <c r="I419" s="11">
        <f>(Table14[[#This Row],[CARE/CAP AR50]]-Table14[[#This Row],[Base AR50]])*100</f>
        <v>-7.3364810726960633E-3</v>
      </c>
      <c r="J419" s="7" t="s">
        <v>964</v>
      </c>
      <c r="K419" s="8"/>
      <c r="O419" s="6"/>
    </row>
    <row r="420" spans="1:15" x14ac:dyDescent="0.25">
      <c r="A420" s="12" t="s">
        <v>164</v>
      </c>
      <c r="B420" s="14" t="s">
        <v>165</v>
      </c>
      <c r="C420" s="7" t="s">
        <v>965</v>
      </c>
      <c r="D420" s="8">
        <v>0.10642482391844296</v>
      </c>
      <c r="E420" s="8">
        <v>0.10642095537220579</v>
      </c>
      <c r="F420" s="13">
        <v>1.89269676450411E-2</v>
      </c>
      <c r="G420" s="8">
        <v>1.8926824194997121E-2</v>
      </c>
      <c r="H420" s="11">
        <f>(Table14[[#This Row],[CARE/CAP AR20]]-Table14[[#This Row],[Base AR20]])*100</f>
        <v>-3.8685462371707002E-4</v>
      </c>
      <c r="I420" s="11">
        <f>(Table14[[#This Row],[CARE/CAP AR50]]-Table14[[#This Row],[Base AR50]])*100</f>
        <v>-1.4345004397883776E-5</v>
      </c>
      <c r="J420" s="7" t="s">
        <v>966</v>
      </c>
      <c r="K420" s="8"/>
      <c r="O420" s="6"/>
    </row>
    <row r="421" spans="1:15" x14ac:dyDescent="0.25">
      <c r="A421" s="12" t="s">
        <v>37</v>
      </c>
      <c r="B421" s="14" t="s">
        <v>38</v>
      </c>
      <c r="C421" s="7" t="s">
        <v>967</v>
      </c>
      <c r="D421" s="8">
        <v>0.10244884286641545</v>
      </c>
      <c r="E421" s="8">
        <v>0.10225848624800861</v>
      </c>
      <c r="F421" s="13">
        <v>1.8372599370033736E-2</v>
      </c>
      <c r="G421" s="8">
        <v>1.8366245313381727E-2</v>
      </c>
      <c r="H421" s="11">
        <f>(Table14[[#This Row],[CARE/CAP AR20]]-Table14[[#This Row],[Base AR20]])*100</f>
        <v>-1.9035661840684226E-2</v>
      </c>
      <c r="I421" s="11">
        <f>(Table14[[#This Row],[CARE/CAP AR50]]-Table14[[#This Row],[Base AR50]])*100</f>
        <v>-6.3540566520095543E-4</v>
      </c>
      <c r="J421" s="7" t="s">
        <v>968</v>
      </c>
      <c r="K421" s="8"/>
      <c r="O421" s="6"/>
    </row>
    <row r="422" spans="1:15" x14ac:dyDescent="0.25">
      <c r="A422" s="12" t="s">
        <v>299</v>
      </c>
      <c r="B422" s="14" t="s">
        <v>300</v>
      </c>
      <c r="C422" s="7" t="s">
        <v>899</v>
      </c>
      <c r="D422" s="8">
        <v>0.10138230610690352</v>
      </c>
      <c r="E422" s="8">
        <v>9.9448685941220694E-2</v>
      </c>
      <c r="F422" s="13">
        <v>1.8047345486554536E-2</v>
      </c>
      <c r="G422" s="8">
        <v>1.7985206140809059E-2</v>
      </c>
      <c r="H422" s="11">
        <f>(Table14[[#This Row],[CARE/CAP AR20]]-Table14[[#This Row],[Base AR20]])*100</f>
        <v>-0.19336201656828256</v>
      </c>
      <c r="I422" s="11">
        <f>(Table14[[#This Row],[CARE/CAP AR50]]-Table14[[#This Row],[Base AR50]])*100</f>
        <v>-6.2139345745476637E-3</v>
      </c>
      <c r="J422" s="7" t="s">
        <v>969</v>
      </c>
      <c r="K422" s="8"/>
      <c r="O422" s="6"/>
    </row>
    <row r="423" spans="1:15" x14ac:dyDescent="0.25">
      <c r="A423" s="12" t="s">
        <v>430</v>
      </c>
      <c r="B423" s="14" t="s">
        <v>431</v>
      </c>
      <c r="C423" s="7" t="s">
        <v>899</v>
      </c>
      <c r="D423" s="8">
        <v>9.2821332150113567E-2</v>
      </c>
      <c r="E423" s="8">
        <v>9.1158592228397797E-2</v>
      </c>
      <c r="F423" s="13">
        <v>2.3580581696708153E-2</v>
      </c>
      <c r="G423" s="8">
        <v>2.3472481846826175E-2</v>
      </c>
      <c r="H423" s="11">
        <f>(Table14[[#This Row],[CARE/CAP AR20]]-Table14[[#This Row],[Base AR20]])*100</f>
        <v>-0.16627399217157696</v>
      </c>
      <c r="I423" s="11">
        <f>(Table14[[#This Row],[CARE/CAP AR50]]-Table14[[#This Row],[Base AR50]])*100</f>
        <v>-1.0809984988197768E-2</v>
      </c>
      <c r="J423" s="7" t="s">
        <v>970</v>
      </c>
      <c r="K423" s="8"/>
      <c r="O423" s="6"/>
    </row>
    <row r="424" spans="1:15" ht="31.5" x14ac:dyDescent="0.25">
      <c r="A424" s="12" t="s">
        <v>971</v>
      </c>
      <c r="B424" s="14" t="s">
        <v>972</v>
      </c>
      <c r="C424" s="7" t="s">
        <v>963</v>
      </c>
      <c r="D424" s="8">
        <v>9.1200621008698593E-2</v>
      </c>
      <c r="E424" s="8">
        <v>8.9641290467129695E-2</v>
      </c>
      <c r="F424" s="13">
        <v>2.2284474275407185E-2</v>
      </c>
      <c r="G424" s="8">
        <v>2.219095700449868E-2</v>
      </c>
      <c r="H424" s="11">
        <f>(Table14[[#This Row],[CARE/CAP AR20]]-Table14[[#This Row],[Base AR20]])*100</f>
        <v>-0.15593305415688985</v>
      </c>
      <c r="I424" s="11">
        <f>(Table14[[#This Row],[CARE/CAP AR50]]-Table14[[#This Row],[Base AR50]])*100</f>
        <v>-9.3517270908505257E-3</v>
      </c>
      <c r="J424" s="7" t="s">
        <v>973</v>
      </c>
      <c r="K424" s="8"/>
      <c r="O424" s="6"/>
    </row>
    <row r="425" spans="1:15" x14ac:dyDescent="0.25">
      <c r="A425" s="12" t="s">
        <v>70</v>
      </c>
      <c r="B425" s="14" t="s">
        <v>71</v>
      </c>
      <c r="C425" s="7" t="s">
        <v>974</v>
      </c>
      <c r="D425" s="8">
        <v>8.5377951311887412E-2</v>
      </c>
      <c r="E425" s="8">
        <v>8.3199926166706295E-2</v>
      </c>
      <c r="F425" s="13">
        <v>1.0541849299194557E-2</v>
      </c>
      <c r="G425" s="8">
        <v>1.0510168138084844E-2</v>
      </c>
      <c r="H425" s="11">
        <f>(Table14[[#This Row],[CARE/CAP AR20]]-Table14[[#This Row],[Base AR20]])*100</f>
        <v>-0.21780251451811172</v>
      </c>
      <c r="I425" s="11">
        <f>(Table14[[#This Row],[CARE/CAP AR50]]-Table14[[#This Row],[Base AR50]])*100</f>
        <v>-3.1681161109712794E-3</v>
      </c>
      <c r="J425" s="7" t="s">
        <v>975</v>
      </c>
      <c r="K425" s="8"/>
      <c r="O425" s="6"/>
    </row>
    <row r="426" spans="1:15" x14ac:dyDescent="0.25">
      <c r="A426" s="12" t="s">
        <v>500</v>
      </c>
      <c r="B426" s="14" t="s">
        <v>501</v>
      </c>
      <c r="C426" s="7" t="s">
        <v>899</v>
      </c>
      <c r="D426" s="8">
        <v>8.3317645671430185E-2</v>
      </c>
      <c r="E426" s="8">
        <v>8.1181183803983564E-2</v>
      </c>
      <c r="F426" s="13">
        <v>2.1545280785955537E-2</v>
      </c>
      <c r="G426" s="8">
        <v>2.1399856074757313E-2</v>
      </c>
      <c r="H426" s="11">
        <f>(Table14[[#This Row],[CARE/CAP AR20]]-Table14[[#This Row],[Base AR20]])*100</f>
        <v>-0.21364618674466207</v>
      </c>
      <c r="I426" s="11">
        <f>(Table14[[#This Row],[CARE/CAP AR50]]-Table14[[#This Row],[Base AR50]])*100</f>
        <v>-1.4542471119822348E-2</v>
      </c>
      <c r="J426" s="7" t="s">
        <v>976</v>
      </c>
      <c r="K426" s="8"/>
      <c r="O426" s="6"/>
    </row>
    <row r="427" spans="1:15" x14ac:dyDescent="0.25">
      <c r="A427" s="12" t="s">
        <v>320</v>
      </c>
      <c r="B427" s="14" t="s">
        <v>321</v>
      </c>
      <c r="C427" s="7" t="s">
        <v>899</v>
      </c>
      <c r="D427" s="8">
        <v>8.3200128769152837E-2</v>
      </c>
      <c r="E427" s="8">
        <v>8.1895517747560681E-2</v>
      </c>
      <c r="F427" s="13">
        <v>1.8928335948959877E-2</v>
      </c>
      <c r="G427" s="8">
        <v>1.8859994875686129E-2</v>
      </c>
      <c r="H427" s="11">
        <f>(Table14[[#This Row],[CARE/CAP AR20]]-Table14[[#This Row],[Base AR20]])*100</f>
        <v>-0.13046110215921558</v>
      </c>
      <c r="I427" s="11">
        <f>(Table14[[#This Row],[CARE/CAP AR50]]-Table14[[#This Row],[Base AR50]])*100</f>
        <v>-6.8341073273747721E-3</v>
      </c>
      <c r="J427" s="7" t="s">
        <v>977</v>
      </c>
      <c r="K427" s="8"/>
      <c r="O427" s="6"/>
    </row>
    <row r="428" spans="1:15" x14ac:dyDescent="0.25">
      <c r="A428" s="12" t="s">
        <v>376</v>
      </c>
      <c r="B428" s="14" t="s">
        <v>377</v>
      </c>
      <c r="C428" s="7" t="s">
        <v>899</v>
      </c>
      <c r="D428" s="8">
        <v>8.2681926753527507E-2</v>
      </c>
      <c r="E428" s="8">
        <v>8.1392382623012807E-2</v>
      </c>
      <c r="F428" s="13">
        <v>1.9516308506719437E-2</v>
      </c>
      <c r="G428" s="8">
        <v>1.9443661899865284E-2</v>
      </c>
      <c r="H428" s="11">
        <f>(Table14[[#This Row],[CARE/CAP AR20]]-Table14[[#This Row],[Base AR20]])*100</f>
        <v>-0.12895441305146998</v>
      </c>
      <c r="I428" s="11">
        <f>(Table14[[#This Row],[CARE/CAP AR50]]-Table14[[#This Row],[Base AR50]])*100</f>
        <v>-7.2646606854152862E-3</v>
      </c>
      <c r="J428" s="7" t="s">
        <v>978</v>
      </c>
      <c r="K428" s="8"/>
      <c r="O428" s="6"/>
    </row>
    <row r="429" spans="1:15" x14ac:dyDescent="0.25">
      <c r="A429" s="12" t="s">
        <v>248</v>
      </c>
      <c r="B429" s="14" t="s">
        <v>249</v>
      </c>
      <c r="C429" s="7" t="s">
        <v>967</v>
      </c>
      <c r="D429" s="8">
        <v>8.1888535262282E-2</v>
      </c>
      <c r="E429" s="8">
        <v>8.027446831967458E-2</v>
      </c>
      <c r="F429" s="13">
        <v>2.005461643291152E-2</v>
      </c>
      <c r="G429" s="8">
        <v>1.995636303149096E-2</v>
      </c>
      <c r="H429" s="11">
        <f>(Table14[[#This Row],[CARE/CAP AR20]]-Table14[[#This Row],[Base AR20]])*100</f>
        <v>-0.161406694260742</v>
      </c>
      <c r="I429" s="11">
        <f>(Table14[[#This Row],[CARE/CAP AR50]]-Table14[[#This Row],[Base AR50]])*100</f>
        <v>-9.8253401420559522E-3</v>
      </c>
      <c r="J429" s="7" t="s">
        <v>979</v>
      </c>
      <c r="K429" s="8"/>
      <c r="O429" s="6"/>
    </row>
    <row r="430" spans="1:15" x14ac:dyDescent="0.25">
      <c r="A430" s="12" t="s">
        <v>980</v>
      </c>
      <c r="B430" s="14" t="s">
        <v>981</v>
      </c>
      <c r="C430" s="7" t="s">
        <v>963</v>
      </c>
      <c r="D430" s="8">
        <v>8.0879781919094729E-2</v>
      </c>
      <c r="E430" s="8">
        <v>7.9794734769443765E-2</v>
      </c>
      <c r="F430" s="13">
        <v>1.5175210061350582E-2</v>
      </c>
      <c r="G430" s="8">
        <v>1.5136615538872657E-2</v>
      </c>
      <c r="H430" s="11">
        <f>(Table14[[#This Row],[CARE/CAP AR20]]-Table14[[#This Row],[Base AR20]])*100</f>
        <v>-0.10850471496509639</v>
      </c>
      <c r="I430" s="11">
        <f>(Table14[[#This Row],[CARE/CAP AR50]]-Table14[[#This Row],[Base AR50]])*100</f>
        <v>-3.8594522477924942E-3</v>
      </c>
      <c r="J430" s="7" t="s">
        <v>982</v>
      </c>
      <c r="K430" s="8"/>
      <c r="O430" s="6"/>
    </row>
    <row r="431" spans="1:15" x14ac:dyDescent="0.25">
      <c r="A431" s="12" t="s">
        <v>983</v>
      </c>
      <c r="B431" s="14" t="s">
        <v>984</v>
      </c>
      <c r="C431" s="7" t="s">
        <v>899</v>
      </c>
      <c r="D431" s="8">
        <v>7.8506036557580192E-2</v>
      </c>
      <c r="E431" s="8">
        <v>7.7343435605248423E-2</v>
      </c>
      <c r="F431" s="13">
        <v>1.9367176485359558E-2</v>
      </c>
      <c r="G431" s="8">
        <v>1.9295625519314033E-2</v>
      </c>
      <c r="H431" s="11">
        <f>(Table14[[#This Row],[CARE/CAP AR20]]-Table14[[#This Row],[Base AR20]])*100</f>
        <v>-0.11626009523317687</v>
      </c>
      <c r="I431" s="11">
        <f>(Table14[[#This Row],[CARE/CAP AR50]]-Table14[[#This Row],[Base AR50]])*100</f>
        <v>-7.1550966045524911E-3</v>
      </c>
      <c r="J431" s="7" t="s">
        <v>985</v>
      </c>
      <c r="K431" s="8"/>
      <c r="O431" s="6"/>
    </row>
    <row r="432" spans="1:15" x14ac:dyDescent="0.25">
      <c r="A432" s="12" t="s">
        <v>986</v>
      </c>
      <c r="B432" s="14" t="s">
        <v>987</v>
      </c>
      <c r="C432" s="7" t="s">
        <v>943</v>
      </c>
      <c r="D432" s="8">
        <v>7.6953852909531065E-2</v>
      </c>
      <c r="E432" s="8">
        <v>7.6120862709623982E-2</v>
      </c>
      <c r="F432" s="13">
        <v>1.6837757864237222E-2</v>
      </c>
      <c r="G432" s="8">
        <v>1.6797573289327107E-2</v>
      </c>
      <c r="H432" s="11">
        <f>(Table14[[#This Row],[CARE/CAP AR20]]-Table14[[#This Row],[Base AR20]])*100</f>
        <v>-8.3299019990708267E-2</v>
      </c>
      <c r="I432" s="11">
        <f>(Table14[[#This Row],[CARE/CAP AR50]]-Table14[[#This Row],[Base AR50]])*100</f>
        <v>-4.0184574910114707E-3</v>
      </c>
      <c r="J432" s="7" t="s">
        <v>988</v>
      </c>
      <c r="K432" s="8"/>
      <c r="O432" s="6"/>
    </row>
    <row r="433" spans="1:15" x14ac:dyDescent="0.25">
      <c r="A433" s="12" t="s">
        <v>37</v>
      </c>
      <c r="B433" s="14" t="s">
        <v>38</v>
      </c>
      <c r="C433" s="7" t="s">
        <v>989</v>
      </c>
      <c r="D433" s="8">
        <v>7.6777669312205948E-2</v>
      </c>
      <c r="E433" s="8">
        <v>7.486943576686915E-2</v>
      </c>
      <c r="F433" s="13">
        <v>1.3530363232303127E-2</v>
      </c>
      <c r="G433" s="8">
        <v>1.3470083927964864E-2</v>
      </c>
      <c r="H433" s="11">
        <f>(Table14[[#This Row],[CARE/CAP AR20]]-Table14[[#This Row],[Base AR20]])*100</f>
        <v>-0.19082335453367988</v>
      </c>
      <c r="I433" s="11">
        <f>(Table14[[#This Row],[CARE/CAP AR50]]-Table14[[#This Row],[Base AR50]])*100</f>
        <v>-6.0279304338262812E-3</v>
      </c>
      <c r="J433" s="7" t="s">
        <v>990</v>
      </c>
      <c r="K433" s="8"/>
      <c r="O433" s="6"/>
    </row>
    <row r="434" spans="1:15" x14ac:dyDescent="0.25">
      <c r="A434" s="12" t="s">
        <v>109</v>
      </c>
      <c r="B434" s="14" t="s">
        <v>110</v>
      </c>
      <c r="C434" s="7" t="s">
        <v>991</v>
      </c>
      <c r="D434" s="8">
        <v>7.6238236922979763E-2</v>
      </c>
      <c r="E434" s="8">
        <v>7.3649178374892543E-2</v>
      </c>
      <c r="F434" s="13">
        <v>9.6553955770806582E-3</v>
      </c>
      <c r="G434" s="8">
        <v>9.6126475363750644E-3</v>
      </c>
      <c r="H434" s="11">
        <f>(Table14[[#This Row],[CARE/CAP AR20]]-Table14[[#This Row],[Base AR20]])*100</f>
        <v>-0.25890585480872197</v>
      </c>
      <c r="I434" s="11">
        <f>(Table14[[#This Row],[CARE/CAP AR50]]-Table14[[#This Row],[Base AR50]])*100</f>
        <v>-4.2748040705593848E-3</v>
      </c>
      <c r="J434" s="7" t="s">
        <v>992</v>
      </c>
      <c r="K434" s="8"/>
      <c r="O434" s="6"/>
    </row>
    <row r="435" spans="1:15" ht="31.5" x14ac:dyDescent="0.25">
      <c r="A435" s="12" t="s">
        <v>558</v>
      </c>
      <c r="B435" s="14" t="s">
        <v>559</v>
      </c>
      <c r="C435" s="7" t="s">
        <v>899</v>
      </c>
      <c r="D435" s="8">
        <v>7.3947791708205396E-2</v>
      </c>
      <c r="E435" s="8">
        <v>7.2908919967251976E-2</v>
      </c>
      <c r="F435" s="13">
        <v>1.3196708626935238E-2</v>
      </c>
      <c r="G435" s="8">
        <v>1.3163272401123713E-2</v>
      </c>
      <c r="H435" s="11">
        <f>(Table14[[#This Row],[CARE/CAP AR20]]-Table14[[#This Row],[Base AR20]])*100</f>
        <v>-0.10388717409534204</v>
      </c>
      <c r="I435" s="11">
        <f>(Table14[[#This Row],[CARE/CAP AR50]]-Table14[[#This Row],[Base AR50]])*100</f>
        <v>-3.3436225811525264E-3</v>
      </c>
      <c r="J435" s="7" t="s">
        <v>993</v>
      </c>
      <c r="K435" s="8"/>
      <c r="O435" s="6"/>
    </row>
    <row r="436" spans="1:15" x14ac:dyDescent="0.25">
      <c r="A436" s="12" t="s">
        <v>986</v>
      </c>
      <c r="B436" s="14" t="s">
        <v>987</v>
      </c>
      <c r="C436" s="7" t="s">
        <v>994</v>
      </c>
      <c r="D436" s="8">
        <v>7.3633045949063988E-2</v>
      </c>
      <c r="E436" s="8">
        <v>7.2822852736170632E-2</v>
      </c>
      <c r="F436" s="13">
        <v>1.6121480605910905E-2</v>
      </c>
      <c r="G436" s="8">
        <v>1.6083034593377309E-2</v>
      </c>
      <c r="H436" s="11">
        <f>(Table14[[#This Row],[CARE/CAP AR20]]-Table14[[#This Row],[Base AR20]])*100</f>
        <v>-8.1019321289335644E-2</v>
      </c>
      <c r="I436" s="11">
        <f>(Table14[[#This Row],[CARE/CAP AR50]]-Table14[[#This Row],[Base AR50]])*100</f>
        <v>-3.8446012533596696E-3</v>
      </c>
      <c r="J436" s="7" t="s">
        <v>995</v>
      </c>
      <c r="K436" s="8"/>
      <c r="O436" s="6"/>
    </row>
    <row r="437" spans="1:15" x14ac:dyDescent="0.25">
      <c r="A437" s="12" t="s">
        <v>219</v>
      </c>
      <c r="B437" s="14" t="s">
        <v>220</v>
      </c>
      <c r="C437" s="7" t="s">
        <v>996</v>
      </c>
      <c r="D437" s="8">
        <v>7.3035922677653367E-2</v>
      </c>
      <c r="E437" s="8">
        <v>7.1438614459666358E-2</v>
      </c>
      <c r="F437" s="13">
        <v>1.1714838641939108E-2</v>
      </c>
      <c r="G437" s="8">
        <v>1.1673032160287025E-2</v>
      </c>
      <c r="H437" s="11">
        <f>(Table14[[#This Row],[CARE/CAP AR20]]-Table14[[#This Row],[Base AR20]])*100</f>
        <v>-0.15973082179870091</v>
      </c>
      <c r="I437" s="11">
        <f>(Table14[[#This Row],[CARE/CAP AR50]]-Table14[[#This Row],[Base AR50]])*100</f>
        <v>-4.1806481652082936E-3</v>
      </c>
      <c r="J437" s="7" t="s">
        <v>997</v>
      </c>
      <c r="K437" s="8"/>
      <c r="O437" s="6"/>
    </row>
    <row r="438" spans="1:15" x14ac:dyDescent="0.25">
      <c r="A438" s="12" t="s">
        <v>123</v>
      </c>
      <c r="B438" s="14" t="s">
        <v>124</v>
      </c>
      <c r="C438" s="7" t="s">
        <v>998</v>
      </c>
      <c r="D438" s="8">
        <v>7.1703414266527807E-2</v>
      </c>
      <c r="E438" s="8">
        <v>7.1619027487201656E-2</v>
      </c>
      <c r="F438" s="13">
        <v>2.2066646973571503E-2</v>
      </c>
      <c r="G438" s="8">
        <v>2.2059228702515497E-2</v>
      </c>
      <c r="H438" s="11">
        <f>(Table14[[#This Row],[CARE/CAP AR20]]-Table14[[#This Row],[Base AR20]])*100</f>
        <v>-8.4386779326151018E-3</v>
      </c>
      <c r="I438" s="11">
        <f>(Table14[[#This Row],[CARE/CAP AR50]]-Table14[[#This Row],[Base AR50]])*100</f>
        <v>-7.4182710560061205E-4</v>
      </c>
      <c r="J438" s="7" t="s">
        <v>999</v>
      </c>
      <c r="K438" s="8"/>
      <c r="O438" s="6"/>
    </row>
    <row r="439" spans="1:15" x14ac:dyDescent="0.25">
      <c r="A439" s="12" t="s">
        <v>947</v>
      </c>
      <c r="B439" s="14" t="s">
        <v>948</v>
      </c>
      <c r="C439" s="7" t="s">
        <v>1000</v>
      </c>
      <c r="D439" s="8">
        <v>7.1690528707261142E-2</v>
      </c>
      <c r="E439" s="8">
        <v>6.9801388296248712E-2</v>
      </c>
      <c r="F439" s="13">
        <v>9.985048647271658E-3</v>
      </c>
      <c r="G439" s="8">
        <v>9.9476119725889298E-3</v>
      </c>
      <c r="H439" s="11">
        <f>(Table14[[#This Row],[CARE/CAP AR20]]-Table14[[#This Row],[Base AR20]])*100</f>
        <v>-0.18891404110124299</v>
      </c>
      <c r="I439" s="11">
        <f>(Table14[[#This Row],[CARE/CAP AR50]]-Table14[[#This Row],[Base AR50]])*100</f>
        <v>-3.7436674682728155E-3</v>
      </c>
      <c r="J439" s="7" t="s">
        <v>1001</v>
      </c>
      <c r="K439" s="8"/>
      <c r="O439" s="6"/>
    </row>
    <row r="440" spans="1:15" x14ac:dyDescent="0.25">
      <c r="A440" s="12" t="s">
        <v>93</v>
      </c>
      <c r="B440" s="14" t="s">
        <v>94</v>
      </c>
      <c r="C440" s="7" t="s">
        <v>998</v>
      </c>
      <c r="D440" s="8">
        <v>7.1228337793316887E-2</v>
      </c>
      <c r="E440" s="8">
        <v>7.1193562668689467E-2</v>
      </c>
      <c r="F440" s="13">
        <v>1.5807189586607772E-2</v>
      </c>
      <c r="G440" s="8">
        <v>1.5805477509733174E-2</v>
      </c>
      <c r="H440" s="11">
        <f>(Table14[[#This Row],[CARE/CAP AR20]]-Table14[[#This Row],[Base AR20]])*100</f>
        <v>-3.4775124627420273E-3</v>
      </c>
      <c r="I440" s="11">
        <f>(Table14[[#This Row],[CARE/CAP AR50]]-Table14[[#This Row],[Base AR50]])*100</f>
        <v>-1.7120768745979009E-4</v>
      </c>
      <c r="J440" s="7" t="s">
        <v>1002</v>
      </c>
      <c r="K440" s="8"/>
      <c r="O440" s="6"/>
    </row>
    <row r="441" spans="1:15" x14ac:dyDescent="0.25">
      <c r="A441" s="12" t="s">
        <v>146</v>
      </c>
      <c r="B441" s="14" t="s">
        <v>147</v>
      </c>
      <c r="C441" s="7" t="s">
        <v>1003</v>
      </c>
      <c r="D441" s="8">
        <v>7.1016126670781193E-2</v>
      </c>
      <c r="E441" s="8">
        <v>7.0340246977336388E-2</v>
      </c>
      <c r="F441" s="13">
        <v>2.0620510180035023E-2</v>
      </c>
      <c r="G441" s="8">
        <v>2.0563144321623372E-2</v>
      </c>
      <c r="H441" s="11">
        <f>(Table14[[#This Row],[CARE/CAP AR20]]-Table14[[#This Row],[Base AR20]])*100</f>
        <v>-6.7587969344480581E-2</v>
      </c>
      <c r="I441" s="11">
        <f>(Table14[[#This Row],[CARE/CAP AR50]]-Table14[[#This Row],[Base AR50]])*100</f>
        <v>-5.7365858411650983E-3</v>
      </c>
      <c r="J441" s="7" t="s">
        <v>1004</v>
      </c>
      <c r="K441" s="8"/>
      <c r="O441" s="6"/>
    </row>
    <row r="442" spans="1:15" x14ac:dyDescent="0.25">
      <c r="A442" s="12" t="s">
        <v>478</v>
      </c>
      <c r="B442" s="14" t="s">
        <v>479</v>
      </c>
      <c r="C442" s="7" t="s">
        <v>899</v>
      </c>
      <c r="D442" s="8">
        <v>6.8633386922733172E-2</v>
      </c>
      <c r="E442" s="8">
        <v>6.7743283933960133E-2</v>
      </c>
      <c r="F442" s="13">
        <v>1.9048241368543609E-2</v>
      </c>
      <c r="G442" s="8">
        <v>1.8979033664044801E-2</v>
      </c>
      <c r="H442" s="11">
        <f>(Table14[[#This Row],[CARE/CAP AR20]]-Table14[[#This Row],[Base AR20]])*100</f>
        <v>-8.9010298877303939E-2</v>
      </c>
      <c r="I442" s="11">
        <f>(Table14[[#This Row],[CARE/CAP AR50]]-Table14[[#This Row],[Base AR50]])*100</f>
        <v>-6.9207704498808198E-3</v>
      </c>
      <c r="J442" s="7" t="s">
        <v>1005</v>
      </c>
      <c r="K442" s="8"/>
      <c r="O442" s="6"/>
    </row>
    <row r="443" spans="1:15" x14ac:dyDescent="0.25">
      <c r="A443" s="12" t="s">
        <v>102</v>
      </c>
      <c r="B443" s="14" t="s">
        <v>103</v>
      </c>
      <c r="C443" s="7" t="s">
        <v>967</v>
      </c>
      <c r="D443" s="8">
        <v>6.8632655572366835E-2</v>
      </c>
      <c r="E443" s="8">
        <v>6.851651661684359E-2</v>
      </c>
      <c r="F443" s="13">
        <v>1.8472758183211858E-2</v>
      </c>
      <c r="G443" s="8">
        <v>1.846440197434511E-2</v>
      </c>
      <c r="H443" s="11">
        <f>(Table14[[#This Row],[CARE/CAP AR20]]-Table14[[#This Row],[Base AR20]])*100</f>
        <v>-1.161389555232456E-2</v>
      </c>
      <c r="I443" s="11">
        <f>(Table14[[#This Row],[CARE/CAP AR50]]-Table14[[#This Row],[Base AR50]])*100</f>
        <v>-8.356208866747844E-4</v>
      </c>
      <c r="J443" s="7" t="s">
        <v>1006</v>
      </c>
      <c r="K443" s="8"/>
      <c r="O443" s="6"/>
    </row>
    <row r="444" spans="1:15" x14ac:dyDescent="0.25">
      <c r="A444" s="12" t="s">
        <v>1007</v>
      </c>
      <c r="B444" s="14" t="s">
        <v>1008</v>
      </c>
      <c r="C444" s="7" t="s">
        <v>994</v>
      </c>
      <c r="D444" s="8">
        <v>6.7957650439535874E-2</v>
      </c>
      <c r="E444" s="8">
        <v>6.7279667457479139E-2</v>
      </c>
      <c r="F444" s="13">
        <v>1.7523482486940967E-2</v>
      </c>
      <c r="G444" s="8">
        <v>1.7478070977340904E-2</v>
      </c>
      <c r="H444" s="11">
        <f>(Table14[[#This Row],[CARE/CAP AR20]]-Table14[[#This Row],[Base AR20]])*100</f>
        <v>-6.7798298205673513E-2</v>
      </c>
      <c r="I444" s="11">
        <f>(Table14[[#This Row],[CARE/CAP AR50]]-Table14[[#This Row],[Base AR50]])*100</f>
        <v>-4.5411509600062211E-3</v>
      </c>
      <c r="J444" s="7" t="s">
        <v>1009</v>
      </c>
      <c r="K444" s="8"/>
      <c r="O444" s="6"/>
    </row>
    <row r="445" spans="1:15" x14ac:dyDescent="0.25">
      <c r="A445" s="12" t="s">
        <v>1010</v>
      </c>
      <c r="B445" s="14" t="s">
        <v>1011</v>
      </c>
      <c r="C445" s="7" t="s">
        <v>963</v>
      </c>
      <c r="D445" s="8">
        <v>6.7900553913515002E-2</v>
      </c>
      <c r="E445" s="8">
        <v>6.6990278006670567E-2</v>
      </c>
      <c r="F445" s="13">
        <v>1.7468649773973048E-2</v>
      </c>
      <c r="G445" s="8">
        <v>1.7407766267966054E-2</v>
      </c>
      <c r="H445" s="11">
        <f>(Table14[[#This Row],[CARE/CAP AR20]]-Table14[[#This Row],[Base AR20]])*100</f>
        <v>-9.1027590684443493E-2</v>
      </c>
      <c r="I445" s="11">
        <f>(Table14[[#This Row],[CARE/CAP AR50]]-Table14[[#This Row],[Base AR50]])*100</f>
        <v>-6.0883506006994409E-3</v>
      </c>
      <c r="J445" s="7" t="s">
        <v>1012</v>
      </c>
      <c r="K445" s="8"/>
      <c r="O445" s="6"/>
    </row>
    <row r="446" spans="1:15" x14ac:dyDescent="0.25">
      <c r="A446" s="12" t="s">
        <v>280</v>
      </c>
      <c r="B446" s="14" t="s">
        <v>281</v>
      </c>
      <c r="C446" s="7" t="s">
        <v>1013</v>
      </c>
      <c r="D446" s="8">
        <v>6.7095033386943836E-2</v>
      </c>
      <c r="E446" s="8">
        <v>6.6302793714137137E-2</v>
      </c>
      <c r="F446" s="13">
        <v>2.5377315813097837E-2</v>
      </c>
      <c r="G446" s="8">
        <v>2.5263149165611943E-2</v>
      </c>
      <c r="H446" s="11">
        <f>(Table14[[#This Row],[CARE/CAP AR20]]-Table14[[#This Row],[Base AR20]])*100</f>
        <v>-7.9223967280669938E-2</v>
      </c>
      <c r="I446" s="11">
        <f>(Table14[[#This Row],[CARE/CAP AR50]]-Table14[[#This Row],[Base AR50]])*100</f>
        <v>-1.1416664748589364E-2</v>
      </c>
      <c r="J446" s="7" t="s">
        <v>1014</v>
      </c>
      <c r="K446" s="8"/>
      <c r="O446" s="6"/>
    </row>
    <row r="447" spans="1:15" x14ac:dyDescent="0.25">
      <c r="A447" s="12" t="s">
        <v>158</v>
      </c>
      <c r="B447" s="14" t="s">
        <v>159</v>
      </c>
      <c r="C447" s="7" t="s">
        <v>899</v>
      </c>
      <c r="D447" s="8">
        <v>6.532123858894788E-2</v>
      </c>
      <c r="E447" s="8">
        <v>6.532123858894788E-2</v>
      </c>
      <c r="F447" s="13">
        <v>2.0348524233811199E-2</v>
      </c>
      <c r="G447" s="8">
        <v>2.0348524233811199E-2</v>
      </c>
      <c r="H447" s="11">
        <f>(Table14[[#This Row],[CARE/CAP AR20]]-Table14[[#This Row],[Base AR20]])*100</f>
        <v>0</v>
      </c>
      <c r="I447" s="11">
        <f>(Table14[[#This Row],[CARE/CAP AR50]]-Table14[[#This Row],[Base AR50]])*100</f>
        <v>0</v>
      </c>
      <c r="J447" s="7" t="s">
        <v>1015</v>
      </c>
      <c r="K447" s="8"/>
      <c r="O447" s="6"/>
    </row>
    <row r="448" spans="1:15" x14ac:dyDescent="0.25">
      <c r="A448" s="12" t="s">
        <v>267</v>
      </c>
      <c r="B448" s="14" t="s">
        <v>268</v>
      </c>
      <c r="C448" s="7" t="s">
        <v>996</v>
      </c>
      <c r="D448" s="8">
        <v>6.4834994385797276E-2</v>
      </c>
      <c r="E448" s="8">
        <v>6.3465767884331753E-2</v>
      </c>
      <c r="F448" s="13">
        <v>1.1692005264738551E-2</v>
      </c>
      <c r="G448" s="8">
        <v>1.1647184112558526E-2</v>
      </c>
      <c r="H448" s="11">
        <f>(Table14[[#This Row],[CARE/CAP AR20]]-Table14[[#This Row],[Base AR20]])*100</f>
        <v>-0.1369226501465523</v>
      </c>
      <c r="I448" s="11">
        <f>(Table14[[#This Row],[CARE/CAP AR50]]-Table14[[#This Row],[Base AR50]])*100</f>
        <v>-4.4821152180024235E-3</v>
      </c>
      <c r="J448" s="7" t="s">
        <v>1016</v>
      </c>
      <c r="K448" s="8"/>
      <c r="O448" s="6"/>
    </row>
    <row r="449" spans="1:15" x14ac:dyDescent="0.25">
      <c r="A449" s="12" t="s">
        <v>123</v>
      </c>
      <c r="B449" s="14" t="s">
        <v>124</v>
      </c>
      <c r="C449" s="7" t="s">
        <v>1017</v>
      </c>
      <c r="D449" s="8">
        <v>6.4408288748286843E-2</v>
      </c>
      <c r="E449" s="8">
        <v>6.4408288748286843E-2</v>
      </c>
      <c r="F449" s="13">
        <v>1.9986664088028034E-2</v>
      </c>
      <c r="G449" s="8">
        <v>1.9986664088028034E-2</v>
      </c>
      <c r="H449" s="11">
        <f>(Table14[[#This Row],[CARE/CAP AR20]]-Table14[[#This Row],[Base AR20]])*100</f>
        <v>0</v>
      </c>
      <c r="I449" s="11">
        <f>(Table14[[#This Row],[CARE/CAP AR50]]-Table14[[#This Row],[Base AR50]])*100</f>
        <v>0</v>
      </c>
      <c r="J449" s="7" t="s">
        <v>1018</v>
      </c>
      <c r="K449" s="8"/>
      <c r="O449" s="6"/>
    </row>
    <row r="450" spans="1:15" x14ac:dyDescent="0.25">
      <c r="A450" s="12" t="s">
        <v>191</v>
      </c>
      <c r="B450" s="14" t="s">
        <v>192</v>
      </c>
      <c r="C450" s="7" t="s">
        <v>1019</v>
      </c>
      <c r="D450" s="8">
        <v>6.3501087454018709E-2</v>
      </c>
      <c r="E450" s="8">
        <v>6.295946052374124E-2</v>
      </c>
      <c r="F450" s="13">
        <v>1.9653605559839138E-2</v>
      </c>
      <c r="G450" s="8">
        <v>1.9601418105385782E-2</v>
      </c>
      <c r="H450" s="11">
        <f>(Table14[[#This Row],[CARE/CAP AR20]]-Table14[[#This Row],[Base AR20]])*100</f>
        <v>-5.4162693027746955E-2</v>
      </c>
      <c r="I450" s="11">
        <f>(Table14[[#This Row],[CARE/CAP AR50]]-Table14[[#This Row],[Base AR50]])*100</f>
        <v>-5.218745445335557E-3</v>
      </c>
      <c r="J450" s="7" t="s">
        <v>1020</v>
      </c>
      <c r="K450" s="8"/>
      <c r="O450" s="6"/>
    </row>
    <row r="451" spans="1:15" x14ac:dyDescent="0.25">
      <c r="A451" s="12" t="s">
        <v>146</v>
      </c>
      <c r="B451" s="14" t="s">
        <v>147</v>
      </c>
      <c r="C451" s="7" t="s">
        <v>1021</v>
      </c>
      <c r="D451" s="8">
        <v>6.1668988265465866E-2</v>
      </c>
      <c r="E451" s="8">
        <v>6.1090318108579587E-2</v>
      </c>
      <c r="F451" s="13">
        <v>1.8089067377130751E-2</v>
      </c>
      <c r="G451" s="8">
        <v>1.8038953950921695E-2</v>
      </c>
      <c r="H451" s="11">
        <f>(Table14[[#This Row],[CARE/CAP AR20]]-Table14[[#This Row],[Base AR20]])*100</f>
        <v>-5.7867015688627815E-2</v>
      </c>
      <c r="I451" s="11">
        <f>(Table14[[#This Row],[CARE/CAP AR50]]-Table14[[#This Row],[Base AR50]])*100</f>
        <v>-5.0113426209055095E-3</v>
      </c>
      <c r="J451" s="7" t="s">
        <v>1022</v>
      </c>
      <c r="K451" s="8"/>
      <c r="O451" s="6"/>
    </row>
    <row r="452" spans="1:15" x14ac:dyDescent="0.25">
      <c r="A452" s="12" t="s">
        <v>263</v>
      </c>
      <c r="B452" s="14" t="s">
        <v>264</v>
      </c>
      <c r="C452" s="7" t="s">
        <v>963</v>
      </c>
      <c r="D452" s="8">
        <v>6.1481031974451525E-2</v>
      </c>
      <c r="E452" s="8">
        <v>6.0737926947799233E-2</v>
      </c>
      <c r="F452" s="13">
        <v>1.4646033275269482E-2</v>
      </c>
      <c r="G452" s="8">
        <v>1.4603717908693902E-2</v>
      </c>
      <c r="H452" s="11">
        <f>(Table14[[#This Row],[CARE/CAP AR20]]-Table14[[#This Row],[Base AR20]])*100</f>
        <v>-7.4310502665229233E-2</v>
      </c>
      <c r="I452" s="11">
        <f>(Table14[[#This Row],[CARE/CAP AR50]]-Table14[[#This Row],[Base AR50]])*100</f>
        <v>-4.2315366575580021E-3</v>
      </c>
      <c r="J452" s="7" t="s">
        <v>1023</v>
      </c>
      <c r="K452" s="8"/>
      <c r="O452" s="6"/>
    </row>
    <row r="453" spans="1:15" x14ac:dyDescent="0.25">
      <c r="A453" s="12" t="s">
        <v>34</v>
      </c>
      <c r="B453" s="14" t="s">
        <v>35</v>
      </c>
      <c r="C453" s="7" t="s">
        <v>1024</v>
      </c>
      <c r="D453" s="8">
        <v>6.0130245729205882E-2</v>
      </c>
      <c r="E453" s="8">
        <v>6.0130058251447911E-2</v>
      </c>
      <c r="F453" s="13">
        <v>1.4221664327075641E-2</v>
      </c>
      <c r="G453" s="8">
        <v>1.4221655343971186E-2</v>
      </c>
      <c r="H453" s="11">
        <f>(Table14[[#This Row],[CARE/CAP AR20]]-Table14[[#This Row],[Base AR20]])*100</f>
        <v>-1.8747775797078869E-5</v>
      </c>
      <c r="I453" s="11">
        <f>(Table14[[#This Row],[CARE/CAP AR50]]-Table14[[#This Row],[Base AR50]])*100</f>
        <v>-8.983104454740598E-7</v>
      </c>
      <c r="J453" s="7" t="s">
        <v>1025</v>
      </c>
      <c r="K453" s="8"/>
      <c r="O453" s="6"/>
    </row>
    <row r="454" spans="1:15" x14ac:dyDescent="0.25">
      <c r="A454" s="12" t="s">
        <v>1026</v>
      </c>
      <c r="B454" s="14" t="s">
        <v>1027</v>
      </c>
      <c r="C454" s="7" t="s">
        <v>989</v>
      </c>
      <c r="D454" s="8">
        <v>5.7496126971591795E-2</v>
      </c>
      <c r="E454" s="8">
        <v>5.6502303284072672E-2</v>
      </c>
      <c r="F454" s="13">
        <v>1.5834341832232646E-2</v>
      </c>
      <c r="G454" s="8">
        <v>1.5758697976072857E-2</v>
      </c>
      <c r="H454" s="11">
        <f>(Table14[[#This Row],[CARE/CAP AR20]]-Table14[[#This Row],[Base AR20]])*100</f>
        <v>-9.9382368751912281E-2</v>
      </c>
      <c r="I454" s="11">
        <f>(Table14[[#This Row],[CARE/CAP AR50]]-Table14[[#This Row],[Base AR50]])*100</f>
        <v>-7.5643856159789136E-3</v>
      </c>
      <c r="J454" s="7" t="s">
        <v>1028</v>
      </c>
      <c r="K454" s="8"/>
      <c r="O454" s="6"/>
    </row>
    <row r="455" spans="1:15" x14ac:dyDescent="0.25">
      <c r="A455" s="12" t="s">
        <v>79</v>
      </c>
      <c r="B455" s="14" t="s">
        <v>80</v>
      </c>
      <c r="C455" s="7" t="s">
        <v>1029</v>
      </c>
      <c r="D455" s="8">
        <v>5.6481462048584292E-2</v>
      </c>
      <c r="E455" s="8">
        <v>5.567593468493854E-2</v>
      </c>
      <c r="F455" s="13">
        <v>1.3173502472697243E-2</v>
      </c>
      <c r="G455" s="8">
        <v>1.312921407397814E-2</v>
      </c>
      <c r="H455" s="11">
        <f>(Table14[[#This Row],[CARE/CAP AR20]]-Table14[[#This Row],[Base AR20]])*100</f>
        <v>-8.0552736364575273E-2</v>
      </c>
      <c r="I455" s="11">
        <f>(Table14[[#This Row],[CARE/CAP AR50]]-Table14[[#This Row],[Base AR50]])*100</f>
        <v>-4.4288398719102839E-3</v>
      </c>
      <c r="J455" s="7" t="s">
        <v>1030</v>
      </c>
      <c r="K455" s="8"/>
      <c r="O455" s="6"/>
    </row>
    <row r="456" spans="1:15" x14ac:dyDescent="0.25">
      <c r="A456" s="12" t="s">
        <v>173</v>
      </c>
      <c r="B456" s="14" t="s">
        <v>174</v>
      </c>
      <c r="C456" s="7" t="s">
        <v>1031</v>
      </c>
      <c r="D456" s="8">
        <v>5.6064726851542346E-2</v>
      </c>
      <c r="E456" s="8">
        <v>5.5575954244101902E-2</v>
      </c>
      <c r="F456" s="13">
        <v>1.2120581565642791E-2</v>
      </c>
      <c r="G456" s="8">
        <v>1.209758764728612E-2</v>
      </c>
      <c r="H456" s="11">
        <f>(Table14[[#This Row],[CARE/CAP AR20]]-Table14[[#This Row],[Base AR20]])*100</f>
        <v>-4.887726074404436E-2</v>
      </c>
      <c r="I456" s="11">
        <f>(Table14[[#This Row],[CARE/CAP AR50]]-Table14[[#This Row],[Base AR50]])*100</f>
        <v>-2.2993918356670889E-3</v>
      </c>
      <c r="J456" s="7" t="s">
        <v>1032</v>
      </c>
      <c r="K456" s="8"/>
      <c r="O456" s="6"/>
    </row>
    <row r="457" spans="1:15" x14ac:dyDescent="0.25">
      <c r="A457" s="12" t="s">
        <v>31</v>
      </c>
      <c r="B457" s="14" t="s">
        <v>32</v>
      </c>
      <c r="C457" s="7" t="s">
        <v>1033</v>
      </c>
      <c r="D457" s="8">
        <v>5.4900527807705234E-2</v>
      </c>
      <c r="E457" s="8">
        <v>5.2570080165501798E-2</v>
      </c>
      <c r="F457" s="13">
        <v>1.0755657909415272E-2</v>
      </c>
      <c r="G457" s="8">
        <v>1.0663060179395474E-2</v>
      </c>
      <c r="H457" s="11">
        <f>(Table14[[#This Row],[CARE/CAP AR20]]-Table14[[#This Row],[Base AR20]])*100</f>
        <v>-0.23304476422034356</v>
      </c>
      <c r="I457" s="11">
        <f>(Table14[[#This Row],[CARE/CAP AR50]]-Table14[[#This Row],[Base AR50]])*100</f>
        <v>-9.2597730019797903E-3</v>
      </c>
      <c r="J457" s="7" t="s">
        <v>1034</v>
      </c>
      <c r="K457" s="8"/>
      <c r="O457" s="6"/>
    </row>
    <row r="458" spans="1:15" x14ac:dyDescent="0.25">
      <c r="A458" s="12" t="s">
        <v>1035</v>
      </c>
      <c r="B458" s="14" t="s">
        <v>1036</v>
      </c>
      <c r="C458" s="7" t="s">
        <v>943</v>
      </c>
      <c r="D458" s="8">
        <v>5.4837568810686931E-2</v>
      </c>
      <c r="E458" s="8">
        <v>5.4413500900444382E-2</v>
      </c>
      <c r="F458" s="13">
        <v>2.062037310932353E-2</v>
      </c>
      <c r="G458" s="8">
        <v>2.056013681948933E-2</v>
      </c>
      <c r="H458" s="11">
        <f>(Table14[[#This Row],[CARE/CAP AR20]]-Table14[[#This Row],[Base AR20]])*100</f>
        <v>-4.240679102425482E-2</v>
      </c>
      <c r="I458" s="11">
        <f>(Table14[[#This Row],[CARE/CAP AR50]]-Table14[[#This Row],[Base AR50]])*100</f>
        <v>-6.0236289834200013E-3</v>
      </c>
      <c r="J458" s="7" t="s">
        <v>1037</v>
      </c>
      <c r="K458" s="8"/>
      <c r="O458" s="6"/>
    </row>
    <row r="459" spans="1:15" x14ac:dyDescent="0.25">
      <c r="A459" s="12" t="s">
        <v>487</v>
      </c>
      <c r="B459" s="14" t="s">
        <v>488</v>
      </c>
      <c r="C459" s="7" t="s">
        <v>1038</v>
      </c>
      <c r="D459" s="8">
        <v>5.3867501066077732E-2</v>
      </c>
      <c r="E459" s="8">
        <v>5.3197999767532027E-2</v>
      </c>
      <c r="F459" s="13">
        <v>1.7019665104555069E-2</v>
      </c>
      <c r="G459" s="8">
        <v>1.6952292111538533E-2</v>
      </c>
      <c r="H459" s="11">
        <f>(Table14[[#This Row],[CARE/CAP AR20]]-Table14[[#This Row],[Base AR20]])*100</f>
        <v>-6.6950129854570495E-2</v>
      </c>
      <c r="I459" s="11">
        <f>(Table14[[#This Row],[CARE/CAP AR50]]-Table14[[#This Row],[Base AR50]])*100</f>
        <v>-6.7372993016536625E-3</v>
      </c>
      <c r="J459" s="7" t="s">
        <v>1039</v>
      </c>
      <c r="K459" s="8"/>
      <c r="O459" s="6"/>
    </row>
    <row r="460" spans="1:15" x14ac:dyDescent="0.25">
      <c r="A460" s="12" t="s">
        <v>173</v>
      </c>
      <c r="B460" s="14" t="s">
        <v>174</v>
      </c>
      <c r="C460" s="7" t="s">
        <v>963</v>
      </c>
      <c r="D460" s="8">
        <v>5.3548002621718931E-2</v>
      </c>
      <c r="E460" s="8">
        <v>5.3075117478883639E-2</v>
      </c>
      <c r="F460" s="13">
        <v>1.1458049521535292E-2</v>
      </c>
      <c r="G460" s="8">
        <v>1.1436250762431259E-2</v>
      </c>
      <c r="H460" s="11">
        <f>(Table14[[#This Row],[CARE/CAP AR20]]-Table14[[#This Row],[Base AR20]])*100</f>
        <v>-4.7288514283529148E-2</v>
      </c>
      <c r="I460" s="11">
        <f>(Table14[[#This Row],[CARE/CAP AR50]]-Table14[[#This Row],[Base AR50]])*100</f>
        <v>-2.1798759104033061E-3</v>
      </c>
      <c r="J460" s="7" t="s">
        <v>1040</v>
      </c>
      <c r="K460" s="8"/>
      <c r="O460" s="6"/>
    </row>
    <row r="461" spans="1:15" x14ac:dyDescent="0.25">
      <c r="A461" s="12" t="s">
        <v>468</v>
      </c>
      <c r="B461" s="14" t="s">
        <v>469</v>
      </c>
      <c r="C461" s="7" t="s">
        <v>1038</v>
      </c>
      <c r="D461" s="8">
        <v>5.3505738921094226E-2</v>
      </c>
      <c r="E461" s="8">
        <v>5.2844088540242792E-2</v>
      </c>
      <c r="F461" s="13">
        <v>1.4621061039333354E-2</v>
      </c>
      <c r="G461" s="8">
        <v>1.4571308000555075E-2</v>
      </c>
      <c r="H461" s="11">
        <f>(Table14[[#This Row],[CARE/CAP AR20]]-Table14[[#This Row],[Base AR20]])*100</f>
        <v>-6.6165038085143346E-2</v>
      </c>
      <c r="I461" s="11">
        <f>(Table14[[#This Row],[CARE/CAP AR50]]-Table14[[#This Row],[Base AR50]])*100</f>
        <v>-4.9753038778278802E-3</v>
      </c>
      <c r="J461" s="7" t="s">
        <v>1041</v>
      </c>
      <c r="K461" s="8"/>
      <c r="O461" s="6"/>
    </row>
    <row r="462" spans="1:15" x14ac:dyDescent="0.25">
      <c r="A462" s="12" t="s">
        <v>1035</v>
      </c>
      <c r="B462" s="14" t="s">
        <v>1036</v>
      </c>
      <c r="C462" s="7" t="s">
        <v>994</v>
      </c>
      <c r="D462" s="8">
        <v>5.2713464819088299E-2</v>
      </c>
      <c r="E462" s="8">
        <v>5.2304589121646879E-2</v>
      </c>
      <c r="F462" s="13">
        <v>1.9783047818292741E-2</v>
      </c>
      <c r="G462" s="8">
        <v>1.9725188280973787E-2</v>
      </c>
      <c r="H462" s="11">
        <f>(Table14[[#This Row],[CARE/CAP AR20]]-Table14[[#This Row],[Base AR20]])*100</f>
        <v>-4.0887569744142011E-2</v>
      </c>
      <c r="I462" s="11">
        <f>(Table14[[#This Row],[CARE/CAP AR50]]-Table14[[#This Row],[Base AR50]])*100</f>
        <v>-5.7859537318953602E-3</v>
      </c>
      <c r="J462" s="7" t="s">
        <v>1042</v>
      </c>
      <c r="K462" s="8"/>
      <c r="O462" s="6"/>
    </row>
    <row r="463" spans="1:15" x14ac:dyDescent="0.25">
      <c r="A463" s="12" t="s">
        <v>376</v>
      </c>
      <c r="B463" s="14" t="s">
        <v>377</v>
      </c>
      <c r="C463" s="7" t="s">
        <v>957</v>
      </c>
      <c r="D463" s="8">
        <v>5.2612361326308428E-2</v>
      </c>
      <c r="E463" s="8">
        <v>5.1792007771013865E-2</v>
      </c>
      <c r="F463" s="13">
        <v>1.2413852509815606E-2</v>
      </c>
      <c r="G463" s="8">
        <v>1.2367631382471992E-2</v>
      </c>
      <c r="H463" s="11">
        <f>(Table14[[#This Row],[CARE/CAP AR20]]-Table14[[#This Row],[Base AR20]])*100</f>
        <v>-8.2035355529456316E-2</v>
      </c>
      <c r="I463" s="11">
        <f>(Table14[[#This Row],[CARE/CAP AR50]]-Table14[[#This Row],[Base AR50]])*100</f>
        <v>-4.6221127343613888E-3</v>
      </c>
      <c r="J463" s="7" t="s">
        <v>1043</v>
      </c>
      <c r="K463" s="8"/>
      <c r="O463" s="6"/>
    </row>
    <row r="464" spans="1:15" x14ac:dyDescent="0.25">
      <c r="A464" s="12" t="s">
        <v>158</v>
      </c>
      <c r="B464" s="14" t="s">
        <v>159</v>
      </c>
      <c r="C464" s="7" t="s">
        <v>1044</v>
      </c>
      <c r="D464" s="8">
        <v>5.2085004586287009E-2</v>
      </c>
      <c r="E464" s="8">
        <v>5.2085004586287009E-2</v>
      </c>
      <c r="F464" s="13">
        <v>1.6193112941689975E-2</v>
      </c>
      <c r="G464" s="8">
        <v>1.6193112941689975E-2</v>
      </c>
      <c r="H464" s="11">
        <f>(Table14[[#This Row],[CARE/CAP AR20]]-Table14[[#This Row],[Base AR20]])*100</f>
        <v>0</v>
      </c>
      <c r="I464" s="11">
        <f>(Table14[[#This Row],[CARE/CAP AR50]]-Table14[[#This Row],[Base AR50]])*100</f>
        <v>0</v>
      </c>
      <c r="J464" s="7" t="s">
        <v>1045</v>
      </c>
      <c r="K464" s="8"/>
      <c r="O464" s="6"/>
    </row>
    <row r="465" spans="1:15" ht="31.5" x14ac:dyDescent="0.25">
      <c r="A465" s="12" t="s">
        <v>1046</v>
      </c>
      <c r="B465" s="14" t="s">
        <v>1047</v>
      </c>
      <c r="C465" s="7" t="s">
        <v>963</v>
      </c>
      <c r="D465" s="8">
        <v>5.027020797719893E-2</v>
      </c>
      <c r="E465" s="8">
        <v>4.9853126168111758E-2</v>
      </c>
      <c r="F465" s="13">
        <v>1.4853232925915979E-2</v>
      </c>
      <c r="G465" s="8">
        <v>1.481661421981645E-2</v>
      </c>
      <c r="H465" s="11">
        <f>(Table14[[#This Row],[CARE/CAP AR20]]-Table14[[#This Row],[Base AR20]])*100</f>
        <v>-4.1708180908717196E-2</v>
      </c>
      <c r="I465" s="11">
        <f>(Table14[[#This Row],[CARE/CAP AR50]]-Table14[[#This Row],[Base AR50]])*100</f>
        <v>-3.661870609952822E-3</v>
      </c>
      <c r="J465" s="7" t="s">
        <v>1048</v>
      </c>
      <c r="K465" s="8"/>
      <c r="O465" s="6"/>
    </row>
    <row r="466" spans="1:15" x14ac:dyDescent="0.25">
      <c r="A466" s="12" t="s">
        <v>102</v>
      </c>
      <c r="B466" s="14" t="s">
        <v>103</v>
      </c>
      <c r="C466" s="7" t="s">
        <v>989</v>
      </c>
      <c r="D466" s="8">
        <v>4.9564559790985813E-2</v>
      </c>
      <c r="E466" s="8">
        <v>4.8754881777193552E-2</v>
      </c>
      <c r="F466" s="13">
        <v>1.3498281082815849E-2</v>
      </c>
      <c r="G466" s="8">
        <v>1.3437512884923683E-2</v>
      </c>
      <c r="H466" s="11">
        <f>(Table14[[#This Row],[CARE/CAP AR20]]-Table14[[#This Row],[Base AR20]])*100</f>
        <v>-8.0967801379226018E-2</v>
      </c>
      <c r="I466" s="11">
        <f>(Table14[[#This Row],[CARE/CAP AR50]]-Table14[[#This Row],[Base AR50]])*100</f>
        <v>-6.0768197892165435E-3</v>
      </c>
      <c r="J466" s="7" t="s">
        <v>1049</v>
      </c>
      <c r="K466" s="8"/>
      <c r="O466" s="6"/>
    </row>
    <row r="467" spans="1:15" x14ac:dyDescent="0.25">
      <c r="A467" s="12" t="s">
        <v>678</v>
      </c>
      <c r="B467" s="14" t="s">
        <v>679</v>
      </c>
      <c r="C467" s="7" t="s">
        <v>899</v>
      </c>
      <c r="D467" s="8">
        <v>4.9518858936100058E-2</v>
      </c>
      <c r="E467" s="8">
        <v>4.9054325199807951E-2</v>
      </c>
      <c r="F467" s="13">
        <v>9.948574357353036E-3</v>
      </c>
      <c r="G467" s="8">
        <v>9.929684270713935E-3</v>
      </c>
      <c r="H467" s="11">
        <f>(Table14[[#This Row],[CARE/CAP AR20]]-Table14[[#This Row],[Base AR20]])*100</f>
        <v>-4.6453373629210676E-2</v>
      </c>
      <c r="I467" s="11">
        <f>(Table14[[#This Row],[CARE/CAP AR50]]-Table14[[#This Row],[Base AR50]])*100</f>
        <v>-1.8890086639100981E-3</v>
      </c>
      <c r="J467" s="7" t="s">
        <v>1050</v>
      </c>
      <c r="K467" s="8"/>
      <c r="O467" s="6"/>
    </row>
    <row r="468" spans="1:15" x14ac:dyDescent="0.25">
      <c r="A468" s="12" t="s">
        <v>983</v>
      </c>
      <c r="B468" s="14" t="s">
        <v>984</v>
      </c>
      <c r="C468" s="7" t="s">
        <v>996</v>
      </c>
      <c r="D468" s="8">
        <v>4.9203144710811324E-2</v>
      </c>
      <c r="E468" s="8">
        <v>4.8474029709526217E-2</v>
      </c>
      <c r="F468" s="13">
        <v>1.213244253974253E-2</v>
      </c>
      <c r="G468" s="8">
        <v>1.2087621486399259E-2</v>
      </c>
      <c r="H468" s="11">
        <f>(Table14[[#This Row],[CARE/CAP AR20]]-Table14[[#This Row],[Base AR20]])*100</f>
        <v>-7.2911500128510637E-2</v>
      </c>
      <c r="I468" s="11">
        <f>(Table14[[#This Row],[CARE/CAP AR50]]-Table14[[#This Row],[Base AR50]])*100</f>
        <v>-4.4821053343271217E-3</v>
      </c>
      <c r="J468" s="7" t="s">
        <v>1051</v>
      </c>
      <c r="K468" s="8"/>
      <c r="O468" s="6"/>
    </row>
    <row r="469" spans="1:15" x14ac:dyDescent="0.25">
      <c r="A469" s="12" t="s">
        <v>339</v>
      </c>
      <c r="B469" s="14" t="s">
        <v>340</v>
      </c>
      <c r="C469" s="7" t="s">
        <v>991</v>
      </c>
      <c r="D469" s="8">
        <v>4.8322366911980497E-2</v>
      </c>
      <c r="E469" s="8">
        <v>4.729361747124549E-2</v>
      </c>
      <c r="F469" s="13">
        <v>9.4397746430614719E-3</v>
      </c>
      <c r="G469" s="8">
        <v>9.3998323580933487E-3</v>
      </c>
      <c r="H469" s="11">
        <f>(Table14[[#This Row],[CARE/CAP AR20]]-Table14[[#This Row],[Base AR20]])*100</f>
        <v>-0.10287494407350065</v>
      </c>
      <c r="I469" s="11">
        <f>(Table14[[#This Row],[CARE/CAP AR50]]-Table14[[#This Row],[Base AR50]])*100</f>
        <v>-3.994228496812316E-3</v>
      </c>
      <c r="J469" s="7" t="s">
        <v>1052</v>
      </c>
      <c r="K469" s="8"/>
      <c r="O469" s="6"/>
    </row>
    <row r="470" spans="1:15" x14ac:dyDescent="0.25">
      <c r="A470" s="12" t="s">
        <v>1053</v>
      </c>
      <c r="B470" s="14" t="s">
        <v>1054</v>
      </c>
      <c r="C470" s="7" t="s">
        <v>963</v>
      </c>
      <c r="D470" s="8">
        <v>4.5611503784141687E-2</v>
      </c>
      <c r="E470" s="8">
        <v>4.5267895422882808E-2</v>
      </c>
      <c r="F470" s="13">
        <v>1.4006972139063311E-2</v>
      </c>
      <c r="G470" s="8">
        <v>1.3974409004098774E-2</v>
      </c>
      <c r="H470" s="11">
        <f>(Table14[[#This Row],[CARE/CAP AR20]]-Table14[[#This Row],[Base AR20]])*100</f>
        <v>-3.4360836125887917E-2</v>
      </c>
      <c r="I470" s="11">
        <f>(Table14[[#This Row],[CARE/CAP AR50]]-Table14[[#This Row],[Base AR50]])*100</f>
        <v>-3.2563134964537152E-3</v>
      </c>
      <c r="J470" s="7" t="s">
        <v>1055</v>
      </c>
      <c r="K470" s="8"/>
      <c r="O470" s="6"/>
    </row>
    <row r="471" spans="1:15" x14ac:dyDescent="0.25">
      <c r="A471" s="12" t="s">
        <v>458</v>
      </c>
      <c r="B471" s="14" t="s">
        <v>459</v>
      </c>
      <c r="C471" s="7" t="s">
        <v>994</v>
      </c>
      <c r="D471" s="8">
        <v>4.5552397315146285E-2</v>
      </c>
      <c r="E471" s="8">
        <v>4.5246721790013912E-2</v>
      </c>
      <c r="F471" s="13">
        <v>1.5560434660150562E-2</v>
      </c>
      <c r="G471" s="8">
        <v>1.5524616413455006E-2</v>
      </c>
      <c r="H471" s="11">
        <f>(Table14[[#This Row],[CARE/CAP AR20]]-Table14[[#This Row],[Base AR20]])*100</f>
        <v>-3.0567552513237339E-2</v>
      </c>
      <c r="I471" s="11">
        <f>(Table14[[#This Row],[CARE/CAP AR50]]-Table14[[#This Row],[Base AR50]])*100</f>
        <v>-3.5818246695556305E-3</v>
      </c>
      <c r="J471" s="7" t="s">
        <v>1056</v>
      </c>
      <c r="K471" s="8"/>
      <c r="O471" s="6"/>
    </row>
    <row r="472" spans="1:15" x14ac:dyDescent="0.25">
      <c r="A472" s="12" t="s">
        <v>796</v>
      </c>
      <c r="B472" s="14" t="s">
        <v>797</v>
      </c>
      <c r="C472" s="7" t="s">
        <v>899</v>
      </c>
      <c r="D472" s="8">
        <v>4.5305923020399777E-2</v>
      </c>
      <c r="E472" s="8">
        <v>4.4817084927690785E-2</v>
      </c>
      <c r="F472" s="13">
        <v>1.5712309840372161E-2</v>
      </c>
      <c r="G472" s="8">
        <v>1.5653351165622127E-2</v>
      </c>
      <c r="H472" s="11">
        <f>(Table14[[#This Row],[CARE/CAP AR20]]-Table14[[#This Row],[Base AR20]])*100</f>
        <v>-4.8883809270899165E-2</v>
      </c>
      <c r="I472" s="11">
        <f>(Table14[[#This Row],[CARE/CAP AR50]]-Table14[[#This Row],[Base AR50]])*100</f>
        <v>-5.895867475003494E-3</v>
      </c>
      <c r="J472" s="7" t="s">
        <v>1057</v>
      </c>
      <c r="K472" s="8"/>
      <c r="O472" s="6"/>
    </row>
    <row r="473" spans="1:15" x14ac:dyDescent="0.25">
      <c r="A473" s="12" t="s">
        <v>1058</v>
      </c>
      <c r="B473" s="14" t="s">
        <v>1059</v>
      </c>
      <c r="C473" s="7" t="s">
        <v>963</v>
      </c>
      <c r="D473" s="8">
        <v>4.5256769410028895E-2</v>
      </c>
      <c r="E473" s="8">
        <v>4.4917644666247897E-2</v>
      </c>
      <c r="F473" s="13">
        <v>1.2104178186828922E-2</v>
      </c>
      <c r="G473" s="8">
        <v>1.2079792540670421E-2</v>
      </c>
      <c r="H473" s="11">
        <f>(Table14[[#This Row],[CARE/CAP AR20]]-Table14[[#This Row],[Base AR20]])*100</f>
        <v>-3.3912474378099827E-2</v>
      </c>
      <c r="I473" s="11">
        <f>(Table14[[#This Row],[CARE/CAP AR50]]-Table14[[#This Row],[Base AR50]])*100</f>
        <v>-2.4385646158501736E-3</v>
      </c>
      <c r="J473" s="7" t="s">
        <v>1060</v>
      </c>
      <c r="K473" s="8"/>
      <c r="O473" s="6"/>
    </row>
    <row r="474" spans="1:15" x14ac:dyDescent="0.25">
      <c r="A474" s="12" t="s">
        <v>586</v>
      </c>
      <c r="B474" s="14" t="s">
        <v>587</v>
      </c>
      <c r="C474" s="7" t="s">
        <v>1038</v>
      </c>
      <c r="D474" s="8">
        <v>4.4639455175041663E-2</v>
      </c>
      <c r="E474" s="8">
        <v>4.4178792430697507E-2</v>
      </c>
      <c r="F474" s="13">
        <v>1.3264535856750054E-2</v>
      </c>
      <c r="G474" s="8">
        <v>1.3223577379599614E-2</v>
      </c>
      <c r="H474" s="11">
        <f>(Table14[[#This Row],[CARE/CAP AR20]]-Table14[[#This Row],[Base AR20]])*100</f>
        <v>-4.6066274434415633E-2</v>
      </c>
      <c r="I474" s="11">
        <f>(Table14[[#This Row],[CARE/CAP AR50]]-Table14[[#This Row],[Base AR50]])*100</f>
        <v>-4.0958477150439612E-3</v>
      </c>
      <c r="J474" s="7" t="s">
        <v>1061</v>
      </c>
      <c r="K474" s="8"/>
      <c r="O474" s="6"/>
    </row>
    <row r="475" spans="1:15" x14ac:dyDescent="0.25">
      <c r="A475" s="12" t="s">
        <v>93</v>
      </c>
      <c r="B475" s="14" t="s">
        <v>94</v>
      </c>
      <c r="C475" s="7" t="s">
        <v>1062</v>
      </c>
      <c r="D475" s="8">
        <v>4.2741866449637428E-2</v>
      </c>
      <c r="E475" s="8">
        <v>4.1812030690256685E-2</v>
      </c>
      <c r="F475" s="13">
        <v>8.9355822532212765E-3</v>
      </c>
      <c r="G475" s="8">
        <v>8.894264784235684E-3</v>
      </c>
      <c r="H475" s="11">
        <f>(Table14[[#This Row],[CARE/CAP AR20]]-Table14[[#This Row],[Base AR20]])*100</f>
        <v>-9.298357593807427E-2</v>
      </c>
      <c r="I475" s="11">
        <f>(Table14[[#This Row],[CARE/CAP AR50]]-Table14[[#This Row],[Base AR50]])*100</f>
        <v>-4.1317468985592465E-3</v>
      </c>
      <c r="J475" s="7" t="s">
        <v>1063</v>
      </c>
      <c r="K475" s="8"/>
      <c r="O475" s="6"/>
    </row>
    <row r="476" spans="1:15" x14ac:dyDescent="0.25">
      <c r="A476" s="12" t="s">
        <v>376</v>
      </c>
      <c r="B476" s="14" t="s">
        <v>377</v>
      </c>
      <c r="C476" s="7" t="s">
        <v>1000</v>
      </c>
      <c r="D476" s="8">
        <v>4.2270550043835772E-2</v>
      </c>
      <c r="E476" s="8">
        <v>4.1605850924649274E-2</v>
      </c>
      <c r="F476" s="13">
        <v>9.925440851808371E-3</v>
      </c>
      <c r="G476" s="8">
        <v>9.8884458625722021E-3</v>
      </c>
      <c r="H476" s="11">
        <f>(Table14[[#This Row],[CARE/CAP AR20]]-Table14[[#This Row],[Base AR20]])*100</f>
        <v>-6.6469911918649871E-2</v>
      </c>
      <c r="I476" s="11">
        <f>(Table14[[#This Row],[CARE/CAP AR50]]-Table14[[#This Row],[Base AR50]])*100</f>
        <v>-3.6994989236168938E-3</v>
      </c>
      <c r="J476" s="7" t="s">
        <v>1064</v>
      </c>
      <c r="K476" s="8"/>
      <c r="O476" s="6"/>
    </row>
    <row r="477" spans="1:15" x14ac:dyDescent="0.25">
      <c r="A477" s="12" t="s">
        <v>666</v>
      </c>
      <c r="B477" s="14" t="s">
        <v>667</v>
      </c>
      <c r="C477" s="7" t="s">
        <v>1065</v>
      </c>
      <c r="D477" s="8">
        <v>4.1821643377542163E-2</v>
      </c>
      <c r="E477" s="8">
        <v>4.1436324598161399E-2</v>
      </c>
      <c r="F477" s="13">
        <v>1.5650630459170339E-2</v>
      </c>
      <c r="G477" s="8">
        <v>1.5596390918256276E-2</v>
      </c>
      <c r="H477" s="11">
        <f>(Table14[[#This Row],[CARE/CAP AR20]]-Table14[[#This Row],[Base AR20]])*100</f>
        <v>-3.8531877938076387E-2</v>
      </c>
      <c r="I477" s="11">
        <f>(Table14[[#This Row],[CARE/CAP AR50]]-Table14[[#This Row],[Base AR50]])*100</f>
        <v>-5.423954091406287E-3</v>
      </c>
      <c r="J477" s="7" t="s">
        <v>1066</v>
      </c>
      <c r="K477" s="8"/>
      <c r="O477" s="6"/>
    </row>
    <row r="478" spans="1:15" x14ac:dyDescent="0.25">
      <c r="A478" s="12" t="s">
        <v>512</v>
      </c>
      <c r="B478" s="14" t="s">
        <v>513</v>
      </c>
      <c r="C478" s="7" t="s">
        <v>1031</v>
      </c>
      <c r="D478" s="8">
        <v>4.0417993400849908E-2</v>
      </c>
      <c r="E478" s="8">
        <v>4.0163266340470072E-2</v>
      </c>
      <c r="F478" s="13">
        <v>1.1369640207043773E-2</v>
      </c>
      <c r="G478" s="8">
        <v>1.134939425248338E-2</v>
      </c>
      <c r="H478" s="11">
        <f>(Table14[[#This Row],[CARE/CAP AR20]]-Table14[[#This Row],[Base AR20]])*100</f>
        <v>-2.5472706037983628E-2</v>
      </c>
      <c r="I478" s="11">
        <f>(Table14[[#This Row],[CARE/CAP AR50]]-Table14[[#This Row],[Base AR50]])*100</f>
        <v>-2.0245954560392868E-3</v>
      </c>
      <c r="J478" s="7" t="s">
        <v>1067</v>
      </c>
      <c r="K478" s="8"/>
      <c r="O478" s="6"/>
    </row>
    <row r="479" spans="1:15" x14ac:dyDescent="0.25">
      <c r="A479" s="12" t="s">
        <v>444</v>
      </c>
      <c r="B479" s="14" t="s">
        <v>445</v>
      </c>
      <c r="C479" s="7" t="s">
        <v>991</v>
      </c>
      <c r="D479" s="8">
        <v>3.9362277507393691E-2</v>
      </c>
      <c r="E479" s="8">
        <v>3.867597431538753E-2</v>
      </c>
      <c r="F479" s="13">
        <v>8.903050381644597E-3</v>
      </c>
      <c r="G479" s="8">
        <v>8.8674948069349478E-3</v>
      </c>
      <c r="H479" s="11">
        <f>(Table14[[#This Row],[CARE/CAP AR20]]-Table14[[#This Row],[Base AR20]])*100</f>
        <v>-6.8630319200616019E-2</v>
      </c>
      <c r="I479" s="11">
        <f>(Table14[[#This Row],[CARE/CAP AR50]]-Table14[[#This Row],[Base AR50]])*100</f>
        <v>-3.5555574709649276E-3</v>
      </c>
      <c r="J479" s="7" t="s">
        <v>1068</v>
      </c>
      <c r="K479" s="8"/>
      <c r="O479" s="6"/>
    </row>
    <row r="480" spans="1:15" x14ac:dyDescent="0.25">
      <c r="A480" s="12" t="s">
        <v>666</v>
      </c>
      <c r="B480" s="14" t="s">
        <v>667</v>
      </c>
      <c r="C480" s="7" t="s">
        <v>1038</v>
      </c>
      <c r="D480" s="8">
        <v>3.9332926485606247E-2</v>
      </c>
      <c r="E480" s="8">
        <v>3.8974963619980818E-2</v>
      </c>
      <c r="F480" s="13">
        <v>1.4829424481796671E-2</v>
      </c>
      <c r="G480" s="8">
        <v>1.4778251967758928E-2</v>
      </c>
      <c r="H480" s="11">
        <f>(Table14[[#This Row],[CARE/CAP AR20]]-Table14[[#This Row],[Base AR20]])*100</f>
        <v>-3.5796286562542884E-2</v>
      </c>
      <c r="I480" s="11">
        <f>(Table14[[#This Row],[CARE/CAP AR50]]-Table14[[#This Row],[Base AR50]])*100</f>
        <v>-5.1172514037743297E-3</v>
      </c>
      <c r="J480" s="7" t="s">
        <v>1069</v>
      </c>
      <c r="K480" s="8"/>
      <c r="O480" s="6"/>
    </row>
    <row r="481" spans="1:15" x14ac:dyDescent="0.25">
      <c r="A481" s="12" t="s">
        <v>458</v>
      </c>
      <c r="B481" s="14" t="s">
        <v>459</v>
      </c>
      <c r="C481" s="7" t="s">
        <v>1070</v>
      </c>
      <c r="D481" s="8">
        <v>3.9187768631773083E-2</v>
      </c>
      <c r="E481" s="8">
        <v>3.8918569600613032E-2</v>
      </c>
      <c r="F481" s="13">
        <v>1.3178535557545291E-2</v>
      </c>
      <c r="G481" s="8">
        <v>1.3147955598348342E-2</v>
      </c>
      <c r="H481" s="11">
        <f>(Table14[[#This Row],[CARE/CAP AR20]]-Table14[[#This Row],[Base AR20]])*100</f>
        <v>-2.6919903116005145E-2</v>
      </c>
      <c r="I481" s="11">
        <f>(Table14[[#This Row],[CARE/CAP AR50]]-Table14[[#This Row],[Base AR50]])*100</f>
        <v>-3.0579959196948628E-3</v>
      </c>
      <c r="J481" s="7" t="s">
        <v>1071</v>
      </c>
      <c r="K481" s="8"/>
      <c r="O481" s="6"/>
    </row>
    <row r="482" spans="1:15" x14ac:dyDescent="0.25">
      <c r="A482" s="12" t="s">
        <v>512</v>
      </c>
      <c r="B482" s="14" t="s">
        <v>513</v>
      </c>
      <c r="C482" s="7" t="s">
        <v>963</v>
      </c>
      <c r="D482" s="8">
        <v>3.8868219891138388E-2</v>
      </c>
      <c r="E482" s="8">
        <v>3.8618282190545083E-2</v>
      </c>
      <c r="F482" s="13">
        <v>1.0777660882860609E-2</v>
      </c>
      <c r="G482" s="8">
        <v>1.0758354702038255E-2</v>
      </c>
      <c r="H482" s="11">
        <f>(Table14[[#This Row],[CARE/CAP AR20]]-Table14[[#This Row],[Base AR20]])*100</f>
        <v>-2.4993770059330428E-2</v>
      </c>
      <c r="I482" s="11">
        <f>(Table14[[#This Row],[CARE/CAP AR50]]-Table14[[#This Row],[Base AR50]])*100</f>
        <v>-1.9306180822353802E-3</v>
      </c>
      <c r="J482" s="7" t="s">
        <v>1072</v>
      </c>
      <c r="K482" s="8"/>
      <c r="O482" s="6"/>
    </row>
    <row r="483" spans="1:15" ht="31.5" x14ac:dyDescent="0.25">
      <c r="A483" s="12" t="s">
        <v>167</v>
      </c>
      <c r="B483" s="14" t="s">
        <v>168</v>
      </c>
      <c r="C483" s="7" t="s">
        <v>974</v>
      </c>
      <c r="D483" s="8">
        <v>3.8061805552771971E-2</v>
      </c>
      <c r="E483" s="8">
        <v>3.7993955609319181E-2</v>
      </c>
      <c r="F483" s="13">
        <v>9.7969887576567893E-3</v>
      </c>
      <c r="G483" s="8">
        <v>9.7926027915996496E-3</v>
      </c>
      <c r="H483" s="11">
        <f>(Table14[[#This Row],[CARE/CAP AR20]]-Table14[[#This Row],[Base AR20]])*100</f>
        <v>-6.7849943452789885E-3</v>
      </c>
      <c r="I483" s="11">
        <f>(Table14[[#This Row],[CARE/CAP AR50]]-Table14[[#This Row],[Base AR50]])*100</f>
        <v>-4.3859660571396453E-4</v>
      </c>
      <c r="J483" s="7" t="s">
        <v>1073</v>
      </c>
      <c r="K483" s="8"/>
      <c r="O483" s="6"/>
    </row>
    <row r="484" spans="1:15" x14ac:dyDescent="0.25">
      <c r="A484" s="12" t="s">
        <v>1074</v>
      </c>
      <c r="B484" s="14" t="s">
        <v>1075</v>
      </c>
      <c r="C484" s="7" t="s">
        <v>963</v>
      </c>
      <c r="D484" s="8">
        <v>3.7133452695729964E-2</v>
      </c>
      <c r="E484" s="8">
        <v>3.6780846804085748E-2</v>
      </c>
      <c r="F484" s="13">
        <v>1.2855680303958403E-2</v>
      </c>
      <c r="G484" s="8">
        <v>1.2813239872684068E-2</v>
      </c>
      <c r="H484" s="11">
        <f>(Table14[[#This Row],[CARE/CAP AR20]]-Table14[[#This Row],[Base AR20]])*100</f>
        <v>-3.5260589164421569E-2</v>
      </c>
      <c r="I484" s="11">
        <f>(Table14[[#This Row],[CARE/CAP AR50]]-Table14[[#This Row],[Base AR50]])*100</f>
        <v>-4.244043127433518E-3</v>
      </c>
      <c r="J484" s="7" t="s">
        <v>1076</v>
      </c>
      <c r="K484" s="8"/>
      <c r="O484" s="6"/>
    </row>
    <row r="485" spans="1:15" x14ac:dyDescent="0.25">
      <c r="A485" s="12" t="s">
        <v>629</v>
      </c>
      <c r="B485" s="14" t="s">
        <v>630</v>
      </c>
      <c r="C485" s="7" t="s">
        <v>943</v>
      </c>
      <c r="D485" s="8">
        <v>3.6730941064473881E-2</v>
      </c>
      <c r="E485" s="8">
        <v>3.6540213680223713E-2</v>
      </c>
      <c r="F485" s="13">
        <v>1.4429462015267017E-2</v>
      </c>
      <c r="G485" s="8">
        <v>1.4399940280458646E-2</v>
      </c>
      <c r="H485" s="11">
        <f>(Table14[[#This Row],[CARE/CAP AR20]]-Table14[[#This Row],[Base AR20]])*100</f>
        <v>-1.9072738425016805E-2</v>
      </c>
      <c r="I485" s="11">
        <f>(Table14[[#This Row],[CARE/CAP AR50]]-Table14[[#This Row],[Base AR50]])*100</f>
        <v>-2.9521734808371503E-3</v>
      </c>
      <c r="J485" s="7" t="s">
        <v>1077</v>
      </c>
      <c r="K485" s="8"/>
      <c r="O485" s="6"/>
    </row>
    <row r="486" spans="1:15" x14ac:dyDescent="0.25">
      <c r="A486" s="12" t="s">
        <v>335</v>
      </c>
      <c r="B486" s="14" t="s">
        <v>336</v>
      </c>
      <c r="C486" s="7" t="s">
        <v>1078</v>
      </c>
      <c r="D486" s="8">
        <v>3.5721955123290849E-2</v>
      </c>
      <c r="E486" s="8">
        <v>3.5247072131368302E-2</v>
      </c>
      <c r="F486" s="13">
        <v>1.0347546858305206E-2</v>
      </c>
      <c r="G486" s="8">
        <v>1.03073268938179E-2</v>
      </c>
      <c r="H486" s="11">
        <f>(Table14[[#This Row],[CARE/CAP AR20]]-Table14[[#This Row],[Base AR20]])*100</f>
        <v>-4.7488299192254696E-2</v>
      </c>
      <c r="I486" s="11">
        <f>(Table14[[#This Row],[CARE/CAP AR50]]-Table14[[#This Row],[Base AR50]])*100</f>
        <v>-4.0219964487305318E-3</v>
      </c>
      <c r="J486" s="7" t="s">
        <v>1079</v>
      </c>
      <c r="K486" s="8"/>
      <c r="O486" s="6"/>
    </row>
    <row r="487" spans="1:15" x14ac:dyDescent="0.25">
      <c r="A487" s="12" t="s">
        <v>629</v>
      </c>
      <c r="B487" s="14" t="s">
        <v>630</v>
      </c>
      <c r="C487" s="7" t="s">
        <v>994</v>
      </c>
      <c r="D487" s="8">
        <v>3.5650339895857912E-2</v>
      </c>
      <c r="E487" s="8">
        <v>3.5462866141805584E-2</v>
      </c>
      <c r="F487" s="13">
        <v>1.3896478936025893E-2</v>
      </c>
      <c r="G487" s="8">
        <v>1.3867904852634677E-2</v>
      </c>
      <c r="H487" s="11">
        <f>(Table14[[#This Row],[CARE/CAP AR20]]-Table14[[#This Row],[Base AR20]])*100</f>
        <v>-1.8747375405232802E-2</v>
      </c>
      <c r="I487" s="11">
        <f>(Table14[[#This Row],[CARE/CAP AR50]]-Table14[[#This Row],[Base AR50]])*100</f>
        <v>-2.8574083391215768E-3</v>
      </c>
      <c r="J487" s="7" t="s">
        <v>1080</v>
      </c>
      <c r="K487" s="8"/>
      <c r="O487" s="6"/>
    </row>
    <row r="488" spans="1:15" x14ac:dyDescent="0.25">
      <c r="A488" s="12" t="s">
        <v>574</v>
      </c>
      <c r="B488" s="14" t="s">
        <v>575</v>
      </c>
      <c r="C488" s="7" t="s">
        <v>963</v>
      </c>
      <c r="D488" s="8">
        <v>3.4842381341584572E-2</v>
      </c>
      <c r="E488" s="8">
        <v>3.4606126822608843E-2</v>
      </c>
      <c r="F488" s="13">
        <v>1.2495686090391729E-2</v>
      </c>
      <c r="G488" s="8">
        <v>1.2465210120699389E-2</v>
      </c>
      <c r="H488" s="11">
        <f>(Table14[[#This Row],[CARE/CAP AR20]]-Table14[[#This Row],[Base AR20]])*100</f>
        <v>-2.3625451897572869E-2</v>
      </c>
      <c r="I488" s="11">
        <f>(Table14[[#This Row],[CARE/CAP AR50]]-Table14[[#This Row],[Base AR50]])*100</f>
        <v>-3.0475969692340607E-3</v>
      </c>
      <c r="J488" s="7" t="s">
        <v>1081</v>
      </c>
      <c r="K488" s="8"/>
      <c r="O488" s="6"/>
    </row>
    <row r="489" spans="1:15" x14ac:dyDescent="0.25">
      <c r="A489" s="12" t="s">
        <v>663</v>
      </c>
      <c r="B489" s="14" t="s">
        <v>664</v>
      </c>
      <c r="C489" s="7" t="s">
        <v>1082</v>
      </c>
      <c r="D489" s="8">
        <v>3.4032085088887214E-2</v>
      </c>
      <c r="E489" s="8">
        <v>3.3861557479507608E-2</v>
      </c>
      <c r="F489" s="13">
        <v>1.2599702366100193E-2</v>
      </c>
      <c r="G489" s="8">
        <v>1.2576257631476901E-2</v>
      </c>
      <c r="H489" s="11">
        <f>(Table14[[#This Row],[CARE/CAP AR20]]-Table14[[#This Row],[Base AR20]])*100</f>
        <v>-1.7052760937960598E-2</v>
      </c>
      <c r="I489" s="11">
        <f>(Table14[[#This Row],[CARE/CAP AR50]]-Table14[[#This Row],[Base AR50]])*100</f>
        <v>-2.3444734623291955E-3</v>
      </c>
      <c r="J489" s="7" t="s">
        <v>1083</v>
      </c>
      <c r="K489" s="8"/>
      <c r="O489" s="6"/>
    </row>
    <row r="490" spans="1:15" x14ac:dyDescent="0.25">
      <c r="A490" s="12" t="s">
        <v>663</v>
      </c>
      <c r="B490" s="14" t="s">
        <v>664</v>
      </c>
      <c r="C490" s="7" t="s">
        <v>994</v>
      </c>
      <c r="D490" s="8">
        <v>3.3729452008804471E-2</v>
      </c>
      <c r="E490" s="8">
        <v>3.3561590499342674E-2</v>
      </c>
      <c r="F490" s="13">
        <v>1.2541363483310643E-2</v>
      </c>
      <c r="G490" s="8">
        <v>1.2518085874680668E-2</v>
      </c>
      <c r="H490" s="11">
        <f>(Table14[[#This Row],[CARE/CAP AR20]]-Table14[[#This Row],[Base AR20]])*100</f>
        <v>-1.6786150946179745E-2</v>
      </c>
      <c r="I490" s="11">
        <f>(Table14[[#This Row],[CARE/CAP AR50]]-Table14[[#This Row],[Base AR50]])*100</f>
        <v>-2.3277608629974911E-3</v>
      </c>
      <c r="J490" s="7" t="s">
        <v>1084</v>
      </c>
      <c r="K490" s="8"/>
      <c r="O490" s="6"/>
    </row>
    <row r="491" spans="1:15" x14ac:dyDescent="0.25">
      <c r="A491" s="12" t="s">
        <v>273</v>
      </c>
      <c r="B491" s="14" t="s">
        <v>274</v>
      </c>
      <c r="C491" s="7" t="s">
        <v>989</v>
      </c>
      <c r="D491" s="8">
        <v>3.3360366281457922E-2</v>
      </c>
      <c r="E491" s="8">
        <v>3.3001105945916188E-2</v>
      </c>
      <c r="F491" s="13">
        <v>1.3460622387180047E-2</v>
      </c>
      <c r="G491" s="8">
        <v>1.3401852224914771E-2</v>
      </c>
      <c r="H491" s="11">
        <f>(Table14[[#This Row],[CARE/CAP AR20]]-Table14[[#This Row],[Base AR20]])*100</f>
        <v>-3.5926033554173342E-2</v>
      </c>
      <c r="I491" s="11">
        <f>(Table14[[#This Row],[CARE/CAP AR50]]-Table14[[#This Row],[Base AR50]])*100</f>
        <v>-5.8770162265275525E-3</v>
      </c>
      <c r="J491" s="7" t="s">
        <v>1085</v>
      </c>
      <c r="K491" s="8"/>
      <c r="O491" s="6"/>
    </row>
    <row r="492" spans="1:15" x14ac:dyDescent="0.25">
      <c r="A492" s="12" t="s">
        <v>566</v>
      </c>
      <c r="B492" s="14" t="s">
        <v>567</v>
      </c>
      <c r="C492" s="7" t="s">
        <v>1086</v>
      </c>
      <c r="D492" s="8">
        <v>3.3240615565065995E-2</v>
      </c>
      <c r="E492" s="8">
        <v>3.288336113753286E-2</v>
      </c>
      <c r="F492" s="13">
        <v>1.0755582576536575E-2</v>
      </c>
      <c r="G492" s="8">
        <v>1.0717979430906409E-2</v>
      </c>
      <c r="H492" s="11">
        <f>(Table14[[#This Row],[CARE/CAP AR20]]-Table14[[#This Row],[Base AR20]])*100</f>
        <v>-3.5725442753313519E-2</v>
      </c>
      <c r="I492" s="11">
        <f>(Table14[[#This Row],[CARE/CAP AR50]]-Table14[[#This Row],[Base AR50]])*100</f>
        <v>-3.7603145630166548E-3</v>
      </c>
      <c r="J492" s="7" t="s">
        <v>1087</v>
      </c>
      <c r="K492" s="8"/>
      <c r="O492" s="6"/>
    </row>
    <row r="493" spans="1:15" x14ac:dyDescent="0.25">
      <c r="A493" s="12" t="s">
        <v>497</v>
      </c>
      <c r="B493" s="14" t="s">
        <v>498</v>
      </c>
      <c r="C493" s="7" t="s">
        <v>1088</v>
      </c>
      <c r="D493" s="8">
        <v>3.3145354474313653E-2</v>
      </c>
      <c r="E493" s="8">
        <v>3.2866615688425367E-2</v>
      </c>
      <c r="F493" s="13">
        <v>8.1465687749257172E-3</v>
      </c>
      <c r="G493" s="8">
        <v>8.1296310372588523E-3</v>
      </c>
      <c r="H493" s="11">
        <f>(Table14[[#This Row],[CARE/CAP AR20]]-Table14[[#This Row],[Base AR20]])*100</f>
        <v>-2.787387858882856E-2</v>
      </c>
      <c r="I493" s="11">
        <f>(Table14[[#This Row],[CARE/CAP AR50]]-Table14[[#This Row],[Base AR50]])*100</f>
        <v>-1.6937737666864947E-3</v>
      </c>
      <c r="J493" s="7" t="s">
        <v>1089</v>
      </c>
      <c r="K493" s="8"/>
      <c r="O493" s="6"/>
    </row>
    <row r="494" spans="1:15" x14ac:dyDescent="0.25">
      <c r="A494" s="12" t="s">
        <v>227</v>
      </c>
      <c r="B494" s="14" t="s">
        <v>228</v>
      </c>
      <c r="C494" s="7" t="s">
        <v>989</v>
      </c>
      <c r="D494" s="8">
        <v>3.1985475511517307E-2</v>
      </c>
      <c r="E494" s="8">
        <v>3.1974781242133252E-2</v>
      </c>
      <c r="F494" s="13">
        <v>9.2637044712647748E-3</v>
      </c>
      <c r="G494" s="8">
        <v>9.2628286125428158E-3</v>
      </c>
      <c r="H494" s="11">
        <f>(Table14[[#This Row],[CARE/CAP AR20]]-Table14[[#This Row],[Base AR20]])*100</f>
        <v>-1.0694269384055322E-3</v>
      </c>
      <c r="I494" s="11">
        <f>(Table14[[#This Row],[CARE/CAP AR50]]-Table14[[#This Row],[Base AR50]])*100</f>
        <v>-8.7585872195899972E-5</v>
      </c>
      <c r="J494" s="7" t="s">
        <v>1090</v>
      </c>
      <c r="K494" s="8"/>
      <c r="O494" s="6"/>
    </row>
    <row r="495" spans="1:15" x14ac:dyDescent="0.25">
      <c r="A495" s="12" t="s">
        <v>517</v>
      </c>
      <c r="B495" s="14" t="s">
        <v>518</v>
      </c>
      <c r="C495" s="7" t="s">
        <v>1091</v>
      </c>
      <c r="D495" s="8">
        <v>3.0644637945526087E-2</v>
      </c>
      <c r="E495" s="8">
        <v>3.0278354726826565E-2</v>
      </c>
      <c r="F495" s="13">
        <v>8.0200169090465876E-3</v>
      </c>
      <c r="G495" s="8">
        <v>7.9947126242863702E-3</v>
      </c>
      <c r="H495" s="11">
        <f>(Table14[[#This Row],[CARE/CAP AR20]]-Table14[[#This Row],[Base AR20]])*100</f>
        <v>-3.6628321869952227E-2</v>
      </c>
      <c r="I495" s="11">
        <f>(Table14[[#This Row],[CARE/CAP AR50]]-Table14[[#This Row],[Base AR50]])*100</f>
        <v>-2.5304284760217441E-3</v>
      </c>
      <c r="J495" s="7" t="s">
        <v>1092</v>
      </c>
      <c r="K495" s="8"/>
      <c r="O495" s="6"/>
    </row>
    <row r="496" spans="1:15" x14ac:dyDescent="0.25">
      <c r="A496" s="12" t="s">
        <v>1093</v>
      </c>
      <c r="B496" s="14" t="s">
        <v>1094</v>
      </c>
      <c r="C496" s="7" t="s">
        <v>963</v>
      </c>
      <c r="D496" s="8">
        <v>2.933801069083029E-2</v>
      </c>
      <c r="E496" s="8">
        <v>2.9195492962014773E-2</v>
      </c>
      <c r="F496" s="13">
        <v>9.7565279601684214E-3</v>
      </c>
      <c r="G496" s="8">
        <v>9.7407176464364177E-3</v>
      </c>
      <c r="H496" s="11">
        <f>(Table14[[#This Row],[CARE/CAP AR20]]-Table14[[#This Row],[Base AR20]])*100</f>
        <v>-1.4251772881551661E-2</v>
      </c>
      <c r="I496" s="11">
        <f>(Table14[[#This Row],[CARE/CAP AR50]]-Table14[[#This Row],[Base AR50]])*100</f>
        <v>-1.58103137320037E-3</v>
      </c>
      <c r="J496" s="7" t="s">
        <v>1095</v>
      </c>
      <c r="K496" s="8"/>
      <c r="O496" s="6"/>
    </row>
    <row r="497" spans="1:15" x14ac:dyDescent="0.25">
      <c r="A497" s="12" t="s">
        <v>721</v>
      </c>
      <c r="B497" s="14" t="s">
        <v>722</v>
      </c>
      <c r="C497" s="7" t="s">
        <v>1031</v>
      </c>
      <c r="D497" s="8">
        <v>2.7912814868050476E-2</v>
      </c>
      <c r="E497" s="8">
        <v>2.7791149123104375E-2</v>
      </c>
      <c r="F497" s="13">
        <v>1.1484109339765413E-2</v>
      </c>
      <c r="G497" s="8">
        <v>1.1463464594902516E-2</v>
      </c>
      <c r="H497" s="11">
        <f>(Table14[[#This Row],[CARE/CAP AR20]]-Table14[[#This Row],[Base AR20]])*100</f>
        <v>-1.216657449461013E-2</v>
      </c>
      <c r="I497" s="11">
        <f>(Table14[[#This Row],[CARE/CAP AR50]]-Table14[[#This Row],[Base AR50]])*100</f>
        <v>-2.0644744862897274E-3</v>
      </c>
      <c r="J497" s="7" t="s">
        <v>1096</v>
      </c>
      <c r="K497" s="8"/>
      <c r="O497" s="6"/>
    </row>
    <row r="498" spans="1:15" x14ac:dyDescent="0.25">
      <c r="A498" s="12" t="s">
        <v>810</v>
      </c>
      <c r="B498" s="14" t="s">
        <v>811</v>
      </c>
      <c r="C498" s="7" t="s">
        <v>1038</v>
      </c>
      <c r="D498" s="8">
        <v>2.698115372799029E-2</v>
      </c>
      <c r="E498" s="8">
        <v>2.6812161993461869E-2</v>
      </c>
      <c r="F498" s="13">
        <v>1.0411910289341892E-2</v>
      </c>
      <c r="G498" s="8">
        <v>1.0386656921145723E-2</v>
      </c>
      <c r="H498" s="11">
        <f>(Table14[[#This Row],[CARE/CAP AR20]]-Table14[[#This Row],[Base AR20]])*100</f>
        <v>-1.6899173452842101E-2</v>
      </c>
      <c r="I498" s="11">
        <f>(Table14[[#This Row],[CARE/CAP AR50]]-Table14[[#This Row],[Base AR50]])*100</f>
        <v>-2.5253368196169121E-3</v>
      </c>
      <c r="J498" s="7" t="s">
        <v>1097</v>
      </c>
      <c r="K498" s="8"/>
      <c r="O498" s="6"/>
    </row>
    <row r="499" spans="1:15" x14ac:dyDescent="0.25">
      <c r="A499" s="12" t="s">
        <v>1098</v>
      </c>
      <c r="B499" s="14" t="s">
        <v>1099</v>
      </c>
      <c r="C499" s="7" t="s">
        <v>963</v>
      </c>
      <c r="D499" s="8">
        <v>2.6819083754254614E-2</v>
      </c>
      <c r="E499" s="8">
        <v>2.6699441585431097E-2</v>
      </c>
      <c r="F499" s="13">
        <v>1.0637838125970958E-2</v>
      </c>
      <c r="G499" s="8">
        <v>1.0618966240760207E-2</v>
      </c>
      <c r="H499" s="11">
        <f>(Table14[[#This Row],[CARE/CAP AR20]]-Table14[[#This Row],[Base AR20]])*100</f>
        <v>-1.1964216882351733E-2</v>
      </c>
      <c r="I499" s="11">
        <f>(Table14[[#This Row],[CARE/CAP AR50]]-Table14[[#This Row],[Base AR50]])*100</f>
        <v>-1.8871885210750353E-3</v>
      </c>
      <c r="J499" s="7" t="s">
        <v>1100</v>
      </c>
      <c r="K499" s="8"/>
      <c r="O499" s="6"/>
    </row>
    <row r="500" spans="1:15" x14ac:dyDescent="0.25">
      <c r="A500" s="12" t="s">
        <v>123</v>
      </c>
      <c r="B500" s="14" t="s">
        <v>124</v>
      </c>
      <c r="C500" s="7" t="s">
        <v>1101</v>
      </c>
      <c r="D500" s="8">
        <v>2.5918120503517734E-2</v>
      </c>
      <c r="E500" s="8">
        <v>2.5918037717312596E-2</v>
      </c>
      <c r="F500" s="13">
        <v>8.0337950982138258E-3</v>
      </c>
      <c r="G500" s="8">
        <v>8.0337878685703013E-3</v>
      </c>
      <c r="H500" s="11">
        <f>(Table14[[#This Row],[CARE/CAP AR20]]-Table14[[#This Row],[Base AR20]])*100</f>
        <v>-8.278620513765822E-6</v>
      </c>
      <c r="I500" s="11">
        <f>(Table14[[#This Row],[CARE/CAP AR50]]-Table14[[#This Row],[Base AR50]])*100</f>
        <v>-7.2296435244673107E-7</v>
      </c>
      <c r="J500" s="7" t="s">
        <v>1102</v>
      </c>
      <c r="K500" s="8"/>
      <c r="O500" s="6"/>
    </row>
    <row r="501" spans="1:15" x14ac:dyDescent="0.25">
      <c r="A501" s="12" t="s">
        <v>821</v>
      </c>
      <c r="B501" s="14" t="s">
        <v>822</v>
      </c>
      <c r="C501" s="7" t="s">
        <v>1038</v>
      </c>
      <c r="D501" s="8">
        <v>2.5698119361580635E-2</v>
      </c>
      <c r="E501" s="8">
        <v>2.5544835177996095E-2</v>
      </c>
      <c r="F501" s="13">
        <v>1.1343139911895178E-2</v>
      </c>
      <c r="G501" s="8">
        <v>1.1313175412291203E-2</v>
      </c>
      <c r="H501" s="11">
        <f>(Table14[[#This Row],[CARE/CAP AR20]]-Table14[[#This Row],[Base AR20]])*100</f>
        <v>-1.5328418358453999E-2</v>
      </c>
      <c r="I501" s="11">
        <f>(Table14[[#This Row],[CARE/CAP AR50]]-Table14[[#This Row],[Base AR50]])*100</f>
        <v>-2.996449960397489E-3</v>
      </c>
      <c r="J501" s="7" t="s">
        <v>1103</v>
      </c>
      <c r="K501" s="8"/>
      <c r="O501" s="6"/>
    </row>
    <row r="502" spans="1:15" x14ac:dyDescent="0.25">
      <c r="A502" s="12" t="s">
        <v>730</v>
      </c>
      <c r="B502" s="14" t="s">
        <v>731</v>
      </c>
      <c r="C502" s="7" t="s">
        <v>957</v>
      </c>
      <c r="D502" s="8">
        <v>2.5294989003711337E-2</v>
      </c>
      <c r="E502" s="8">
        <v>2.5103808740117986E-2</v>
      </c>
      <c r="F502" s="13">
        <v>6.7065342847652471E-3</v>
      </c>
      <c r="G502" s="8">
        <v>6.6930207465890571E-3</v>
      </c>
      <c r="H502" s="11">
        <f>(Table14[[#This Row],[CARE/CAP AR20]]-Table14[[#This Row],[Base AR20]])*100</f>
        <v>-1.9118026359335114E-2</v>
      </c>
      <c r="I502" s="11">
        <f>(Table14[[#This Row],[CARE/CAP AR50]]-Table14[[#This Row],[Base AR50]])*100</f>
        <v>-1.3513538176189964E-3</v>
      </c>
      <c r="J502" s="7" t="s">
        <v>1104</v>
      </c>
      <c r="K502" s="8"/>
      <c r="O502" s="6"/>
    </row>
    <row r="503" spans="1:15" x14ac:dyDescent="0.25">
      <c r="A503" s="12" t="s">
        <v>730</v>
      </c>
      <c r="B503" s="14" t="s">
        <v>731</v>
      </c>
      <c r="C503" s="7" t="s">
        <v>996</v>
      </c>
      <c r="D503" s="8">
        <v>2.5065572551957079E-2</v>
      </c>
      <c r="E503" s="8">
        <v>2.4874961884864516E-2</v>
      </c>
      <c r="F503" s="13">
        <v>6.616615132203304E-3</v>
      </c>
      <c r="G503" s="8">
        <v>6.6032599218751424E-3</v>
      </c>
      <c r="H503" s="11">
        <f>(Table14[[#This Row],[CARE/CAP AR20]]-Table14[[#This Row],[Base AR20]])*100</f>
        <v>-1.9061066709256252E-2</v>
      </c>
      <c r="I503" s="11">
        <f>(Table14[[#This Row],[CARE/CAP AR50]]-Table14[[#This Row],[Base AR50]])*100</f>
        <v>-1.3355210328161622E-3</v>
      </c>
      <c r="J503" s="7" t="s">
        <v>1105</v>
      </c>
      <c r="K503" s="8"/>
      <c r="O503" s="6"/>
    </row>
    <row r="504" spans="1:15" x14ac:dyDescent="0.25">
      <c r="A504" s="12" t="s">
        <v>714</v>
      </c>
      <c r="B504" s="14" t="s">
        <v>715</v>
      </c>
      <c r="C504" s="7" t="s">
        <v>991</v>
      </c>
      <c r="D504" s="8">
        <v>2.4860947983457813E-2</v>
      </c>
      <c r="E504" s="8">
        <v>2.4575326630116395E-2</v>
      </c>
      <c r="F504" s="13">
        <v>7.1956194866664843E-3</v>
      </c>
      <c r="G504" s="8">
        <v>7.1715771208021159E-3</v>
      </c>
      <c r="H504" s="11">
        <f>(Table14[[#This Row],[CARE/CAP AR20]]-Table14[[#This Row],[Base AR20]])*100</f>
        <v>-2.8562135334141842E-2</v>
      </c>
      <c r="I504" s="11">
        <f>(Table14[[#This Row],[CARE/CAP AR50]]-Table14[[#This Row],[Base AR50]])*100</f>
        <v>-2.4042365864368476E-3</v>
      </c>
      <c r="J504" s="7" t="s">
        <v>1106</v>
      </c>
      <c r="K504" s="8"/>
      <c r="O504" s="6"/>
    </row>
    <row r="505" spans="1:15" x14ac:dyDescent="0.25">
      <c r="A505" s="12" t="s">
        <v>718</v>
      </c>
      <c r="B505" s="14" t="s">
        <v>719</v>
      </c>
      <c r="C505" s="7" t="s">
        <v>991</v>
      </c>
      <c r="D505" s="8">
        <v>2.4677068775486696E-2</v>
      </c>
      <c r="E505" s="8">
        <v>2.4405552830540616E-2</v>
      </c>
      <c r="F505" s="13">
        <v>6.2704569509823551E-3</v>
      </c>
      <c r="G505" s="8">
        <v>6.2527813879230763E-3</v>
      </c>
      <c r="H505" s="11">
        <f>(Table14[[#This Row],[CARE/CAP AR20]]-Table14[[#This Row],[Base AR20]])*100</f>
        <v>-2.7151594494607967E-2</v>
      </c>
      <c r="I505" s="11">
        <f>(Table14[[#This Row],[CARE/CAP AR50]]-Table14[[#This Row],[Base AR50]])*100</f>
        <v>-1.7675563059278872E-3</v>
      </c>
      <c r="J505" s="7" t="s">
        <v>1107</v>
      </c>
      <c r="K505" s="8"/>
      <c r="O505" s="6"/>
    </row>
    <row r="506" spans="1:15" x14ac:dyDescent="0.25">
      <c r="A506" s="12" t="s">
        <v>673</v>
      </c>
      <c r="B506" s="14" t="s">
        <v>674</v>
      </c>
      <c r="C506" s="7" t="s">
        <v>1108</v>
      </c>
      <c r="D506" s="8">
        <v>2.4575577188263035E-2</v>
      </c>
      <c r="E506" s="8">
        <v>2.4405915012538235E-2</v>
      </c>
      <c r="F506" s="13">
        <v>7.429942667586991E-3</v>
      </c>
      <c r="G506" s="8">
        <v>7.4143610575890953E-3</v>
      </c>
      <c r="H506" s="11">
        <f>(Table14[[#This Row],[CARE/CAP AR20]]-Table14[[#This Row],[Base AR20]])*100</f>
        <v>-1.6966217572480027E-2</v>
      </c>
      <c r="I506" s="11">
        <f>(Table14[[#This Row],[CARE/CAP AR50]]-Table14[[#This Row],[Base AR50]])*100</f>
        <v>-1.55816099978957E-3</v>
      </c>
      <c r="J506" s="7" t="s">
        <v>1109</v>
      </c>
      <c r="K506" s="8"/>
      <c r="O506" s="6"/>
    </row>
    <row r="507" spans="1:15" x14ac:dyDescent="0.25">
      <c r="A507" s="12" t="s">
        <v>580</v>
      </c>
      <c r="B507" s="14" t="s">
        <v>581</v>
      </c>
      <c r="C507" s="7" t="s">
        <v>1033</v>
      </c>
      <c r="D507" s="8">
        <v>2.3581547257212909E-2</v>
      </c>
      <c r="E507" s="8">
        <v>2.3145413923015386E-2</v>
      </c>
      <c r="F507" s="13">
        <v>6.0219070371810334E-3</v>
      </c>
      <c r="G507" s="8">
        <v>5.9932822808145356E-3</v>
      </c>
      <c r="H507" s="11">
        <f>(Table14[[#This Row],[CARE/CAP AR20]]-Table14[[#This Row],[Base AR20]])*100</f>
        <v>-4.3613333419752209E-2</v>
      </c>
      <c r="I507" s="11">
        <f>(Table14[[#This Row],[CARE/CAP AR50]]-Table14[[#This Row],[Base AR50]])*100</f>
        <v>-2.8624756366497743E-3</v>
      </c>
      <c r="J507" s="7" t="s">
        <v>1110</v>
      </c>
      <c r="K507" s="8"/>
      <c r="O507" s="6"/>
    </row>
    <row r="508" spans="1:15" x14ac:dyDescent="0.25">
      <c r="A508" s="12" t="s">
        <v>433</v>
      </c>
      <c r="B508" s="14" t="s">
        <v>434</v>
      </c>
      <c r="C508" s="7" t="s">
        <v>1111</v>
      </c>
      <c r="D508" s="8">
        <v>2.323365018130057E-2</v>
      </c>
      <c r="E508" s="8">
        <v>2.2927758699855416E-2</v>
      </c>
      <c r="F508" s="13">
        <v>6.7590695879432691E-3</v>
      </c>
      <c r="G508" s="8">
        <v>6.7329673287097576E-3</v>
      </c>
      <c r="H508" s="11">
        <f>(Table14[[#This Row],[CARE/CAP AR20]]-Table14[[#This Row],[Base AR20]])*100</f>
        <v>-3.0589148144515368E-2</v>
      </c>
      <c r="I508" s="11">
        <f>(Table14[[#This Row],[CARE/CAP AR50]]-Table14[[#This Row],[Base AR50]])*100</f>
        <v>-2.6102259233511463E-3</v>
      </c>
      <c r="J508" s="7" t="s">
        <v>1112</v>
      </c>
      <c r="K508" s="8"/>
      <c r="O508" s="6"/>
    </row>
    <row r="509" spans="1:15" x14ac:dyDescent="0.25">
      <c r="A509" s="12" t="s">
        <v>604</v>
      </c>
      <c r="B509" s="14" t="s">
        <v>605</v>
      </c>
      <c r="C509" s="7" t="s">
        <v>1033</v>
      </c>
      <c r="D509" s="8">
        <v>2.2682819672820959E-2</v>
      </c>
      <c r="E509" s="8">
        <v>2.2331914179214638E-2</v>
      </c>
      <c r="F509" s="13">
        <v>6.7226297074739145E-3</v>
      </c>
      <c r="G509" s="8">
        <v>6.6916614240947513E-3</v>
      </c>
      <c r="H509" s="11">
        <f>(Table14[[#This Row],[CARE/CAP AR20]]-Table14[[#This Row],[Base AR20]])*100</f>
        <v>-3.5090549360632106E-2</v>
      </c>
      <c r="I509" s="11">
        <f>(Table14[[#This Row],[CARE/CAP AR50]]-Table14[[#This Row],[Base AR50]])*100</f>
        <v>-3.0968283379163158E-3</v>
      </c>
      <c r="J509" s="7" t="s">
        <v>1113</v>
      </c>
      <c r="K509" s="8"/>
      <c r="O509" s="6"/>
    </row>
    <row r="510" spans="1:15" ht="31.5" x14ac:dyDescent="0.25">
      <c r="A510" s="12" t="s">
        <v>622</v>
      </c>
      <c r="B510" s="14" t="s">
        <v>623</v>
      </c>
      <c r="C510" s="7" t="s">
        <v>1033</v>
      </c>
      <c r="D510" s="8">
        <v>2.2461647983299037E-2</v>
      </c>
      <c r="E510" s="8">
        <v>2.2208377337028681E-2</v>
      </c>
      <c r="F510" s="13">
        <v>6.1506977993519051E-3</v>
      </c>
      <c r="G510" s="8">
        <v>6.1316820403907162E-3</v>
      </c>
      <c r="H510" s="11">
        <f>(Table14[[#This Row],[CARE/CAP AR20]]-Table14[[#This Row],[Base AR20]])*100</f>
        <v>-2.5327064627035656E-2</v>
      </c>
      <c r="I510" s="11">
        <f>(Table14[[#This Row],[CARE/CAP AR50]]-Table14[[#This Row],[Base AR50]])*100</f>
        <v>-1.9015758961188865E-3</v>
      </c>
      <c r="J510" s="7" t="s">
        <v>1114</v>
      </c>
      <c r="K510" s="8"/>
      <c r="O510" s="6"/>
    </row>
    <row r="511" spans="1:15" x14ac:dyDescent="0.25">
      <c r="A511" s="12" t="s">
        <v>537</v>
      </c>
      <c r="B511" s="14" t="s">
        <v>538</v>
      </c>
      <c r="C511" s="7" t="s">
        <v>1115</v>
      </c>
      <c r="D511" s="8">
        <v>2.1680919039871779E-2</v>
      </c>
      <c r="E511" s="8">
        <v>2.1475011198634007E-2</v>
      </c>
      <c r="F511" s="13">
        <v>5.2806327325414116E-3</v>
      </c>
      <c r="G511" s="8">
        <v>5.2684465805857865E-3</v>
      </c>
      <c r="H511" s="11">
        <f>(Table14[[#This Row],[CARE/CAP AR20]]-Table14[[#This Row],[Base AR20]])*100</f>
        <v>-2.0590784123777212E-2</v>
      </c>
      <c r="I511" s="11">
        <f>(Table14[[#This Row],[CARE/CAP AR50]]-Table14[[#This Row],[Base AR50]])*100</f>
        <v>-1.2186151955625134E-3</v>
      </c>
      <c r="J511" s="7" t="s">
        <v>1116</v>
      </c>
      <c r="K511" s="8"/>
      <c r="O511" s="6"/>
    </row>
    <row r="512" spans="1:15" x14ac:dyDescent="0.25">
      <c r="A512" s="12" t="s">
        <v>763</v>
      </c>
      <c r="B512" s="14" t="s">
        <v>764</v>
      </c>
      <c r="C512" s="7" t="s">
        <v>991</v>
      </c>
      <c r="D512" s="8">
        <v>2.1498922147087471E-2</v>
      </c>
      <c r="E512" s="8">
        <v>2.129269146759289E-2</v>
      </c>
      <c r="F512" s="13">
        <v>6.4103425665102591E-3</v>
      </c>
      <c r="G512" s="8">
        <v>6.3918940912346235E-3</v>
      </c>
      <c r="H512" s="11">
        <f>(Table14[[#This Row],[CARE/CAP AR20]]-Table14[[#This Row],[Base AR20]])*100</f>
        <v>-2.0623067949458035E-2</v>
      </c>
      <c r="I512" s="11">
        <f>(Table14[[#This Row],[CARE/CAP AR50]]-Table14[[#This Row],[Base AR50]])*100</f>
        <v>-1.844847527563559E-3</v>
      </c>
      <c r="J512" s="7" t="s">
        <v>1117</v>
      </c>
      <c r="K512" s="8"/>
      <c r="O512" s="6"/>
    </row>
    <row r="513" spans="1:15" x14ac:dyDescent="0.25">
      <c r="A513" s="12" t="s">
        <v>817</v>
      </c>
      <c r="B513" s="14" t="s">
        <v>818</v>
      </c>
      <c r="C513" s="7" t="s">
        <v>991</v>
      </c>
      <c r="D513" s="8">
        <v>1.8395168138790077E-2</v>
      </c>
      <c r="E513" s="8">
        <v>1.823540210905784E-2</v>
      </c>
      <c r="F513" s="13">
        <v>5.2960225867860061E-3</v>
      </c>
      <c r="G513" s="8">
        <v>5.2827079681180599E-3</v>
      </c>
      <c r="H513" s="11">
        <f>(Table14[[#This Row],[CARE/CAP AR20]]-Table14[[#This Row],[Base AR20]])*100</f>
        <v>-1.5976602973223619E-2</v>
      </c>
      <c r="I513" s="11">
        <f>(Table14[[#This Row],[CARE/CAP AR50]]-Table14[[#This Row],[Base AR50]])*100</f>
        <v>-1.3314618667946247E-3</v>
      </c>
      <c r="J513" s="7" t="s">
        <v>1118</v>
      </c>
      <c r="K513" s="8"/>
      <c r="O513" s="6"/>
    </row>
    <row r="514" spans="1:15" x14ac:dyDescent="0.25">
      <c r="A514" s="12" t="s">
        <v>372</v>
      </c>
      <c r="B514" s="14" t="s">
        <v>373</v>
      </c>
      <c r="C514" s="7" t="s">
        <v>1119</v>
      </c>
      <c r="D514" s="8">
        <v>1.7716103686987238E-2</v>
      </c>
      <c r="E514" s="8">
        <v>1.7465545503920436E-2</v>
      </c>
      <c r="F514" s="13">
        <v>5.5883813770660562E-3</v>
      </c>
      <c r="G514" s="8">
        <v>5.56320946185685E-3</v>
      </c>
      <c r="H514" s="11">
        <f>(Table14[[#This Row],[CARE/CAP AR20]]-Table14[[#This Row],[Base AR20]])*100</f>
        <v>-2.5055818306680272E-2</v>
      </c>
      <c r="I514" s="11">
        <f>(Table14[[#This Row],[CARE/CAP AR50]]-Table14[[#This Row],[Base AR50]])*100</f>
        <v>-2.5171915209206211E-3</v>
      </c>
      <c r="J514" s="7" t="s">
        <v>1120</v>
      </c>
      <c r="K514" s="8"/>
      <c r="O514" s="6"/>
    </row>
    <row r="515" spans="1:15" x14ac:dyDescent="0.25">
      <c r="A515" s="12" t="s">
        <v>827</v>
      </c>
      <c r="B515" s="14" t="s">
        <v>828</v>
      </c>
      <c r="C515" s="7" t="s">
        <v>991</v>
      </c>
      <c r="D515" s="8">
        <v>1.7714575790030641E-2</v>
      </c>
      <c r="E515" s="8">
        <v>1.7574397657378209E-2</v>
      </c>
      <c r="F515" s="13">
        <v>6.0131195026636667E-3</v>
      </c>
      <c r="G515" s="8">
        <v>5.9968869071441921E-3</v>
      </c>
      <c r="H515" s="11">
        <f>(Table14[[#This Row],[CARE/CAP AR20]]-Table14[[#This Row],[Base AR20]])*100</f>
        <v>-1.4017813265243192E-2</v>
      </c>
      <c r="I515" s="11">
        <f>(Table14[[#This Row],[CARE/CAP AR50]]-Table14[[#This Row],[Base AR50]])*100</f>
        <v>-1.6232595519474584E-3</v>
      </c>
      <c r="J515" s="7" t="s">
        <v>1121</v>
      </c>
      <c r="K515" s="8"/>
      <c r="O515" s="6"/>
    </row>
    <row r="516" spans="1:15" x14ac:dyDescent="0.25">
      <c r="A516" s="12" t="s">
        <v>407</v>
      </c>
      <c r="B516" s="14" t="s">
        <v>408</v>
      </c>
      <c r="C516" s="7" t="s">
        <v>1119</v>
      </c>
      <c r="D516" s="8">
        <v>1.7219620322551095E-2</v>
      </c>
      <c r="E516" s="8">
        <v>1.6982414564991995E-2</v>
      </c>
      <c r="F516" s="13">
        <v>5.7485725585973424E-3</v>
      </c>
      <c r="G516" s="8">
        <v>5.7219362803399183E-3</v>
      </c>
      <c r="H516" s="11">
        <f>(Table14[[#This Row],[CARE/CAP AR20]]-Table14[[#This Row],[Base AR20]])*100</f>
        <v>-2.3720575755909953E-2</v>
      </c>
      <c r="I516" s="11">
        <f>(Table14[[#This Row],[CARE/CAP AR50]]-Table14[[#This Row],[Base AR50]])*100</f>
        <v>-2.6636278257424068E-3</v>
      </c>
      <c r="J516" s="7" t="s">
        <v>1122</v>
      </c>
      <c r="K516" s="8"/>
      <c r="O516" s="6"/>
    </row>
    <row r="517" spans="1:15" x14ac:dyDescent="0.25">
      <c r="A517" s="12" t="s">
        <v>841</v>
      </c>
      <c r="B517" s="14" t="s">
        <v>842</v>
      </c>
      <c r="C517" s="7" t="s">
        <v>991</v>
      </c>
      <c r="D517" s="8">
        <v>1.7088944560239714E-2</v>
      </c>
      <c r="E517" s="8">
        <v>1.697853848471545E-2</v>
      </c>
      <c r="F517" s="13">
        <v>5.746730509099021E-3</v>
      </c>
      <c r="G517" s="8">
        <v>5.734228914120734E-3</v>
      </c>
      <c r="H517" s="11">
        <f>(Table14[[#This Row],[CARE/CAP AR20]]-Table14[[#This Row],[Base AR20]])*100</f>
        <v>-1.1040607552426432E-2</v>
      </c>
      <c r="I517" s="11">
        <f>(Table14[[#This Row],[CARE/CAP AR50]]-Table14[[#This Row],[Base AR50]])*100</f>
        <v>-1.2501594978286956E-3</v>
      </c>
      <c r="J517" s="7" t="s">
        <v>1123</v>
      </c>
      <c r="K517" s="8"/>
      <c r="O517" s="6"/>
    </row>
    <row r="518" spans="1:15" x14ac:dyDescent="0.25">
      <c r="A518" s="12" t="s">
        <v>844</v>
      </c>
      <c r="B518" s="14" t="s">
        <v>845</v>
      </c>
      <c r="C518" s="7" t="s">
        <v>1124</v>
      </c>
      <c r="D518" s="8">
        <v>1.7060332909092202E-2</v>
      </c>
      <c r="E518" s="8">
        <v>1.705667537058778E-2</v>
      </c>
      <c r="F518" s="13">
        <v>4.3233414800600365E-3</v>
      </c>
      <c r="G518" s="8">
        <v>4.3231057956540885E-3</v>
      </c>
      <c r="H518" s="11">
        <f>(Table14[[#This Row],[CARE/CAP AR20]]-Table14[[#This Row],[Base AR20]])*100</f>
        <v>-3.6575385044222697E-4</v>
      </c>
      <c r="I518" s="11">
        <f>(Table14[[#This Row],[CARE/CAP AR50]]-Table14[[#This Row],[Base AR50]])*100</f>
        <v>-2.3568440594805284E-5</v>
      </c>
      <c r="J518" s="7" t="s">
        <v>1125</v>
      </c>
      <c r="K518" s="8"/>
      <c r="O518" s="6"/>
    </row>
    <row r="519" spans="1:15" x14ac:dyDescent="0.25">
      <c r="A519" s="12" t="s">
        <v>810</v>
      </c>
      <c r="B519" s="14" t="s">
        <v>811</v>
      </c>
      <c r="C519" s="7" t="s">
        <v>1091</v>
      </c>
      <c r="D519" s="8">
        <v>1.6393291517257994E-2</v>
      </c>
      <c r="E519" s="8">
        <v>1.6287787249498156E-2</v>
      </c>
      <c r="F519" s="13">
        <v>6.2221906118388589E-3</v>
      </c>
      <c r="G519" s="8">
        <v>6.2069465827675916E-3</v>
      </c>
      <c r="H519" s="11">
        <f>(Table14[[#This Row],[CARE/CAP AR20]]-Table14[[#This Row],[Base AR20]])*100</f>
        <v>-1.0550426775983793E-2</v>
      </c>
      <c r="I519" s="11">
        <f>(Table14[[#This Row],[CARE/CAP AR50]]-Table14[[#This Row],[Base AR50]])*100</f>
        <v>-1.524402907126729E-3</v>
      </c>
      <c r="J519" s="7" t="s">
        <v>1126</v>
      </c>
      <c r="K519" s="8"/>
      <c r="O519" s="6"/>
    </row>
    <row r="520" spans="1:15" x14ac:dyDescent="0.25">
      <c r="A520" s="12" t="s">
        <v>813</v>
      </c>
      <c r="B520" s="14" t="s">
        <v>814</v>
      </c>
      <c r="C520" s="7" t="s">
        <v>1115</v>
      </c>
      <c r="D520" s="8">
        <v>1.234123423565287E-2</v>
      </c>
      <c r="E520" s="8">
        <v>1.2282113623172792E-2</v>
      </c>
      <c r="F520" s="13">
        <v>2.5697133905783903E-3</v>
      </c>
      <c r="G520" s="8">
        <v>2.5671406798223454E-3</v>
      </c>
      <c r="H520" s="11">
        <f>(Table14[[#This Row],[CARE/CAP AR20]]-Table14[[#This Row],[Base AR20]])*100</f>
        <v>-5.9120612480078119E-3</v>
      </c>
      <c r="I520" s="11">
        <f>(Table14[[#This Row],[CARE/CAP AR50]]-Table14[[#This Row],[Base AR50]])*100</f>
        <v>-2.5727107560448957E-4</v>
      </c>
      <c r="J520" s="7" t="s">
        <v>1127</v>
      </c>
      <c r="K520" s="8"/>
      <c r="O520" s="6"/>
    </row>
    <row r="521" spans="1:15" x14ac:dyDescent="0.25">
      <c r="A521" s="12" t="s">
        <v>857</v>
      </c>
      <c r="B521" s="14" t="s">
        <v>858</v>
      </c>
      <c r="C521" s="7" t="s">
        <v>1115</v>
      </c>
      <c r="D521" s="8">
        <v>1.0771764181209884E-2</v>
      </c>
      <c r="E521" s="8">
        <v>1.0727706860367144E-2</v>
      </c>
      <c r="F521" s="13">
        <v>3.4204132793335907E-3</v>
      </c>
      <c r="G521" s="8">
        <v>3.4159587613558392E-3</v>
      </c>
      <c r="H521" s="11">
        <f>(Table14[[#This Row],[CARE/CAP AR20]]-Table14[[#This Row],[Base AR20]])*100</f>
        <v>-4.4057320842739653E-3</v>
      </c>
      <c r="I521" s="11">
        <f>(Table14[[#This Row],[CARE/CAP AR50]]-Table14[[#This Row],[Base AR50]])*100</f>
        <v>-4.4545179777514925E-4</v>
      </c>
      <c r="J521" s="7" t="s">
        <v>1128</v>
      </c>
      <c r="K521" s="8"/>
      <c r="O521" s="6"/>
    </row>
    <row r="522" spans="1:15" x14ac:dyDescent="0.25">
      <c r="A522" s="12" t="s">
        <v>863</v>
      </c>
      <c r="B522" s="14" t="s">
        <v>864</v>
      </c>
      <c r="C522" s="7" t="s">
        <v>1115</v>
      </c>
      <c r="D522" s="8">
        <v>1.0517287856394634E-2</v>
      </c>
      <c r="E522" s="8">
        <v>1.0475043683387621E-2</v>
      </c>
      <c r="F522" s="13">
        <v>3.3181189108425122E-3</v>
      </c>
      <c r="G522" s="8">
        <v>3.3139033182746796E-3</v>
      </c>
      <c r="H522" s="11">
        <f>(Table14[[#This Row],[CARE/CAP AR20]]-Table14[[#This Row],[Base AR20]])*100</f>
        <v>-4.2244173007013539E-3</v>
      </c>
      <c r="I522" s="11">
        <f>(Table14[[#This Row],[CARE/CAP AR50]]-Table14[[#This Row],[Base AR50]])*100</f>
        <v>-4.2155925678325976E-4</v>
      </c>
      <c r="J522" s="7" t="s">
        <v>1129</v>
      </c>
      <c r="K522" s="8"/>
      <c r="O522" s="6"/>
    </row>
    <row r="523" spans="1:15" x14ac:dyDescent="0.25">
      <c r="A523" s="15" t="s">
        <v>701</v>
      </c>
      <c r="B523" s="16" t="s">
        <v>702</v>
      </c>
      <c r="C523" s="17" t="s">
        <v>1119</v>
      </c>
      <c r="D523" s="18">
        <v>1.0288884182379551E-2</v>
      </c>
      <c r="E523" s="8">
        <v>1.0203876734937946E-2</v>
      </c>
      <c r="F523" s="19">
        <v>4.2410919203499002E-3</v>
      </c>
      <c r="G523" s="8">
        <v>4.2265785048289702E-3</v>
      </c>
      <c r="H523" s="20">
        <f>(Table14[[#This Row],[CARE/CAP AR20]]-Table14[[#This Row],[Base AR20]])*100</f>
        <v>-8.5007447441604392E-3</v>
      </c>
      <c r="I523" s="20">
        <f>(Table14[[#This Row],[CARE/CAP AR50]]-Table14[[#This Row],[Base AR50]])*100</f>
        <v>-1.4513415520930016E-3</v>
      </c>
      <c r="J523" s="17" t="s">
        <v>1130</v>
      </c>
      <c r="K523" s="18"/>
      <c r="O523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B115-07C9-451E-9CEA-7033685C055F}">
  <dimension ref="A1:K382"/>
  <sheetViews>
    <sheetView topLeftCell="A5" workbookViewId="0">
      <selection activeCell="A32" sqref="A32:XFD32"/>
    </sheetView>
  </sheetViews>
  <sheetFormatPr defaultRowHeight="15" x14ac:dyDescent="0.25"/>
  <cols>
    <col min="1" max="1" width="8.85546875" customWidth="1"/>
    <col min="2" max="2" width="88.85546875" bestFit="1" customWidth="1"/>
    <col min="3" max="3" width="24.5703125" bestFit="1" customWidth="1"/>
    <col min="4" max="4" width="14.5703125" bestFit="1" customWidth="1"/>
    <col min="5" max="5" width="11.7109375" customWidth="1"/>
    <col min="6" max="6" width="14.5703125" bestFit="1" customWidth="1"/>
    <col min="7" max="7" width="13.42578125" bestFit="1" customWidth="1"/>
    <col min="8" max="9" width="13.42578125" customWidth="1"/>
    <col min="10" max="10" width="30.85546875" bestFit="1" customWidth="1"/>
    <col min="14" max="14" width="12.5703125" customWidth="1"/>
  </cols>
  <sheetData>
    <row r="1" spans="1:11" ht="34.5" x14ac:dyDescent="0.35">
      <c r="A1" s="22" t="s">
        <v>0</v>
      </c>
      <c r="B1" s="23" t="s">
        <v>1</v>
      </c>
      <c r="C1" s="24" t="s">
        <v>1131</v>
      </c>
      <c r="D1" s="25" t="s">
        <v>3</v>
      </c>
      <c r="E1" s="26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1132</v>
      </c>
      <c r="K1" s="5" t="s">
        <v>1133</v>
      </c>
    </row>
    <row r="2" spans="1:11" ht="15.75" x14ac:dyDescent="0.25">
      <c r="A2" s="12" t="s">
        <v>904</v>
      </c>
      <c r="B2" s="7" t="s">
        <v>905</v>
      </c>
      <c r="C2" s="7" t="s">
        <v>1134</v>
      </c>
      <c r="D2" s="8">
        <v>1.0000000000000004</v>
      </c>
      <c r="E2" s="27">
        <v>1.0000000000000004</v>
      </c>
      <c r="F2" s="13">
        <v>1.8680368968833905E-2</v>
      </c>
      <c r="G2" s="27">
        <v>1.3242995530775766E-2</v>
      </c>
      <c r="H2" s="9">
        <f>(Table25[[#This Row],[CARE/CAP AR20]]-Table25[[#This Row],[Base AR20]])*100</f>
        <v>0</v>
      </c>
      <c r="I2" s="9">
        <f>(Table25[[#This Row],[CARE/CAP AR50]]-Table25[[#This Row],[Base AR50]])*100</f>
        <v>-0.54373734380581384</v>
      </c>
      <c r="J2" s="7" t="s">
        <v>1135</v>
      </c>
      <c r="K2" s="28" t="s">
        <v>15</v>
      </c>
    </row>
    <row r="3" spans="1:11" ht="15.75" x14ac:dyDescent="0.25">
      <c r="A3" s="12" t="s">
        <v>901</v>
      </c>
      <c r="B3" s="7" t="s">
        <v>902</v>
      </c>
      <c r="C3" s="7" t="s">
        <v>1134</v>
      </c>
      <c r="D3" s="8">
        <v>0.99999999999999989</v>
      </c>
      <c r="E3" s="27">
        <v>0.99999999999999989</v>
      </c>
      <c r="F3" s="13">
        <v>2.9656136910457397E-2</v>
      </c>
      <c r="G3" s="27">
        <v>2.1024000608365786E-2</v>
      </c>
      <c r="H3" s="9">
        <f>(Table25[[#This Row],[CARE/CAP AR20]]-Table25[[#This Row],[Base AR20]])*100</f>
        <v>0</v>
      </c>
      <c r="I3" s="9">
        <f>(Table25[[#This Row],[CARE/CAP AR50]]-Table25[[#This Row],[Base AR50]])*100</f>
        <v>-0.86321363020916109</v>
      </c>
      <c r="J3" s="7" t="s">
        <v>1136</v>
      </c>
      <c r="K3" s="28" t="s">
        <v>15</v>
      </c>
    </row>
    <row r="4" spans="1:11" ht="15.75" x14ac:dyDescent="0.25">
      <c r="A4" s="12" t="s">
        <v>907</v>
      </c>
      <c r="B4" s="7" t="s">
        <v>908</v>
      </c>
      <c r="C4" s="7" t="s">
        <v>1134</v>
      </c>
      <c r="D4" s="8">
        <v>0.99999999999999978</v>
      </c>
      <c r="E4" s="27">
        <v>0.99999999999999978</v>
      </c>
      <c r="F4" s="13">
        <v>3.421346847176332E-2</v>
      </c>
      <c r="G4" s="27">
        <v>2.4254810535050277E-2</v>
      </c>
      <c r="H4" s="9">
        <f>(Table25[[#This Row],[CARE/CAP AR20]]-Table25[[#This Row],[Base AR20]])*100</f>
        <v>0</v>
      </c>
      <c r="I4" s="9">
        <f>(Table25[[#This Row],[CARE/CAP AR50]]-Table25[[#This Row],[Base AR50]])*100</f>
        <v>-0.99586579367130434</v>
      </c>
      <c r="J4" s="7" t="s">
        <v>1137</v>
      </c>
      <c r="K4" s="28" t="s">
        <v>15</v>
      </c>
    </row>
    <row r="5" spans="1:11" ht="15.75" x14ac:dyDescent="0.25">
      <c r="A5" s="12" t="s">
        <v>897</v>
      </c>
      <c r="B5" s="7" t="s">
        <v>898</v>
      </c>
      <c r="C5" s="7" t="s">
        <v>1134</v>
      </c>
      <c r="D5" s="8">
        <v>0.99999999999999956</v>
      </c>
      <c r="E5" s="27">
        <v>0.99999999999999956</v>
      </c>
      <c r="F5" s="13">
        <v>2.5120488801500824E-2</v>
      </c>
      <c r="G5" s="27">
        <v>1.7808488138346516E-2</v>
      </c>
      <c r="H5" s="9">
        <f>(Table25[[#This Row],[CARE/CAP AR20]]-Table25[[#This Row],[Base AR20]])*100</f>
        <v>0</v>
      </c>
      <c r="I5" s="9">
        <f>(Table25[[#This Row],[CARE/CAP AR50]]-Table25[[#This Row],[Base AR50]])*100</f>
        <v>-0.73120006631543077</v>
      </c>
      <c r="J5" s="7" t="s">
        <v>1138</v>
      </c>
      <c r="K5" s="28" t="s">
        <v>15</v>
      </c>
    </row>
    <row r="6" spans="1:11" ht="15.75" x14ac:dyDescent="0.25">
      <c r="A6" s="12" t="s">
        <v>910</v>
      </c>
      <c r="B6" s="7" t="s">
        <v>911</v>
      </c>
      <c r="C6" s="7" t="s">
        <v>1134</v>
      </c>
      <c r="D6" s="8">
        <v>0.99998516546055516</v>
      </c>
      <c r="E6" s="27">
        <v>0.9998353496300223</v>
      </c>
      <c r="F6" s="13">
        <v>2.4259964941141104E-2</v>
      </c>
      <c r="G6" s="27">
        <v>1.7197699146895756E-2</v>
      </c>
      <c r="H6" s="9">
        <f>(Table25[[#This Row],[CARE/CAP AR20]]-Table25[[#This Row],[Base AR20]])*100</f>
        <v>-1.4981583053286229E-2</v>
      </c>
      <c r="I6" s="9">
        <f>(Table25[[#This Row],[CARE/CAP AR50]]-Table25[[#This Row],[Base AR50]])*100</f>
        <v>-0.70622657942453482</v>
      </c>
      <c r="J6" s="7" t="s">
        <v>1139</v>
      </c>
      <c r="K6" s="28" t="s">
        <v>15</v>
      </c>
    </row>
    <row r="7" spans="1:11" ht="15.75" x14ac:dyDescent="0.25">
      <c r="A7" s="12" t="s">
        <v>913</v>
      </c>
      <c r="B7" s="7" t="s">
        <v>914</v>
      </c>
      <c r="C7" s="7" t="s">
        <v>1134</v>
      </c>
      <c r="D7" s="8">
        <v>0.60016318328020324</v>
      </c>
      <c r="E7" s="27">
        <v>0.42757421743929991</v>
      </c>
      <c r="F7" s="13">
        <v>2.0952259746108565E-2</v>
      </c>
      <c r="G7" s="27">
        <v>1.4853589620149961E-2</v>
      </c>
      <c r="H7" s="9">
        <f>(Table25[[#This Row],[CARE/CAP AR20]]-Table25[[#This Row],[Base AR20]])*100</f>
        <v>-17.258896584090333</v>
      </c>
      <c r="I7" s="9">
        <f>(Table25[[#This Row],[CARE/CAP AR50]]-Table25[[#This Row],[Base AR50]])*100</f>
        <v>-0.60986701259586029</v>
      </c>
      <c r="J7" s="7" t="s">
        <v>1140</v>
      </c>
      <c r="K7" s="28" t="s">
        <v>15</v>
      </c>
    </row>
    <row r="8" spans="1:11" ht="15.75" x14ac:dyDescent="0.25">
      <c r="A8" s="12" t="s">
        <v>11</v>
      </c>
      <c r="B8" s="7" t="s">
        <v>12</v>
      </c>
      <c r="C8" s="7" t="s">
        <v>1134</v>
      </c>
      <c r="D8" s="8">
        <v>0.35461398978913417</v>
      </c>
      <c r="E8" s="27">
        <v>0.25122730910480151</v>
      </c>
      <c r="F8" s="13">
        <v>1.2745318781540602E-2</v>
      </c>
      <c r="G8" s="27">
        <v>9.0352181967950484E-3</v>
      </c>
      <c r="H8" s="9">
        <f>(Table25[[#This Row],[CARE/CAP AR20]]-Table25[[#This Row],[Base AR20]])*100</f>
        <v>-10.338668068433265</v>
      </c>
      <c r="I8" s="9">
        <f>(Table25[[#This Row],[CARE/CAP AR50]]-Table25[[#This Row],[Base AR50]])*100</f>
        <v>-0.37101005847455532</v>
      </c>
      <c r="J8" s="7" t="s">
        <v>1141</v>
      </c>
      <c r="K8" s="28" t="s">
        <v>15</v>
      </c>
    </row>
    <row r="9" spans="1:11" ht="15.75" x14ac:dyDescent="0.25">
      <c r="A9" s="12" t="s">
        <v>16</v>
      </c>
      <c r="B9" s="7" t="s">
        <v>17</v>
      </c>
      <c r="C9" s="7" t="s">
        <v>1134</v>
      </c>
      <c r="D9" s="8">
        <v>0.24128522092191365</v>
      </c>
      <c r="E9" s="27">
        <v>0.161218486862372</v>
      </c>
      <c r="F9" s="13">
        <v>1.3164269855443838E-2</v>
      </c>
      <c r="G9" s="27">
        <v>9.2982465385063658E-3</v>
      </c>
      <c r="H9" s="9">
        <f>(Table25[[#This Row],[CARE/CAP AR20]]-Table25[[#This Row],[Base AR20]])*100</f>
        <v>-8.0066734059541655</v>
      </c>
      <c r="I9" s="9">
        <f>(Table25[[#This Row],[CARE/CAP AR50]]-Table25[[#This Row],[Base AR50]])*100</f>
        <v>-0.38660233169374725</v>
      </c>
      <c r="J9" s="7" t="s">
        <v>1142</v>
      </c>
      <c r="K9" s="28" t="s">
        <v>15</v>
      </c>
    </row>
    <row r="10" spans="1:11" ht="15.75" x14ac:dyDescent="0.25">
      <c r="A10" s="12" t="s">
        <v>918</v>
      </c>
      <c r="B10" s="7" t="s">
        <v>919</v>
      </c>
      <c r="C10" s="7" t="s">
        <v>1134</v>
      </c>
      <c r="D10" s="8">
        <v>0.21592917184890661</v>
      </c>
      <c r="E10" s="27">
        <v>0.15592595853359151</v>
      </c>
      <c r="F10" s="13">
        <v>1.7544026817131839E-2</v>
      </c>
      <c r="G10" s="27">
        <v>1.2437413260878979E-2</v>
      </c>
      <c r="H10" s="9">
        <f>(Table25[[#This Row],[CARE/CAP AR20]]-Table25[[#This Row],[Base AR20]])*100</f>
        <v>-6.0003213315315111</v>
      </c>
      <c r="I10" s="9">
        <f>(Table25[[#This Row],[CARE/CAP AR50]]-Table25[[#This Row],[Base AR50]])*100</f>
        <v>-0.51066135562528592</v>
      </c>
      <c r="J10" s="7" t="s">
        <v>1143</v>
      </c>
      <c r="K10" s="28" t="s">
        <v>15</v>
      </c>
    </row>
    <row r="11" spans="1:11" ht="15.75" x14ac:dyDescent="0.25">
      <c r="A11" s="12" t="s">
        <v>31</v>
      </c>
      <c r="B11" s="7" t="s">
        <v>32</v>
      </c>
      <c r="C11" s="7" t="s">
        <v>1134</v>
      </c>
      <c r="D11" s="8">
        <v>0.21349456269643721</v>
      </c>
      <c r="E11" s="27">
        <v>0.18378912978099093</v>
      </c>
      <c r="F11" s="13">
        <v>1.9741504819152662E-2</v>
      </c>
      <c r="G11" s="27">
        <v>1.3832959970604592E-2</v>
      </c>
      <c r="H11" s="9">
        <f>(Table25[[#This Row],[CARE/CAP AR20]]-Table25[[#This Row],[Base AR20]])*100</f>
        <v>-2.9705432915446277</v>
      </c>
      <c r="I11" s="9">
        <f>(Table25[[#This Row],[CARE/CAP AR50]]-Table25[[#This Row],[Base AR50]])*100</f>
        <v>-0.59085448485480707</v>
      </c>
      <c r="J11" s="7" t="s">
        <v>1144</v>
      </c>
      <c r="K11" s="28" t="s">
        <v>15</v>
      </c>
    </row>
    <row r="12" spans="1:11" ht="15.75" x14ac:dyDescent="0.25">
      <c r="A12" s="12" t="s">
        <v>921</v>
      </c>
      <c r="B12" s="7" t="s">
        <v>922</v>
      </c>
      <c r="C12" s="7" t="s">
        <v>1134</v>
      </c>
      <c r="D12" s="8">
        <v>0.15802406399377492</v>
      </c>
      <c r="E12" s="27">
        <v>0.11200835989556544</v>
      </c>
      <c r="F12" s="13">
        <v>2.1304154617231147E-2</v>
      </c>
      <c r="G12" s="27">
        <v>1.5102752550099918E-2</v>
      </c>
      <c r="H12" s="9">
        <f>(Table25[[#This Row],[CARE/CAP AR20]]-Table25[[#This Row],[Base AR20]])*100</f>
        <v>-4.6015704098209476</v>
      </c>
      <c r="I12" s="9">
        <f>(Table25[[#This Row],[CARE/CAP AR50]]-Table25[[#This Row],[Base AR50]])*100</f>
        <v>-0.62014020671312298</v>
      </c>
      <c r="J12" s="7" t="s">
        <v>1145</v>
      </c>
      <c r="K12" s="28" t="s">
        <v>15</v>
      </c>
    </row>
    <row r="13" spans="1:11" ht="15.75" x14ac:dyDescent="0.25">
      <c r="A13" s="12" t="s">
        <v>49</v>
      </c>
      <c r="B13" s="7" t="s">
        <v>50</v>
      </c>
      <c r="C13" s="7" t="s">
        <v>1134</v>
      </c>
      <c r="D13" s="8">
        <v>0.15355295126622048</v>
      </c>
      <c r="E13" s="27">
        <v>0.10884387953616913</v>
      </c>
      <c r="F13" s="13">
        <v>1.0218705759024872E-2</v>
      </c>
      <c r="G13" s="27">
        <v>7.2442321786486867E-3</v>
      </c>
      <c r="H13" s="9">
        <f>(Table25[[#This Row],[CARE/CAP AR20]]-Table25[[#This Row],[Base AR20]])*100</f>
        <v>-4.470907173005136</v>
      </c>
      <c r="I13" s="9">
        <f>(Table25[[#This Row],[CARE/CAP AR50]]-Table25[[#This Row],[Base AR50]])*100</f>
        <v>-0.29744735803761857</v>
      </c>
      <c r="J13" s="7" t="s">
        <v>1146</v>
      </c>
      <c r="K13" s="28" t="s">
        <v>15</v>
      </c>
    </row>
    <row r="14" spans="1:11" ht="15.75" x14ac:dyDescent="0.25">
      <c r="A14" s="12" t="s">
        <v>925</v>
      </c>
      <c r="B14" s="7" t="s">
        <v>926</v>
      </c>
      <c r="C14" s="7" t="s">
        <v>1134</v>
      </c>
      <c r="D14" s="8">
        <v>0.15273687161079333</v>
      </c>
      <c r="E14" s="27">
        <v>0.10827910902086799</v>
      </c>
      <c r="F14" s="13">
        <v>1.7680456628207126E-2</v>
      </c>
      <c r="G14" s="27">
        <v>1.2534131873950754E-2</v>
      </c>
      <c r="H14" s="9">
        <f>(Table25[[#This Row],[CARE/CAP AR20]]-Table25[[#This Row],[Base AR20]])*100</f>
        <v>-4.4457762589925345</v>
      </c>
      <c r="I14" s="9">
        <f>(Table25[[#This Row],[CARE/CAP AR50]]-Table25[[#This Row],[Base AR50]])*100</f>
        <v>-0.51463247542563717</v>
      </c>
      <c r="J14" s="7" t="s">
        <v>1147</v>
      </c>
      <c r="K14" s="28" t="s">
        <v>15</v>
      </c>
    </row>
    <row r="15" spans="1:11" ht="15.75" x14ac:dyDescent="0.25">
      <c r="A15" s="12" t="s">
        <v>67</v>
      </c>
      <c r="B15" s="7" t="s">
        <v>68</v>
      </c>
      <c r="C15" s="7" t="s">
        <v>1134</v>
      </c>
      <c r="D15" s="8">
        <v>0.14909331796780018</v>
      </c>
      <c r="E15" s="27">
        <v>0.10086276820920717</v>
      </c>
      <c r="F15" s="13">
        <v>1.0640114235348424E-2</v>
      </c>
      <c r="G15" s="27">
        <v>7.5175739878835246E-3</v>
      </c>
      <c r="H15" s="9">
        <f>(Table25[[#This Row],[CARE/CAP AR20]]-Table25[[#This Row],[Base AR20]])*100</f>
        <v>-4.8230549758593009</v>
      </c>
      <c r="I15" s="9">
        <f>(Table25[[#This Row],[CARE/CAP AR50]]-Table25[[#This Row],[Base AR50]])*100</f>
        <v>-0.31225402474648994</v>
      </c>
      <c r="J15" s="7" t="s">
        <v>1148</v>
      </c>
      <c r="K15" s="28" t="s">
        <v>15</v>
      </c>
    </row>
    <row r="16" spans="1:11" ht="15.75" x14ac:dyDescent="0.25">
      <c r="A16" s="12" t="s">
        <v>930</v>
      </c>
      <c r="B16" s="7" t="s">
        <v>931</v>
      </c>
      <c r="C16" s="7" t="s">
        <v>1134</v>
      </c>
      <c r="D16" s="8">
        <v>0.14786136481041806</v>
      </c>
      <c r="E16" s="27">
        <v>0.10482273645802639</v>
      </c>
      <c r="F16" s="13">
        <v>2.083606221379013E-2</v>
      </c>
      <c r="G16" s="27">
        <v>1.4771222090770772E-2</v>
      </c>
      <c r="H16" s="9">
        <f>(Table25[[#This Row],[CARE/CAP AR20]]-Table25[[#This Row],[Base AR20]])*100</f>
        <v>-4.3038628352391664</v>
      </c>
      <c r="I16" s="9">
        <f>(Table25[[#This Row],[CARE/CAP AR50]]-Table25[[#This Row],[Base AR50]])*100</f>
        <v>-0.60648401230193583</v>
      </c>
      <c r="J16" s="7" t="s">
        <v>1149</v>
      </c>
      <c r="K16" s="28" t="s">
        <v>15</v>
      </c>
    </row>
    <row r="17" spans="1:11" ht="15.75" x14ac:dyDescent="0.25">
      <c r="A17" s="12" t="s">
        <v>70</v>
      </c>
      <c r="B17" s="7" t="s">
        <v>71</v>
      </c>
      <c r="C17" s="7" t="s">
        <v>1134</v>
      </c>
      <c r="D17" s="8">
        <v>0.14319403785163656</v>
      </c>
      <c r="E17" s="27">
        <v>9.5014774570336191E-2</v>
      </c>
      <c r="F17" s="13">
        <v>2.1015626803054004E-2</v>
      </c>
      <c r="G17" s="27">
        <v>1.4752558704946328E-2</v>
      </c>
      <c r="H17" s="9">
        <f>(Table25[[#This Row],[CARE/CAP AR20]]-Table25[[#This Row],[Base AR20]])*100</f>
        <v>-4.8179263281300369</v>
      </c>
      <c r="I17" s="9">
        <f>(Table25[[#This Row],[CARE/CAP AR50]]-Table25[[#This Row],[Base AR50]])*100</f>
        <v>-0.6263068098107677</v>
      </c>
      <c r="J17" s="7" t="s">
        <v>1150</v>
      </c>
      <c r="K17" s="28" t="s">
        <v>15</v>
      </c>
    </row>
    <row r="18" spans="1:11" ht="15.75" x14ac:dyDescent="0.25">
      <c r="A18" s="12" t="s">
        <v>34</v>
      </c>
      <c r="B18" s="7" t="s">
        <v>35</v>
      </c>
      <c r="C18" s="7" t="s">
        <v>41</v>
      </c>
      <c r="D18" s="8">
        <v>0.13363568343689528</v>
      </c>
      <c r="E18" s="27">
        <v>9.7964738327429315E-2</v>
      </c>
      <c r="F18" s="13">
        <v>2.899037369028069E-2</v>
      </c>
      <c r="G18" s="27">
        <v>2.2524655554545216E-2</v>
      </c>
      <c r="H18" s="9">
        <f>(Table25[[#This Row],[CARE/CAP AR20]]-Table25[[#This Row],[Base AR20]])*100</f>
        <v>-3.5670945109465961</v>
      </c>
      <c r="I18" s="9">
        <f>(Table25[[#This Row],[CARE/CAP AR50]]-Table25[[#This Row],[Base AR50]])*100</f>
        <v>-0.64657181357354743</v>
      </c>
      <c r="J18" s="7" t="s">
        <v>42</v>
      </c>
      <c r="K18" s="28" t="s">
        <v>15</v>
      </c>
    </row>
    <row r="19" spans="1:11" ht="15.75" x14ac:dyDescent="0.25">
      <c r="A19" s="12" t="s">
        <v>933</v>
      </c>
      <c r="B19" s="7" t="s">
        <v>934</v>
      </c>
      <c r="C19" s="7" t="s">
        <v>1134</v>
      </c>
      <c r="D19" s="8">
        <v>0.13334322346441138</v>
      </c>
      <c r="E19" s="27">
        <v>9.4526061721502574E-2</v>
      </c>
      <c r="F19" s="13">
        <v>1.4861090143922503E-2</v>
      </c>
      <c r="G19" s="27">
        <v>1.053535068334791E-2</v>
      </c>
      <c r="H19" s="9">
        <f>(Table25[[#This Row],[CARE/CAP AR20]]-Table25[[#This Row],[Base AR20]])*100</f>
        <v>-3.8817161742908808</v>
      </c>
      <c r="I19" s="9">
        <f>(Table25[[#This Row],[CARE/CAP AR50]]-Table25[[#This Row],[Base AR50]])*100</f>
        <v>-0.43257394605745925</v>
      </c>
      <c r="J19" s="7" t="s">
        <v>1151</v>
      </c>
      <c r="K19" s="28" t="s">
        <v>15</v>
      </c>
    </row>
    <row r="20" spans="1:11" ht="15.75" x14ac:dyDescent="0.25">
      <c r="A20" s="12" t="s">
        <v>24</v>
      </c>
      <c r="B20" s="7" t="s">
        <v>25</v>
      </c>
      <c r="C20" s="7" t="s">
        <v>26</v>
      </c>
      <c r="D20" s="8">
        <v>0.13223376267884587</v>
      </c>
      <c r="E20" s="27">
        <v>9.3619384407943207E-2</v>
      </c>
      <c r="F20" s="13">
        <v>1.334322623884401E-2</v>
      </c>
      <c r="G20" s="27">
        <v>1.0421270506710547E-2</v>
      </c>
      <c r="H20" s="9">
        <f>(Table25[[#This Row],[CARE/CAP AR20]]-Table25[[#This Row],[Base AR20]])*100</f>
        <v>-3.8614378270902665</v>
      </c>
      <c r="I20" s="9">
        <f>(Table25[[#This Row],[CARE/CAP AR50]]-Table25[[#This Row],[Base AR50]])*100</f>
        <v>-0.29219557321334638</v>
      </c>
      <c r="J20" s="7" t="s">
        <v>27</v>
      </c>
      <c r="K20" s="28" t="s">
        <v>15</v>
      </c>
    </row>
    <row r="21" spans="1:11" ht="15.75" x14ac:dyDescent="0.25">
      <c r="A21" s="12" t="s">
        <v>52</v>
      </c>
      <c r="B21" s="7" t="s">
        <v>53</v>
      </c>
      <c r="C21" s="7" t="s">
        <v>41</v>
      </c>
      <c r="D21" s="8">
        <v>0.12273224729746526</v>
      </c>
      <c r="E21" s="27">
        <v>9.049195159040789E-2</v>
      </c>
      <c r="F21" s="13">
        <v>2.1050721752615704E-2</v>
      </c>
      <c r="G21" s="27">
        <v>1.6430240391520971E-2</v>
      </c>
      <c r="H21" s="9">
        <f>(Table25[[#This Row],[CARE/CAP AR20]]-Table25[[#This Row],[Base AR20]])*100</f>
        <v>-3.2240295707057371</v>
      </c>
      <c r="I21" s="9">
        <f>(Table25[[#This Row],[CARE/CAP AR50]]-Table25[[#This Row],[Base AR50]])*100</f>
        <v>-0.46204813610947332</v>
      </c>
      <c r="J21" s="7" t="s">
        <v>54</v>
      </c>
      <c r="K21" s="28" t="s">
        <v>15</v>
      </c>
    </row>
    <row r="22" spans="1:11" ht="15.75" x14ac:dyDescent="0.25">
      <c r="A22" s="12" t="s">
        <v>59</v>
      </c>
      <c r="B22" s="7" t="s">
        <v>60</v>
      </c>
      <c r="C22" s="7" t="s">
        <v>41</v>
      </c>
      <c r="D22" s="8">
        <v>0.12107385375998446</v>
      </c>
      <c r="E22" s="27">
        <v>8.9332923223866573E-2</v>
      </c>
      <c r="F22" s="13">
        <v>2.9763730042388734E-2</v>
      </c>
      <c r="G22" s="27">
        <v>2.31150180916176E-2</v>
      </c>
      <c r="H22" s="9">
        <f>(Table25[[#This Row],[CARE/CAP AR20]]-Table25[[#This Row],[Base AR20]])*100</f>
        <v>-3.1740930536117888</v>
      </c>
      <c r="I22" s="9">
        <f>(Table25[[#This Row],[CARE/CAP AR50]]-Table25[[#This Row],[Base AR50]])*100</f>
        <v>-0.66487119507711334</v>
      </c>
      <c r="J22" s="7" t="s">
        <v>61</v>
      </c>
      <c r="K22" s="28" t="s">
        <v>15</v>
      </c>
    </row>
    <row r="23" spans="1:11" ht="15.75" x14ac:dyDescent="0.25">
      <c r="A23" s="12" t="s">
        <v>20</v>
      </c>
      <c r="B23" s="7" t="s">
        <v>21</v>
      </c>
      <c r="C23" s="7" t="s">
        <v>1134</v>
      </c>
      <c r="D23" s="8">
        <v>0.12052526792816334</v>
      </c>
      <c r="E23" s="27">
        <v>8.515573777277774E-2</v>
      </c>
      <c r="F23" s="13">
        <v>1.7396711409078485E-2</v>
      </c>
      <c r="G23" s="27">
        <v>1.2331290241736766E-2</v>
      </c>
      <c r="H23" s="9">
        <f>(Table25[[#This Row],[CARE/CAP AR20]]-Table25[[#This Row],[Base AR20]])*100</f>
        <v>-3.5369530155385602</v>
      </c>
      <c r="I23" s="9">
        <f>(Table25[[#This Row],[CARE/CAP AR50]]-Table25[[#This Row],[Base AR50]])*100</f>
        <v>-0.50654211673417193</v>
      </c>
      <c r="J23" s="7" t="s">
        <v>1152</v>
      </c>
      <c r="K23" s="28" t="s">
        <v>15</v>
      </c>
    </row>
    <row r="24" spans="1:11" ht="15.75" x14ac:dyDescent="0.25">
      <c r="A24" s="12" t="s">
        <v>109</v>
      </c>
      <c r="B24" s="7" t="s">
        <v>110</v>
      </c>
      <c r="C24" s="7" t="s">
        <v>1134</v>
      </c>
      <c r="D24" s="8">
        <v>0.12016863327402069</v>
      </c>
      <c r="E24" s="27">
        <v>8.1161527658343294E-2</v>
      </c>
      <c r="F24" s="13">
        <v>1.495610115508241E-2</v>
      </c>
      <c r="G24" s="27">
        <v>1.0539418005385579E-2</v>
      </c>
      <c r="H24" s="9">
        <f>(Table25[[#This Row],[CARE/CAP AR20]]-Table25[[#This Row],[Base AR20]])*100</f>
        <v>-3.90071056156774</v>
      </c>
      <c r="I24" s="9">
        <f>(Table25[[#This Row],[CARE/CAP AR50]]-Table25[[#This Row],[Base AR50]])*100</f>
        <v>-0.44166831496968306</v>
      </c>
      <c r="J24" s="7" t="s">
        <v>1153</v>
      </c>
      <c r="K24" s="28" t="s">
        <v>15</v>
      </c>
    </row>
    <row r="25" spans="1:11" ht="15.75" x14ac:dyDescent="0.25">
      <c r="A25" s="12" t="s">
        <v>34</v>
      </c>
      <c r="B25" s="7" t="s">
        <v>35</v>
      </c>
      <c r="C25" s="7" t="s">
        <v>26</v>
      </c>
      <c r="D25" s="8">
        <v>0.11753666284541432</v>
      </c>
      <c r="E25" s="27">
        <v>8.1344417885768114E-2</v>
      </c>
      <c r="F25" s="13">
        <v>1.774024279132725E-2</v>
      </c>
      <c r="G25" s="27">
        <v>1.3802331034678983E-2</v>
      </c>
      <c r="H25" s="9">
        <f>(Table25[[#This Row],[CARE/CAP AR20]]-Table25[[#This Row],[Base AR20]])*100</f>
        <v>-3.6192244959646209</v>
      </c>
      <c r="I25" s="9">
        <f>(Table25[[#This Row],[CARE/CAP AR50]]-Table25[[#This Row],[Base AR50]])*100</f>
        <v>-0.39379117566482669</v>
      </c>
      <c r="J25" s="7" t="s">
        <v>36</v>
      </c>
      <c r="K25" s="28" t="s">
        <v>15</v>
      </c>
    </row>
    <row r="26" spans="1:11" ht="15.75" x14ac:dyDescent="0.25">
      <c r="A26" s="12" t="s">
        <v>937</v>
      </c>
      <c r="B26" s="7" t="s">
        <v>938</v>
      </c>
      <c r="C26" s="7" t="s">
        <v>1134</v>
      </c>
      <c r="D26" s="8">
        <v>0.11584073677355433</v>
      </c>
      <c r="E26" s="27">
        <v>8.2121989265911147E-2</v>
      </c>
      <c r="F26" s="13">
        <v>1.3351592829060075E-2</v>
      </c>
      <c r="G26" s="27">
        <v>9.4652818695575968E-3</v>
      </c>
      <c r="H26" s="9">
        <f>(Table25[[#This Row],[CARE/CAP AR20]]-Table25[[#This Row],[Base AR20]])*100</f>
        <v>-3.3718747507643183</v>
      </c>
      <c r="I26" s="9">
        <f>(Table25[[#This Row],[CARE/CAP AR50]]-Table25[[#This Row],[Base AR50]])*100</f>
        <v>-0.38863109595024781</v>
      </c>
      <c r="J26" s="7" t="s">
        <v>1154</v>
      </c>
      <c r="K26" s="28" t="s">
        <v>15</v>
      </c>
    </row>
    <row r="27" spans="1:11" ht="15.75" x14ac:dyDescent="0.25">
      <c r="A27" s="12" t="s">
        <v>28</v>
      </c>
      <c r="B27" s="7" t="s">
        <v>29</v>
      </c>
      <c r="C27" s="7" t="s">
        <v>26</v>
      </c>
      <c r="D27" s="8">
        <v>0.11332501525013169</v>
      </c>
      <c r="E27" s="27">
        <v>8.3285012248215023E-2</v>
      </c>
      <c r="F27" s="13">
        <v>1.5971385822630781E-2</v>
      </c>
      <c r="G27" s="27">
        <v>1.2500887382016801E-2</v>
      </c>
      <c r="H27" s="9">
        <f>(Table25[[#This Row],[CARE/CAP AR20]]-Table25[[#This Row],[Base AR20]])*100</f>
        <v>-3.0040003001916671</v>
      </c>
      <c r="I27" s="9">
        <f>(Table25[[#This Row],[CARE/CAP AR50]]-Table25[[#This Row],[Base AR50]])*100</f>
        <v>-0.34704984406139799</v>
      </c>
      <c r="J27" s="7" t="s">
        <v>30</v>
      </c>
      <c r="K27" s="28" t="s">
        <v>15</v>
      </c>
    </row>
    <row r="28" spans="1:11" ht="15.75" x14ac:dyDescent="0.25">
      <c r="A28" s="12" t="s">
        <v>940</v>
      </c>
      <c r="B28" s="7" t="s">
        <v>941</v>
      </c>
      <c r="C28" s="7" t="s">
        <v>1134</v>
      </c>
      <c r="D28" s="8">
        <v>0.11121153485743127</v>
      </c>
      <c r="E28" s="27">
        <v>7.8840454577683544E-2</v>
      </c>
      <c r="F28" s="13">
        <v>2.64107804400689E-2</v>
      </c>
      <c r="G28" s="27">
        <v>1.8723268761303081E-2</v>
      </c>
      <c r="H28" s="9">
        <f>(Table25[[#This Row],[CARE/CAP AR20]]-Table25[[#This Row],[Base AR20]])*100</f>
        <v>-3.2371080279747719</v>
      </c>
      <c r="I28" s="9">
        <f>(Table25[[#This Row],[CARE/CAP AR50]]-Table25[[#This Row],[Base AR50]])*100</f>
        <v>-0.76875116787658193</v>
      </c>
      <c r="J28" s="7" t="s">
        <v>1155</v>
      </c>
      <c r="K28" s="28" t="s">
        <v>15</v>
      </c>
    </row>
    <row r="29" spans="1:11" ht="15.75" x14ac:dyDescent="0.25">
      <c r="A29" s="12" t="s">
        <v>149</v>
      </c>
      <c r="B29" s="7" t="s">
        <v>150</v>
      </c>
      <c r="C29" s="7" t="s">
        <v>151</v>
      </c>
      <c r="D29" s="8">
        <v>0.10814986846361149</v>
      </c>
      <c r="E29" s="27">
        <v>8.1706459987924376E-2</v>
      </c>
      <c r="F29" s="13">
        <v>1.2847046772049682E-2</v>
      </c>
      <c r="G29" s="27">
        <v>1.0094927830971892E-2</v>
      </c>
      <c r="H29" s="9">
        <f>(Table25[[#This Row],[CARE/CAP AR20]]-Table25[[#This Row],[Base AR20]])*100</f>
        <v>-2.6443408475687118</v>
      </c>
      <c r="I29" s="9">
        <f>(Table25[[#This Row],[CARE/CAP AR50]]-Table25[[#This Row],[Base AR50]])*100</f>
        <v>-0.27521189410777902</v>
      </c>
      <c r="J29" s="7" t="s">
        <v>152</v>
      </c>
      <c r="K29" s="28" t="s">
        <v>15</v>
      </c>
    </row>
    <row r="30" spans="1:11" ht="15.75" x14ac:dyDescent="0.25">
      <c r="A30" s="12" t="s">
        <v>155</v>
      </c>
      <c r="B30" s="7" t="s">
        <v>156</v>
      </c>
      <c r="C30" s="7" t="s">
        <v>151</v>
      </c>
      <c r="D30" s="8">
        <v>0.10580176474566055</v>
      </c>
      <c r="E30" s="27">
        <v>8.000982832593255E-2</v>
      </c>
      <c r="F30" s="13">
        <v>1.0530139397140372E-2</v>
      </c>
      <c r="G30" s="27">
        <v>8.282413838679779E-3</v>
      </c>
      <c r="H30" s="9">
        <f>(Table25[[#This Row],[CARE/CAP AR20]]-Table25[[#This Row],[Base AR20]])*100</f>
        <v>-2.5791936419728003</v>
      </c>
      <c r="I30" s="9">
        <f>(Table25[[#This Row],[CARE/CAP AR50]]-Table25[[#This Row],[Base AR50]])*100</f>
        <v>-0.22477255584605926</v>
      </c>
      <c r="J30" s="7" t="s">
        <v>157</v>
      </c>
      <c r="K30" s="28" t="s">
        <v>15</v>
      </c>
    </row>
    <row r="31" spans="1:11" ht="15.75" x14ac:dyDescent="0.25">
      <c r="A31" s="12" t="s">
        <v>179</v>
      </c>
      <c r="B31" s="7" t="s">
        <v>180</v>
      </c>
      <c r="C31" s="7" t="s">
        <v>1134</v>
      </c>
      <c r="D31" s="8">
        <v>0.10396103492257994</v>
      </c>
      <c r="E31" s="27">
        <v>7.0666817479870012E-2</v>
      </c>
      <c r="F31" s="13">
        <v>1.548915401768073E-2</v>
      </c>
      <c r="G31" s="27">
        <v>1.0911402553950554E-2</v>
      </c>
      <c r="H31" s="9">
        <f>(Table25[[#This Row],[CARE/CAP AR20]]-Table25[[#This Row],[Base AR20]])*100</f>
        <v>-3.3294217442709924</v>
      </c>
      <c r="I31" s="9">
        <f>(Table25[[#This Row],[CARE/CAP AR50]]-Table25[[#This Row],[Base AR50]])*100</f>
        <v>-0.45777514637301753</v>
      </c>
      <c r="J31" s="7" t="s">
        <v>1156</v>
      </c>
      <c r="K31" s="28" t="s">
        <v>15</v>
      </c>
    </row>
    <row r="32" spans="1:11" ht="15.75" x14ac:dyDescent="0.25">
      <c r="A32" s="12" t="s">
        <v>55</v>
      </c>
      <c r="B32" s="7" t="s">
        <v>56</v>
      </c>
      <c r="C32" s="7" t="s">
        <v>57</v>
      </c>
      <c r="D32" s="8">
        <v>0.10045701384702513</v>
      </c>
      <c r="E32" s="27">
        <v>7.3927718938633646E-2</v>
      </c>
      <c r="F32" s="13">
        <v>1.2864724008813283E-2</v>
      </c>
      <c r="G32" s="27">
        <v>1.0070383267709886E-2</v>
      </c>
      <c r="H32" s="9">
        <f>(Table25[[#This Row],[CARE/CAP AR20]]-Table25[[#This Row],[Base AR20]])*100</f>
        <v>-2.6529294908391483</v>
      </c>
      <c r="I32" s="9">
        <f>(Table25[[#This Row],[CARE/CAP AR50]]-Table25[[#This Row],[Base AR50]])*100</f>
        <v>-0.27943407411033966</v>
      </c>
      <c r="J32" s="7" t="s">
        <v>58</v>
      </c>
      <c r="K32" s="28" t="s">
        <v>15</v>
      </c>
    </row>
    <row r="33" spans="1:11" ht="15.75" x14ac:dyDescent="0.25">
      <c r="A33" s="12" t="s">
        <v>83</v>
      </c>
      <c r="B33" s="7" t="s">
        <v>84</v>
      </c>
      <c r="C33" s="7" t="s">
        <v>85</v>
      </c>
      <c r="D33" s="8">
        <v>0.10003230436806158</v>
      </c>
      <c r="E33" s="27">
        <v>7.3860091688241702E-2</v>
      </c>
      <c r="F33" s="13">
        <v>1.768845734104663E-2</v>
      </c>
      <c r="G33" s="27">
        <v>1.3700489372055338E-2</v>
      </c>
      <c r="H33" s="9">
        <f>(Table25[[#This Row],[CARE/CAP AR20]]-Table25[[#This Row],[Base AR20]])*100</f>
        <v>-2.617221267981988</v>
      </c>
      <c r="I33" s="9">
        <f>(Table25[[#This Row],[CARE/CAP AR50]]-Table25[[#This Row],[Base AR50]])*100</f>
        <v>-0.39879679689912917</v>
      </c>
      <c r="J33" s="7" t="s">
        <v>86</v>
      </c>
      <c r="K33" s="28" t="s">
        <v>15</v>
      </c>
    </row>
    <row r="34" spans="1:11" ht="15.75" x14ac:dyDescent="0.25">
      <c r="A34" s="12" t="s">
        <v>93</v>
      </c>
      <c r="B34" s="7" t="s">
        <v>94</v>
      </c>
      <c r="C34" s="7" t="s">
        <v>1157</v>
      </c>
      <c r="D34" s="8">
        <v>9.9511373844419271E-2</v>
      </c>
      <c r="E34" s="27">
        <v>7.8378660867748862E-2</v>
      </c>
      <c r="F34" s="13">
        <v>2.1769531479414513E-2</v>
      </c>
      <c r="G34" s="27">
        <v>1.7173853485271267E-2</v>
      </c>
      <c r="H34" s="9">
        <f>(Table25[[#This Row],[CARE/CAP AR20]]-Table25[[#This Row],[Base AR20]])*100</f>
        <v>-2.1132712976670409</v>
      </c>
      <c r="I34" s="9">
        <f>(Table25[[#This Row],[CARE/CAP AR50]]-Table25[[#This Row],[Base AR50]])*100</f>
        <v>-0.45956779941432463</v>
      </c>
      <c r="J34" s="7" t="s">
        <v>1158</v>
      </c>
      <c r="K34" s="28" t="s">
        <v>15</v>
      </c>
    </row>
    <row r="35" spans="1:11" ht="15.75" x14ac:dyDescent="0.25">
      <c r="A35" s="12" t="s">
        <v>83</v>
      </c>
      <c r="B35" s="7" t="s">
        <v>84</v>
      </c>
      <c r="C35" s="7" t="s">
        <v>113</v>
      </c>
      <c r="D35" s="8">
        <v>9.7890469510186165E-2</v>
      </c>
      <c r="E35" s="27">
        <v>7.2885996316551196E-2</v>
      </c>
      <c r="F35" s="13">
        <v>1.7620284885879599E-2</v>
      </c>
      <c r="G35" s="27">
        <v>1.3666604523426017E-2</v>
      </c>
      <c r="H35" s="9">
        <f>(Table25[[#This Row],[CARE/CAP AR20]]-Table25[[#This Row],[Base AR20]])*100</f>
        <v>-2.5004473193634968</v>
      </c>
      <c r="I35" s="9">
        <f>(Table25[[#This Row],[CARE/CAP AR50]]-Table25[[#This Row],[Base AR50]])*100</f>
        <v>-0.39536803624535821</v>
      </c>
      <c r="J35" s="7" t="s">
        <v>114</v>
      </c>
      <c r="K35" s="28" t="s">
        <v>15</v>
      </c>
    </row>
    <row r="36" spans="1:11" ht="15.75" x14ac:dyDescent="0.25">
      <c r="A36" s="12" t="s">
        <v>37</v>
      </c>
      <c r="B36" s="7" t="s">
        <v>38</v>
      </c>
      <c r="C36" s="7" t="s">
        <v>1134</v>
      </c>
      <c r="D36" s="8">
        <v>9.7239019593233514E-2</v>
      </c>
      <c r="E36" s="27">
        <v>6.5348976573366413E-2</v>
      </c>
      <c r="F36" s="13">
        <v>1.5815569859491039E-2</v>
      </c>
      <c r="G36" s="27">
        <v>1.1119979287908014E-2</v>
      </c>
      <c r="H36" s="9">
        <f>(Table25[[#This Row],[CARE/CAP AR20]]-Table25[[#This Row],[Base AR20]])*100</f>
        <v>-3.18900430198671</v>
      </c>
      <c r="I36" s="9">
        <f>(Table25[[#This Row],[CARE/CAP AR50]]-Table25[[#This Row],[Base AR50]])*100</f>
        <v>-0.46955905715830254</v>
      </c>
      <c r="J36" s="7" t="s">
        <v>1159</v>
      </c>
      <c r="K36" s="28" t="s">
        <v>15</v>
      </c>
    </row>
    <row r="37" spans="1:11" ht="15.75" x14ac:dyDescent="0.25">
      <c r="A37" s="12" t="s">
        <v>216</v>
      </c>
      <c r="B37" s="7" t="s">
        <v>217</v>
      </c>
      <c r="C37" s="7" t="s">
        <v>1134</v>
      </c>
      <c r="D37" s="8">
        <v>9.7184021246248989E-2</v>
      </c>
      <c r="E37" s="27">
        <v>6.5810916564818508E-2</v>
      </c>
      <c r="F37" s="13">
        <v>1.3760108367410765E-2</v>
      </c>
      <c r="G37" s="27">
        <v>9.692878514831544E-3</v>
      </c>
      <c r="H37" s="9">
        <f>(Table25[[#This Row],[CARE/CAP AR20]]-Table25[[#This Row],[Base AR20]])*100</f>
        <v>-3.1373104681430481</v>
      </c>
      <c r="I37" s="9">
        <f>(Table25[[#This Row],[CARE/CAP AR50]]-Table25[[#This Row],[Base AR50]])*100</f>
        <v>-0.40672298525792211</v>
      </c>
      <c r="J37" s="7" t="s">
        <v>1160</v>
      </c>
      <c r="K37" s="28" t="s">
        <v>15</v>
      </c>
    </row>
    <row r="38" spans="1:11" ht="15.75" x14ac:dyDescent="0.25">
      <c r="A38" s="12" t="s">
        <v>213</v>
      </c>
      <c r="B38" s="7" t="s">
        <v>214</v>
      </c>
      <c r="C38" s="7" t="s">
        <v>151</v>
      </c>
      <c r="D38" s="8">
        <v>9.3645804966249732E-2</v>
      </c>
      <c r="E38" s="27">
        <v>7.1169193144248591E-2</v>
      </c>
      <c r="F38" s="13">
        <v>7.8926106085917755E-3</v>
      </c>
      <c r="G38" s="27">
        <v>6.2147855317256362E-3</v>
      </c>
      <c r="H38" s="9">
        <f>(Table25[[#This Row],[CARE/CAP AR20]]-Table25[[#This Row],[Base AR20]])*100</f>
        <v>-2.247661182200114</v>
      </c>
      <c r="I38" s="9">
        <f>(Table25[[#This Row],[CARE/CAP AR50]]-Table25[[#This Row],[Base AR50]])*100</f>
        <v>-0.16778250768661393</v>
      </c>
      <c r="J38" s="7" t="s">
        <v>215</v>
      </c>
      <c r="K38" s="28" t="s">
        <v>15</v>
      </c>
    </row>
    <row r="39" spans="1:11" ht="15.75" x14ac:dyDescent="0.25">
      <c r="A39" s="12" t="s">
        <v>43</v>
      </c>
      <c r="B39" s="7" t="s">
        <v>44</v>
      </c>
      <c r="C39" s="7" t="s">
        <v>26</v>
      </c>
      <c r="D39" s="8">
        <v>9.3024808961942929E-2</v>
      </c>
      <c r="E39" s="27">
        <v>6.7969232762150805E-2</v>
      </c>
      <c r="F39" s="13">
        <v>1.7329054189613016E-2</v>
      </c>
      <c r="G39" s="27">
        <v>1.348792307389067E-2</v>
      </c>
      <c r="H39" s="9">
        <f>(Table25[[#This Row],[CARE/CAP AR20]]-Table25[[#This Row],[Base AR20]])*100</f>
        <v>-2.5055576199792124</v>
      </c>
      <c r="I39" s="9">
        <f>(Table25[[#This Row],[CARE/CAP AR50]]-Table25[[#This Row],[Base AR50]])*100</f>
        <v>-0.3841131115722346</v>
      </c>
      <c r="J39" s="7" t="s">
        <v>45</v>
      </c>
      <c r="K39" s="28" t="s">
        <v>15</v>
      </c>
    </row>
    <row r="40" spans="1:11" ht="15.75" x14ac:dyDescent="0.25">
      <c r="A40" s="12" t="s">
        <v>34</v>
      </c>
      <c r="B40" s="7" t="s">
        <v>35</v>
      </c>
      <c r="C40" s="7" t="s">
        <v>57</v>
      </c>
      <c r="D40" s="8">
        <v>9.2877070421428148E-2</v>
      </c>
      <c r="E40" s="27">
        <v>6.8159396670618461E-2</v>
      </c>
      <c r="F40" s="13">
        <v>1.8792260740714384E-2</v>
      </c>
      <c r="G40" s="27">
        <v>1.4644564011549652E-2</v>
      </c>
      <c r="H40" s="9">
        <f>(Table25[[#This Row],[CARE/CAP AR20]]-Table25[[#This Row],[Base AR20]])*100</f>
        <v>-2.4717673750809688</v>
      </c>
      <c r="I40" s="9">
        <f>(Table25[[#This Row],[CARE/CAP AR50]]-Table25[[#This Row],[Base AR50]])*100</f>
        <v>-0.41476967291647315</v>
      </c>
      <c r="J40" s="7" t="s">
        <v>66</v>
      </c>
      <c r="K40" s="28" t="s">
        <v>15</v>
      </c>
    </row>
    <row r="41" spans="1:11" ht="15.75" x14ac:dyDescent="0.25">
      <c r="A41" s="12" t="s">
        <v>46</v>
      </c>
      <c r="B41" s="7" t="s">
        <v>47</v>
      </c>
      <c r="C41" s="7" t="s">
        <v>26</v>
      </c>
      <c r="D41" s="8">
        <v>9.2180822680318006E-2</v>
      </c>
      <c r="E41" s="27">
        <v>6.7378764336702104E-2</v>
      </c>
      <c r="F41" s="13">
        <v>1.6986931480907994E-2</v>
      </c>
      <c r="G41" s="27">
        <v>1.3225503605763246E-2</v>
      </c>
      <c r="H41" s="9">
        <f>(Table25[[#This Row],[CARE/CAP AR20]]-Table25[[#This Row],[Base AR20]])*100</f>
        <v>-2.4802058343615903</v>
      </c>
      <c r="I41" s="9">
        <f>(Table25[[#This Row],[CARE/CAP AR50]]-Table25[[#This Row],[Base AR50]])*100</f>
        <v>-0.37614278751447477</v>
      </c>
      <c r="J41" s="7" t="s">
        <v>48</v>
      </c>
      <c r="K41" s="28" t="s">
        <v>15</v>
      </c>
    </row>
    <row r="42" spans="1:11" ht="15.75" x14ac:dyDescent="0.25">
      <c r="A42" s="12" t="s">
        <v>947</v>
      </c>
      <c r="B42" s="7" t="s">
        <v>948</v>
      </c>
      <c r="C42" s="7" t="s">
        <v>1134</v>
      </c>
      <c r="D42" s="8">
        <v>9.1761517359692055E-2</v>
      </c>
      <c r="E42" s="27">
        <v>6.5052068301236707E-2</v>
      </c>
      <c r="F42" s="13">
        <v>1.2902933117249916E-2</v>
      </c>
      <c r="G42" s="27">
        <v>9.1472213810904097E-3</v>
      </c>
      <c r="H42" s="9">
        <f>(Table25[[#This Row],[CARE/CAP AR20]]-Table25[[#This Row],[Base AR20]])*100</f>
        <v>-2.670944905845535</v>
      </c>
      <c r="I42" s="9">
        <f>(Table25[[#This Row],[CARE/CAP AR50]]-Table25[[#This Row],[Base AR50]])*100</f>
        <v>-0.37557117361595066</v>
      </c>
      <c r="J42" s="7" t="s">
        <v>1161</v>
      </c>
      <c r="K42" s="28" t="s">
        <v>15</v>
      </c>
    </row>
    <row r="43" spans="1:11" ht="15.75" x14ac:dyDescent="0.25">
      <c r="A43" s="12" t="s">
        <v>90</v>
      </c>
      <c r="B43" s="7" t="s">
        <v>91</v>
      </c>
      <c r="C43" s="7" t="s">
        <v>41</v>
      </c>
      <c r="D43" s="8">
        <v>9.0941316276093961E-2</v>
      </c>
      <c r="E43" s="27">
        <v>6.8238570965015816E-2</v>
      </c>
      <c r="F43" s="13">
        <v>2.0294574981913314E-2</v>
      </c>
      <c r="G43" s="27">
        <v>1.5846928854588677E-2</v>
      </c>
      <c r="H43" s="9">
        <f>(Table25[[#This Row],[CARE/CAP AR20]]-Table25[[#This Row],[Base AR20]])*100</f>
        <v>-2.2702745311078147</v>
      </c>
      <c r="I43" s="9">
        <f>(Table25[[#This Row],[CARE/CAP AR50]]-Table25[[#This Row],[Base AR50]])*100</f>
        <v>-0.44476461273246365</v>
      </c>
      <c r="J43" s="7" t="s">
        <v>108</v>
      </c>
      <c r="K43" s="28" t="s">
        <v>15</v>
      </c>
    </row>
    <row r="44" spans="1:11" ht="15.75" x14ac:dyDescent="0.25">
      <c r="A44" s="12" t="s">
        <v>240</v>
      </c>
      <c r="B44" s="7" t="s">
        <v>241</v>
      </c>
      <c r="C44" s="7" t="s">
        <v>151</v>
      </c>
      <c r="D44" s="8">
        <v>9.0248186019595986E-2</v>
      </c>
      <c r="E44" s="27">
        <v>6.8681258597503778E-2</v>
      </c>
      <c r="F44" s="13">
        <v>1.8204103193617167E-2</v>
      </c>
      <c r="G44" s="27">
        <v>1.4272269612860801E-2</v>
      </c>
      <c r="H44" s="9">
        <f>(Table25[[#This Row],[CARE/CAP AR20]]-Table25[[#This Row],[Base AR20]])*100</f>
        <v>-2.1566927422092208</v>
      </c>
      <c r="I44" s="9">
        <f>(Table25[[#This Row],[CARE/CAP AR50]]-Table25[[#This Row],[Base AR50]])*100</f>
        <v>-0.39318335807563659</v>
      </c>
      <c r="J44" s="7" t="s">
        <v>242</v>
      </c>
      <c r="K44" s="28" t="s">
        <v>15</v>
      </c>
    </row>
    <row r="45" spans="1:11" ht="15.75" x14ac:dyDescent="0.25">
      <c r="A45" s="12" t="s">
        <v>132</v>
      </c>
      <c r="B45" s="7" t="s">
        <v>133</v>
      </c>
      <c r="C45" s="7" t="s">
        <v>1134</v>
      </c>
      <c r="D45" s="8">
        <v>8.8953455804083995E-2</v>
      </c>
      <c r="E45" s="27">
        <v>6.0334367185953044E-2</v>
      </c>
      <c r="F45" s="13">
        <v>1.6116189342054728E-2</v>
      </c>
      <c r="G45" s="27">
        <v>1.133306452728013E-2</v>
      </c>
      <c r="H45" s="9">
        <f>(Table25[[#This Row],[CARE/CAP AR20]]-Table25[[#This Row],[Base AR20]])*100</f>
        <v>-2.8619088618130952</v>
      </c>
      <c r="I45" s="9">
        <f>(Table25[[#This Row],[CARE/CAP AR50]]-Table25[[#This Row],[Base AR50]])*100</f>
        <v>-0.47831248147745981</v>
      </c>
      <c r="J45" s="7" t="s">
        <v>1162</v>
      </c>
      <c r="K45" s="28" t="s">
        <v>15</v>
      </c>
    </row>
    <row r="46" spans="1:11" ht="15.75" x14ac:dyDescent="0.25">
      <c r="A46" s="12" t="s">
        <v>59</v>
      </c>
      <c r="B46" s="7" t="s">
        <v>60</v>
      </c>
      <c r="C46" s="7" t="s">
        <v>243</v>
      </c>
      <c r="D46" s="8">
        <v>8.6535413725441906E-2</v>
      </c>
      <c r="E46" s="27">
        <v>6.5840692019770872E-2</v>
      </c>
      <c r="F46" s="13">
        <v>2.1280041465401429E-2</v>
      </c>
      <c r="G46" s="27">
        <v>1.6655211260571696E-2</v>
      </c>
      <c r="H46" s="9">
        <f>(Table25[[#This Row],[CARE/CAP AR20]]-Table25[[#This Row],[Base AR20]])*100</f>
        <v>-2.0694721705671033</v>
      </c>
      <c r="I46" s="9">
        <f>(Table25[[#This Row],[CARE/CAP AR50]]-Table25[[#This Row],[Base AR50]])*100</f>
        <v>-0.46248302048297329</v>
      </c>
      <c r="J46" s="7" t="s">
        <v>244</v>
      </c>
      <c r="K46" s="28" t="s">
        <v>15</v>
      </c>
    </row>
    <row r="47" spans="1:11" ht="15.75" x14ac:dyDescent="0.25">
      <c r="A47" s="12" t="s">
        <v>93</v>
      </c>
      <c r="B47" s="7" t="s">
        <v>94</v>
      </c>
      <c r="C47" s="7" t="s">
        <v>41</v>
      </c>
      <c r="D47" s="8">
        <v>8.6410570628527139E-2</v>
      </c>
      <c r="E47" s="27">
        <v>6.499546972670675E-2</v>
      </c>
      <c r="F47" s="13">
        <v>1.7829214908587545E-2</v>
      </c>
      <c r="G47" s="27">
        <v>1.3941885147904442E-2</v>
      </c>
      <c r="H47" s="9">
        <f>(Table25[[#This Row],[CARE/CAP AR20]]-Table25[[#This Row],[Base AR20]])*100</f>
        <v>-2.141510090182039</v>
      </c>
      <c r="I47" s="9">
        <f>(Table25[[#This Row],[CARE/CAP AR50]]-Table25[[#This Row],[Base AR50]])*100</f>
        <v>-0.38873297606831037</v>
      </c>
      <c r="J47" s="7" t="s">
        <v>119</v>
      </c>
      <c r="K47" s="28" t="s">
        <v>15</v>
      </c>
    </row>
    <row r="48" spans="1:11" ht="15.75" x14ac:dyDescent="0.25">
      <c r="A48" s="12" t="s">
        <v>961</v>
      </c>
      <c r="B48" s="7" t="s">
        <v>962</v>
      </c>
      <c r="C48" s="7" t="s">
        <v>57</v>
      </c>
      <c r="D48" s="8">
        <v>8.6372341768483143E-2</v>
      </c>
      <c r="E48" s="27">
        <v>6.7899285686554428E-2</v>
      </c>
      <c r="F48" s="13">
        <v>1.4930173791586449E-2</v>
      </c>
      <c r="G48" s="27">
        <v>1.1786814783355047E-2</v>
      </c>
      <c r="H48" s="9">
        <f>(Table25[[#This Row],[CARE/CAP AR20]]-Table25[[#This Row],[Base AR20]])*100</f>
        <v>-1.8473056081928716</v>
      </c>
      <c r="I48" s="9">
        <f>(Table25[[#This Row],[CARE/CAP AR50]]-Table25[[#This Row],[Base AR50]])*100</f>
        <v>-0.31433590082314017</v>
      </c>
      <c r="J48" s="7" t="s">
        <v>1163</v>
      </c>
      <c r="K48" s="28" t="s">
        <v>15</v>
      </c>
    </row>
    <row r="49" spans="1:11" ht="15.75" x14ac:dyDescent="0.25">
      <c r="A49" s="12" t="s">
        <v>123</v>
      </c>
      <c r="B49" s="7" t="s">
        <v>124</v>
      </c>
      <c r="C49" s="7" t="s">
        <v>41</v>
      </c>
      <c r="D49" s="8">
        <v>8.4834087830162774E-2</v>
      </c>
      <c r="E49" s="27">
        <v>6.4308764465143192E-2</v>
      </c>
      <c r="F49" s="13">
        <v>2.4913736561555915E-2</v>
      </c>
      <c r="G49" s="27">
        <v>1.9442288489499405E-2</v>
      </c>
      <c r="H49" s="9">
        <f>(Table25[[#This Row],[CARE/CAP AR20]]-Table25[[#This Row],[Base AR20]])*100</f>
        <v>-2.0525323365019581</v>
      </c>
      <c r="I49" s="9">
        <f>(Table25[[#This Row],[CARE/CAP AR50]]-Table25[[#This Row],[Base AR50]])*100</f>
        <v>-0.54714480720565106</v>
      </c>
      <c r="J49" s="7" t="s">
        <v>125</v>
      </c>
      <c r="K49" s="28" t="s">
        <v>15</v>
      </c>
    </row>
    <row r="50" spans="1:11" ht="15.75" x14ac:dyDescent="0.25">
      <c r="A50" s="12" t="s">
        <v>161</v>
      </c>
      <c r="B50" s="7" t="s">
        <v>162</v>
      </c>
      <c r="C50" s="7" t="s">
        <v>1134</v>
      </c>
      <c r="D50" s="8">
        <v>8.427497013958514E-2</v>
      </c>
      <c r="E50" s="27">
        <v>5.9731813288984165E-2</v>
      </c>
      <c r="F50" s="13">
        <v>1.2787282634423471E-2</v>
      </c>
      <c r="G50" s="27">
        <v>9.0649637807090431E-3</v>
      </c>
      <c r="H50" s="9">
        <f>(Table25[[#This Row],[CARE/CAP AR20]]-Table25[[#This Row],[Base AR20]])*100</f>
        <v>-2.4543156850600973</v>
      </c>
      <c r="I50" s="9">
        <f>(Table25[[#This Row],[CARE/CAP AR50]]-Table25[[#This Row],[Base AR50]])*100</f>
        <v>-0.37223188537144281</v>
      </c>
      <c r="J50" s="7" t="s">
        <v>1164</v>
      </c>
      <c r="K50" s="28" t="s">
        <v>15</v>
      </c>
    </row>
    <row r="51" spans="1:11" ht="15.75" x14ac:dyDescent="0.25">
      <c r="A51" s="12" t="s">
        <v>276</v>
      </c>
      <c r="B51" s="7" t="s">
        <v>277</v>
      </c>
      <c r="C51" s="7" t="s">
        <v>1134</v>
      </c>
      <c r="D51" s="8">
        <v>8.4025112310153999E-2</v>
      </c>
      <c r="E51" s="27">
        <v>5.7669551524921106E-2</v>
      </c>
      <c r="F51" s="13">
        <v>1.4505098944845196E-2</v>
      </c>
      <c r="G51" s="27">
        <v>1.0225348908464094E-2</v>
      </c>
      <c r="H51" s="9">
        <f>(Table25[[#This Row],[CARE/CAP AR20]]-Table25[[#This Row],[Base AR20]])*100</f>
        <v>-2.6355560785232894</v>
      </c>
      <c r="I51" s="9">
        <f>(Table25[[#This Row],[CARE/CAP AR50]]-Table25[[#This Row],[Base AR50]])*100</f>
        <v>-0.4279750036381102</v>
      </c>
      <c r="J51" s="7" t="s">
        <v>1165</v>
      </c>
      <c r="K51" s="28" t="s">
        <v>15</v>
      </c>
    </row>
    <row r="52" spans="1:11" ht="15.75" x14ac:dyDescent="0.25">
      <c r="A52" s="12" t="s">
        <v>55</v>
      </c>
      <c r="B52" s="7" t="s">
        <v>56</v>
      </c>
      <c r="C52" s="7" t="s">
        <v>182</v>
      </c>
      <c r="D52" s="8">
        <v>8.3269175080332727E-2</v>
      </c>
      <c r="E52" s="27">
        <v>6.2984779866781457E-2</v>
      </c>
      <c r="F52" s="13">
        <v>1.354693926187512E-2</v>
      </c>
      <c r="G52" s="27">
        <v>1.0628982883736073E-2</v>
      </c>
      <c r="H52" s="9">
        <f>(Table25[[#This Row],[CARE/CAP AR20]]-Table25[[#This Row],[Base AR20]])*100</f>
        <v>-2.0284395213551272</v>
      </c>
      <c r="I52" s="9">
        <f>(Table25[[#This Row],[CARE/CAP AR50]]-Table25[[#This Row],[Base AR50]])*100</f>
        <v>-0.29179563781390472</v>
      </c>
      <c r="J52" s="7" t="s">
        <v>183</v>
      </c>
      <c r="K52" s="28" t="s">
        <v>15</v>
      </c>
    </row>
    <row r="53" spans="1:11" ht="15.75" x14ac:dyDescent="0.25">
      <c r="A53" s="12" t="s">
        <v>953</v>
      </c>
      <c r="B53" s="7" t="s">
        <v>954</v>
      </c>
      <c r="C53" s="7" t="s">
        <v>1134</v>
      </c>
      <c r="D53" s="8">
        <v>8.1485048131515928E-2</v>
      </c>
      <c r="E53" s="27">
        <v>5.7766853001195002E-2</v>
      </c>
      <c r="F53" s="13">
        <v>1.2869453840565846E-2</v>
      </c>
      <c r="G53" s="27">
        <v>9.1234878699923937E-3</v>
      </c>
      <c r="H53" s="9">
        <f>(Table25[[#This Row],[CARE/CAP AR20]]-Table25[[#This Row],[Base AR20]])*100</f>
        <v>-2.3718195130320927</v>
      </c>
      <c r="I53" s="9">
        <f>(Table25[[#This Row],[CARE/CAP AR50]]-Table25[[#This Row],[Base AR50]])*100</f>
        <v>-0.37459659705734516</v>
      </c>
      <c r="J53" s="7" t="s">
        <v>1166</v>
      </c>
      <c r="K53" s="28" t="s">
        <v>15</v>
      </c>
    </row>
    <row r="54" spans="1:11" ht="15.75" x14ac:dyDescent="0.25">
      <c r="A54" s="12" t="s">
        <v>126</v>
      </c>
      <c r="B54" s="7" t="s">
        <v>127</v>
      </c>
      <c r="C54" s="7" t="s">
        <v>85</v>
      </c>
      <c r="D54" s="8">
        <v>8.1386427778349424E-2</v>
      </c>
      <c r="E54" s="27">
        <v>6.0735629887533511E-2</v>
      </c>
      <c r="F54" s="13">
        <v>1.8805725627635266E-2</v>
      </c>
      <c r="G54" s="27">
        <v>1.4556188411896999E-2</v>
      </c>
      <c r="H54" s="9">
        <f>(Table25[[#This Row],[CARE/CAP AR20]]-Table25[[#This Row],[Base AR20]])*100</f>
        <v>-2.0650797890815911</v>
      </c>
      <c r="I54" s="9">
        <f>(Table25[[#This Row],[CARE/CAP AR50]]-Table25[[#This Row],[Base AR50]])*100</f>
        <v>-0.42495372157382671</v>
      </c>
      <c r="J54" s="7" t="s">
        <v>128</v>
      </c>
      <c r="K54" s="28" t="s">
        <v>15</v>
      </c>
    </row>
    <row r="55" spans="1:11" ht="15.75" x14ac:dyDescent="0.25">
      <c r="A55" s="12" t="s">
        <v>167</v>
      </c>
      <c r="B55" s="7" t="s">
        <v>168</v>
      </c>
      <c r="C55" s="7" t="s">
        <v>1134</v>
      </c>
      <c r="D55" s="8">
        <v>8.124592891475603E-2</v>
      </c>
      <c r="E55" s="27">
        <v>5.5452124414001019E-2</v>
      </c>
      <c r="F55" s="13">
        <v>2.0039009934505893E-2</v>
      </c>
      <c r="G55" s="27">
        <v>1.4073619271427671E-2</v>
      </c>
      <c r="H55" s="9">
        <f>(Table25[[#This Row],[CARE/CAP AR20]]-Table25[[#This Row],[Base AR20]])*100</f>
        <v>-2.5793804500755009</v>
      </c>
      <c r="I55" s="9">
        <f>(Table25[[#This Row],[CARE/CAP AR50]]-Table25[[#This Row],[Base AR50]])*100</f>
        <v>-0.59653906630782216</v>
      </c>
      <c r="J55" s="7" t="s">
        <v>1167</v>
      </c>
      <c r="K55" s="28" t="s">
        <v>15</v>
      </c>
    </row>
    <row r="56" spans="1:11" ht="15.75" x14ac:dyDescent="0.25">
      <c r="A56" s="12" t="s">
        <v>188</v>
      </c>
      <c r="B56" s="7" t="s">
        <v>189</v>
      </c>
      <c r="C56" s="7" t="s">
        <v>1134</v>
      </c>
      <c r="D56" s="8">
        <v>8.0798000888507263E-2</v>
      </c>
      <c r="E56" s="27">
        <v>5.7220924266924031E-2</v>
      </c>
      <c r="F56" s="13">
        <v>1.0252062451891955E-2</v>
      </c>
      <c r="G56" s="27">
        <v>7.2670648899935946E-3</v>
      </c>
      <c r="H56" s="9">
        <f>(Table25[[#This Row],[CARE/CAP AR20]]-Table25[[#This Row],[Base AR20]])*100</f>
        <v>-2.3577076621583233</v>
      </c>
      <c r="I56" s="9">
        <f>(Table25[[#This Row],[CARE/CAP AR50]]-Table25[[#This Row],[Base AR50]])*100</f>
        <v>-0.2984997561898361</v>
      </c>
      <c r="J56" s="7" t="s">
        <v>1168</v>
      </c>
      <c r="K56" s="28" t="s">
        <v>15</v>
      </c>
    </row>
    <row r="57" spans="1:11" ht="15.75" x14ac:dyDescent="0.25">
      <c r="A57" s="12" t="s">
        <v>73</v>
      </c>
      <c r="B57" s="7" t="s">
        <v>74</v>
      </c>
      <c r="C57" s="7" t="s">
        <v>1134</v>
      </c>
      <c r="D57" s="8">
        <v>8.0673749263144995E-2</v>
      </c>
      <c r="E57" s="27">
        <v>5.4873203672777128E-2</v>
      </c>
      <c r="F57" s="13">
        <v>1.9608922206205883E-2</v>
      </c>
      <c r="G57" s="27">
        <v>1.3764664491714651E-2</v>
      </c>
      <c r="H57" s="9">
        <f>(Table25[[#This Row],[CARE/CAP AR20]]-Table25[[#This Row],[Base AR20]])*100</f>
        <v>-2.5800545590367867</v>
      </c>
      <c r="I57" s="9">
        <f>(Table25[[#This Row],[CARE/CAP AR50]]-Table25[[#This Row],[Base AR50]])*100</f>
        <v>-0.58442577144912322</v>
      </c>
      <c r="J57" s="7" t="s">
        <v>1169</v>
      </c>
      <c r="K57" s="28" t="s">
        <v>15</v>
      </c>
    </row>
    <row r="58" spans="1:11" ht="15.75" x14ac:dyDescent="0.25">
      <c r="A58" s="12" t="s">
        <v>146</v>
      </c>
      <c r="B58" s="7" t="s">
        <v>147</v>
      </c>
      <c r="C58" s="7" t="s">
        <v>41</v>
      </c>
      <c r="D58" s="8">
        <v>8.0537268435043413E-2</v>
      </c>
      <c r="E58" s="27">
        <v>6.0929568127361132E-2</v>
      </c>
      <c r="F58" s="13">
        <v>2.2835204573170537E-2</v>
      </c>
      <c r="G58" s="27">
        <v>1.7818702414013433E-2</v>
      </c>
      <c r="H58" s="9">
        <f>(Table25[[#This Row],[CARE/CAP AR20]]-Table25[[#This Row],[Base AR20]])*100</f>
        <v>-1.9607700307682281</v>
      </c>
      <c r="I58" s="9">
        <f>(Table25[[#This Row],[CARE/CAP AR50]]-Table25[[#This Row],[Base AR50]])*100</f>
        <v>-0.50165021591571035</v>
      </c>
      <c r="J58" s="7" t="s">
        <v>148</v>
      </c>
      <c r="K58" s="28" t="s">
        <v>15</v>
      </c>
    </row>
    <row r="59" spans="1:11" ht="15.75" x14ac:dyDescent="0.25">
      <c r="A59" s="12" t="s">
        <v>173</v>
      </c>
      <c r="B59" s="7" t="s">
        <v>174</v>
      </c>
      <c r="C59" s="7" t="s">
        <v>1157</v>
      </c>
      <c r="D59" s="8">
        <v>8.0437354226085889E-2</v>
      </c>
      <c r="E59" s="27">
        <v>6.2738557590672678E-2</v>
      </c>
      <c r="F59" s="13">
        <v>1.7494188854072175E-2</v>
      </c>
      <c r="G59" s="27">
        <v>1.3771586914378256E-2</v>
      </c>
      <c r="H59" s="9">
        <f>(Table25[[#This Row],[CARE/CAP AR20]]-Table25[[#This Row],[Base AR20]])*100</f>
        <v>-1.769879663541321</v>
      </c>
      <c r="I59" s="9">
        <f>(Table25[[#This Row],[CARE/CAP AR50]]-Table25[[#This Row],[Base AR50]])*100</f>
        <v>-0.37226019396939192</v>
      </c>
      <c r="J59" s="7" t="s">
        <v>1170</v>
      </c>
      <c r="K59" s="28" t="s">
        <v>15</v>
      </c>
    </row>
    <row r="60" spans="1:11" ht="15.75" x14ac:dyDescent="0.25">
      <c r="A60" s="12" t="s">
        <v>126</v>
      </c>
      <c r="B60" s="7" t="s">
        <v>127</v>
      </c>
      <c r="C60" s="7" t="s">
        <v>113</v>
      </c>
      <c r="D60" s="8">
        <v>7.9926079556571925E-2</v>
      </c>
      <c r="E60" s="27">
        <v>6.0033282490370231E-2</v>
      </c>
      <c r="F60" s="13">
        <v>1.8724460624072729E-2</v>
      </c>
      <c r="G60" s="27">
        <v>1.4513911995629054E-2</v>
      </c>
      <c r="H60" s="9">
        <f>(Table25[[#This Row],[CARE/CAP AR20]]-Table25[[#This Row],[Base AR20]])*100</f>
        <v>-1.9892797066201693</v>
      </c>
      <c r="I60" s="9">
        <f>(Table25[[#This Row],[CARE/CAP AR50]]-Table25[[#This Row],[Base AR50]])*100</f>
        <v>-0.42105486284436755</v>
      </c>
      <c r="J60" s="7" t="s">
        <v>197</v>
      </c>
      <c r="K60" s="28" t="s">
        <v>15</v>
      </c>
    </row>
    <row r="61" spans="1:11" ht="15.75" x14ac:dyDescent="0.25">
      <c r="A61" s="12" t="s">
        <v>76</v>
      </c>
      <c r="B61" s="7" t="s">
        <v>77</v>
      </c>
      <c r="C61" s="7" t="s">
        <v>1134</v>
      </c>
      <c r="D61" s="8">
        <v>7.9896607835039032E-2</v>
      </c>
      <c r="E61" s="27">
        <v>5.3291550757943749E-2</v>
      </c>
      <c r="F61" s="13">
        <v>2.5483096985315739E-2</v>
      </c>
      <c r="G61" s="27">
        <v>1.771238089379934E-2</v>
      </c>
      <c r="H61" s="9">
        <f>(Table25[[#This Row],[CARE/CAP AR20]]-Table25[[#This Row],[Base AR20]])*100</f>
        <v>-2.6605057077095284</v>
      </c>
      <c r="I61" s="9">
        <f>(Table25[[#This Row],[CARE/CAP AR50]]-Table25[[#This Row],[Base AR50]])*100</f>
        <v>-0.77707160915163986</v>
      </c>
      <c r="J61" s="7" t="s">
        <v>1171</v>
      </c>
      <c r="K61" s="28" t="s">
        <v>15</v>
      </c>
    </row>
    <row r="62" spans="1:11" ht="15.75" x14ac:dyDescent="0.25">
      <c r="A62" s="12" t="s">
        <v>62</v>
      </c>
      <c r="B62" s="7" t="s">
        <v>63</v>
      </c>
      <c r="C62" s="7" t="s">
        <v>26</v>
      </c>
      <c r="D62" s="8">
        <v>7.9725451640090955E-2</v>
      </c>
      <c r="E62" s="27">
        <v>6.2456507184901554E-2</v>
      </c>
      <c r="F62" s="13">
        <v>1.5222501512930017E-2</v>
      </c>
      <c r="G62" s="27">
        <v>1.2008390833827607E-2</v>
      </c>
      <c r="H62" s="9">
        <f>(Table25[[#This Row],[CARE/CAP AR20]]-Table25[[#This Row],[Base AR20]])*100</f>
        <v>-1.7268944455189401</v>
      </c>
      <c r="I62" s="9">
        <f>(Table25[[#This Row],[CARE/CAP AR50]]-Table25[[#This Row],[Base AR50]])*100</f>
        <v>-0.32141106791024104</v>
      </c>
      <c r="J62" s="7" t="s">
        <v>64</v>
      </c>
      <c r="K62" s="28" t="s">
        <v>15</v>
      </c>
    </row>
    <row r="63" spans="1:11" ht="15.75" x14ac:dyDescent="0.25">
      <c r="A63" s="12" t="s">
        <v>105</v>
      </c>
      <c r="B63" s="7" t="s">
        <v>106</v>
      </c>
      <c r="C63" s="7" t="s">
        <v>1172</v>
      </c>
      <c r="D63" s="8">
        <v>7.9582835179859493E-2</v>
      </c>
      <c r="E63" s="27">
        <v>5.3207662995109602E-2</v>
      </c>
      <c r="F63" s="13">
        <v>2.0431876023974425E-2</v>
      </c>
      <c r="G63" s="27">
        <v>1.42431847956545E-2</v>
      </c>
      <c r="H63" s="9">
        <f>(Table25[[#This Row],[CARE/CAP AR20]]-Table25[[#This Row],[Base AR20]])*100</f>
        <v>-2.6375172184749891</v>
      </c>
      <c r="I63" s="9">
        <f>(Table25[[#This Row],[CARE/CAP AR50]]-Table25[[#This Row],[Base AR50]])*100</f>
        <v>-0.61886912283199247</v>
      </c>
      <c r="J63" s="7" t="s">
        <v>1173</v>
      </c>
      <c r="K63" s="28" t="s">
        <v>15</v>
      </c>
    </row>
    <row r="64" spans="1:11" ht="15.75" x14ac:dyDescent="0.25">
      <c r="A64" s="12" t="s">
        <v>52</v>
      </c>
      <c r="B64" s="7" t="s">
        <v>53</v>
      </c>
      <c r="C64" s="7" t="s">
        <v>26</v>
      </c>
      <c r="D64" s="8">
        <v>7.9062185552291941E-2</v>
      </c>
      <c r="E64" s="27">
        <v>5.8398442186155641E-2</v>
      </c>
      <c r="F64" s="13">
        <v>1.2539465600015651E-2</v>
      </c>
      <c r="G64" s="27">
        <v>9.8000149272767356E-3</v>
      </c>
      <c r="H64" s="9">
        <f>(Table25[[#This Row],[CARE/CAP AR20]]-Table25[[#This Row],[Base AR20]])*100</f>
        <v>-2.06637433661363</v>
      </c>
      <c r="I64" s="9">
        <f>(Table25[[#This Row],[CARE/CAP AR50]]-Table25[[#This Row],[Base AR50]])*100</f>
        <v>-0.27394506727389156</v>
      </c>
      <c r="J64" s="7" t="s">
        <v>65</v>
      </c>
      <c r="K64" s="28" t="s">
        <v>15</v>
      </c>
    </row>
    <row r="65" spans="1:11" ht="15.75" x14ac:dyDescent="0.25">
      <c r="A65" s="12" t="s">
        <v>143</v>
      </c>
      <c r="B65" s="7" t="s">
        <v>144</v>
      </c>
      <c r="C65" s="7" t="s">
        <v>85</v>
      </c>
      <c r="D65" s="8">
        <v>7.9054153394030616E-2</v>
      </c>
      <c r="E65" s="27">
        <v>5.9073846890135409E-2</v>
      </c>
      <c r="F65" s="13">
        <v>1.5480128394121398E-2</v>
      </c>
      <c r="G65" s="27">
        <v>1.2005814729455944E-2</v>
      </c>
      <c r="H65" s="9">
        <f>(Table25[[#This Row],[CARE/CAP AR20]]-Table25[[#This Row],[Base AR20]])*100</f>
        <v>-1.9980306503895207</v>
      </c>
      <c r="I65" s="9">
        <f>(Table25[[#This Row],[CARE/CAP AR50]]-Table25[[#This Row],[Base AR50]])*100</f>
        <v>-0.34743136646654543</v>
      </c>
      <c r="J65" s="7" t="s">
        <v>145</v>
      </c>
      <c r="K65" s="28" t="s">
        <v>15</v>
      </c>
    </row>
    <row r="66" spans="1:11" ht="15.75" x14ac:dyDescent="0.25">
      <c r="A66" s="12" t="s">
        <v>317</v>
      </c>
      <c r="B66" s="7" t="s">
        <v>318</v>
      </c>
      <c r="C66" s="7" t="s">
        <v>1134</v>
      </c>
      <c r="D66" s="8">
        <v>7.823906915135144E-2</v>
      </c>
      <c r="E66" s="27">
        <v>5.3244847364668772E-2</v>
      </c>
      <c r="F66" s="13">
        <v>1.6216269182192614E-2</v>
      </c>
      <c r="G66" s="27">
        <v>1.13977316237748E-2</v>
      </c>
      <c r="H66" s="9">
        <f>(Table25[[#This Row],[CARE/CAP AR20]]-Table25[[#This Row],[Base AR20]])*100</f>
        <v>-2.4994221786682669</v>
      </c>
      <c r="I66" s="9">
        <f>(Table25[[#This Row],[CARE/CAP AR50]]-Table25[[#This Row],[Base AR50]])*100</f>
        <v>-0.48185375584178131</v>
      </c>
      <c r="J66" s="7" t="s">
        <v>1174</v>
      </c>
      <c r="K66" s="28" t="s">
        <v>15</v>
      </c>
    </row>
    <row r="67" spans="1:11" ht="15.75" x14ac:dyDescent="0.25">
      <c r="A67" s="12" t="s">
        <v>143</v>
      </c>
      <c r="B67" s="7" t="s">
        <v>144</v>
      </c>
      <c r="C67" s="7" t="s">
        <v>113</v>
      </c>
      <c r="D67" s="8">
        <v>7.7495715966129253E-2</v>
      </c>
      <c r="E67" s="27">
        <v>5.8293644846460442E-2</v>
      </c>
      <c r="F67" s="13">
        <v>1.5419167766748712E-2</v>
      </c>
      <c r="G67" s="27">
        <v>1.1973067022643858E-2</v>
      </c>
      <c r="H67" s="9">
        <f>(Table25[[#This Row],[CARE/CAP AR20]]-Table25[[#This Row],[Base AR20]])*100</f>
        <v>-1.9202071119668811</v>
      </c>
      <c r="I67" s="9">
        <f>(Table25[[#This Row],[CARE/CAP AR50]]-Table25[[#This Row],[Base AR50]])*100</f>
        <v>-0.34461007441048547</v>
      </c>
      <c r="J67" s="7" t="s">
        <v>211</v>
      </c>
      <c r="K67" s="28" t="s">
        <v>15</v>
      </c>
    </row>
    <row r="68" spans="1:11" ht="15.75" x14ac:dyDescent="0.25">
      <c r="A68" s="12" t="s">
        <v>164</v>
      </c>
      <c r="B68" s="7" t="s">
        <v>165</v>
      </c>
      <c r="C68" s="7" t="s">
        <v>182</v>
      </c>
      <c r="D68" s="8">
        <v>7.6974604081739534E-2</v>
      </c>
      <c r="E68" s="27">
        <v>5.8494377772604911E-2</v>
      </c>
      <c r="F68" s="13">
        <v>1.299658946414573E-2</v>
      </c>
      <c r="G68" s="27">
        <v>1.0200113883733567E-2</v>
      </c>
      <c r="H68" s="9">
        <f>(Table25[[#This Row],[CARE/CAP AR20]]-Table25[[#This Row],[Base AR20]])*100</f>
        <v>-1.8480226309134622</v>
      </c>
      <c r="I68" s="9">
        <f>(Table25[[#This Row],[CARE/CAP AR50]]-Table25[[#This Row],[Base AR50]])*100</f>
        <v>-0.27964755804121622</v>
      </c>
      <c r="J68" s="7" t="s">
        <v>226</v>
      </c>
      <c r="K68" s="28" t="s">
        <v>15</v>
      </c>
    </row>
    <row r="69" spans="1:11" ht="15.75" x14ac:dyDescent="0.25">
      <c r="A69" s="12" t="s">
        <v>223</v>
      </c>
      <c r="B69" s="7" t="s">
        <v>224</v>
      </c>
      <c r="C69" s="7" t="s">
        <v>113</v>
      </c>
      <c r="D69" s="8">
        <v>7.6574022067174494E-2</v>
      </c>
      <c r="E69" s="27">
        <v>5.7626821699497399E-2</v>
      </c>
      <c r="F69" s="13">
        <v>1.4147968728346495E-2</v>
      </c>
      <c r="G69" s="27">
        <v>1.0993240417094829E-2</v>
      </c>
      <c r="H69" s="9">
        <f>(Table25[[#This Row],[CARE/CAP AR20]]-Table25[[#This Row],[Base AR20]])*100</f>
        <v>-1.8947200367677095</v>
      </c>
      <c r="I69" s="9">
        <f>(Table25[[#This Row],[CARE/CAP AR50]]-Table25[[#This Row],[Base AR50]])*100</f>
        <v>-0.31547283112516655</v>
      </c>
      <c r="J69" s="7" t="s">
        <v>225</v>
      </c>
      <c r="K69" s="28" t="s">
        <v>15</v>
      </c>
    </row>
    <row r="70" spans="1:11" ht="15.75" x14ac:dyDescent="0.25">
      <c r="A70" s="12" t="s">
        <v>219</v>
      </c>
      <c r="B70" s="7" t="s">
        <v>220</v>
      </c>
      <c r="C70" s="7" t="s">
        <v>1134</v>
      </c>
      <c r="D70" s="8">
        <v>7.6443007759494724E-2</v>
      </c>
      <c r="E70" s="27">
        <v>5.4144061749159401E-2</v>
      </c>
      <c r="F70" s="13">
        <v>1.2294010046811759E-2</v>
      </c>
      <c r="G70" s="27">
        <v>8.7143457050914541E-3</v>
      </c>
      <c r="H70" s="9">
        <f>(Table25[[#This Row],[CARE/CAP AR20]]-Table25[[#This Row],[Base AR20]])*100</f>
        <v>-2.2298946010335321</v>
      </c>
      <c r="I70" s="9">
        <f>(Table25[[#This Row],[CARE/CAP AR50]]-Table25[[#This Row],[Base AR50]])*100</f>
        <v>-0.35796643417203045</v>
      </c>
      <c r="J70" s="7" t="s">
        <v>1175</v>
      </c>
      <c r="K70" s="28" t="s">
        <v>15</v>
      </c>
    </row>
    <row r="71" spans="1:11" ht="15.75" x14ac:dyDescent="0.25">
      <c r="A71" s="12" t="s">
        <v>87</v>
      </c>
      <c r="B71" s="7" t="s">
        <v>88</v>
      </c>
      <c r="C71" s="7" t="s">
        <v>1172</v>
      </c>
      <c r="D71" s="8">
        <v>7.6124476707334784E-2</v>
      </c>
      <c r="E71" s="27">
        <v>2.8015215104217641E-2</v>
      </c>
      <c r="F71" s="13">
        <v>1.9661294684645926E-2</v>
      </c>
      <c r="G71" s="27">
        <v>7.093887695647034E-3</v>
      </c>
      <c r="H71" s="9">
        <f>(Table25[[#This Row],[CARE/CAP AR20]]-Table25[[#This Row],[Base AR20]])*100</f>
        <v>-4.8109261603117144</v>
      </c>
      <c r="I71" s="9">
        <f>(Table25[[#This Row],[CARE/CAP AR50]]-Table25[[#This Row],[Base AR50]])*100</f>
        <v>-1.2567406988998893</v>
      </c>
      <c r="J71" s="7" t="s">
        <v>1176</v>
      </c>
      <c r="K71" s="28" t="s">
        <v>15</v>
      </c>
    </row>
    <row r="72" spans="1:11" ht="15.75" x14ac:dyDescent="0.25">
      <c r="A72" s="12" t="s">
        <v>105</v>
      </c>
      <c r="B72" s="7" t="s">
        <v>106</v>
      </c>
      <c r="C72" s="7" t="s">
        <v>1134</v>
      </c>
      <c r="D72" s="8">
        <v>7.612182747605388E-2</v>
      </c>
      <c r="E72" s="27">
        <v>5.0981385734290091E-2</v>
      </c>
      <c r="F72" s="13">
        <v>1.9380903611193837E-2</v>
      </c>
      <c r="G72" s="27">
        <v>1.3540224158330436E-2</v>
      </c>
      <c r="H72" s="9">
        <f>(Table25[[#This Row],[CARE/CAP AR20]]-Table25[[#This Row],[Base AR20]])*100</f>
        <v>-2.5140441741763788</v>
      </c>
      <c r="I72" s="9">
        <f>(Table25[[#This Row],[CARE/CAP AR50]]-Table25[[#This Row],[Base AR50]])*100</f>
        <v>-0.5840679452863401</v>
      </c>
      <c r="J72" s="7" t="s">
        <v>1177</v>
      </c>
      <c r="K72" s="28" t="s">
        <v>15</v>
      </c>
    </row>
    <row r="73" spans="1:11" ht="15.75" x14ac:dyDescent="0.25">
      <c r="A73" s="12" t="s">
        <v>339</v>
      </c>
      <c r="B73" s="7" t="s">
        <v>340</v>
      </c>
      <c r="C73" s="7" t="s">
        <v>1134</v>
      </c>
      <c r="D73" s="8">
        <v>7.6116095994523222E-2</v>
      </c>
      <c r="E73" s="27">
        <v>5.2515045424686387E-2</v>
      </c>
      <c r="F73" s="13">
        <v>1.4649148905574181E-2</v>
      </c>
      <c r="G73" s="27">
        <v>1.0330557305132521E-2</v>
      </c>
      <c r="H73" s="9">
        <f>(Table25[[#This Row],[CARE/CAP AR20]]-Table25[[#This Row],[Base AR20]])*100</f>
        <v>-2.3601050569836834</v>
      </c>
      <c r="I73" s="9">
        <f>(Table25[[#This Row],[CARE/CAP AR50]]-Table25[[#This Row],[Base AR50]])*100</f>
        <v>-0.43185916004416602</v>
      </c>
      <c r="J73" s="7" t="s">
        <v>1178</v>
      </c>
      <c r="K73" s="28" t="s">
        <v>15</v>
      </c>
    </row>
    <row r="74" spans="1:11" ht="15.75" x14ac:dyDescent="0.25">
      <c r="A74" s="12" t="s">
        <v>79</v>
      </c>
      <c r="B74" s="7" t="s">
        <v>80</v>
      </c>
      <c r="C74" s="7" t="s">
        <v>81</v>
      </c>
      <c r="D74" s="8">
        <v>7.5514986808108836E-2</v>
      </c>
      <c r="E74" s="27">
        <v>5.6121258636741882E-2</v>
      </c>
      <c r="F74" s="13">
        <v>1.7365689697710088E-2</v>
      </c>
      <c r="G74" s="27">
        <v>1.3525110494967648E-2</v>
      </c>
      <c r="H74" s="9">
        <f>(Table25[[#This Row],[CARE/CAP AR20]]-Table25[[#This Row],[Base AR20]])*100</f>
        <v>-1.9393728171366955</v>
      </c>
      <c r="I74" s="9">
        <f>(Table25[[#This Row],[CARE/CAP AR50]]-Table25[[#This Row],[Base AR50]])*100</f>
        <v>-0.38405792027424396</v>
      </c>
      <c r="J74" s="7" t="s">
        <v>82</v>
      </c>
      <c r="K74" s="28" t="s">
        <v>15</v>
      </c>
    </row>
    <row r="75" spans="1:11" ht="15.75" x14ac:dyDescent="0.25">
      <c r="A75" s="12" t="s">
        <v>73</v>
      </c>
      <c r="B75" s="7" t="s">
        <v>74</v>
      </c>
      <c r="C75" s="7" t="s">
        <v>1179</v>
      </c>
      <c r="D75" s="8">
        <v>7.5075899468733331E-2</v>
      </c>
      <c r="E75" s="27">
        <v>5.0651548530828691E-2</v>
      </c>
      <c r="F75" s="13">
        <v>2.0034648735376255E-2</v>
      </c>
      <c r="G75" s="27">
        <v>1.3970816668135762E-2</v>
      </c>
      <c r="H75" s="9">
        <f>(Table25[[#This Row],[CARE/CAP AR20]]-Table25[[#This Row],[Base AR20]])*100</f>
        <v>-2.442435093790464</v>
      </c>
      <c r="I75" s="9">
        <f>(Table25[[#This Row],[CARE/CAP AR50]]-Table25[[#This Row],[Base AR50]])*100</f>
        <v>-0.60638320672404922</v>
      </c>
      <c r="J75" s="7" t="s">
        <v>1180</v>
      </c>
      <c r="K75" s="28" t="s">
        <v>15</v>
      </c>
    </row>
    <row r="76" spans="1:11" ht="15.75" x14ac:dyDescent="0.25">
      <c r="A76" s="12" t="s">
        <v>73</v>
      </c>
      <c r="B76" s="7" t="s">
        <v>74</v>
      </c>
      <c r="C76" s="7" t="s">
        <v>1181</v>
      </c>
      <c r="D76" s="8">
        <v>7.5036389736661185E-2</v>
      </c>
      <c r="E76" s="27">
        <v>5.1128048321121972E-2</v>
      </c>
      <c r="F76" s="13">
        <v>2.0195018264957003E-2</v>
      </c>
      <c r="G76" s="27">
        <v>1.4117111084947159E-2</v>
      </c>
      <c r="H76" s="9">
        <f>(Table25[[#This Row],[CARE/CAP AR20]]-Table25[[#This Row],[Base AR20]])*100</f>
        <v>-2.3908341415539214</v>
      </c>
      <c r="I76" s="9">
        <f>(Table25[[#This Row],[CARE/CAP AR50]]-Table25[[#This Row],[Base AR50]])*100</f>
        <v>-0.60779071800098439</v>
      </c>
      <c r="J76" s="7" t="s">
        <v>1182</v>
      </c>
      <c r="K76" s="28" t="s">
        <v>15</v>
      </c>
    </row>
    <row r="77" spans="1:11" ht="15.75" x14ac:dyDescent="0.25">
      <c r="A77" s="12" t="s">
        <v>176</v>
      </c>
      <c r="B77" s="7" t="s">
        <v>177</v>
      </c>
      <c r="C77" s="7" t="s">
        <v>41</v>
      </c>
      <c r="D77" s="8">
        <v>7.4761121465996672E-2</v>
      </c>
      <c r="E77" s="27">
        <v>5.6598923938542774E-2</v>
      </c>
      <c r="F77" s="13">
        <v>2.2893302284547824E-2</v>
      </c>
      <c r="G77" s="27">
        <v>1.7849613224903815E-2</v>
      </c>
      <c r="H77" s="9">
        <f>(Table25[[#This Row],[CARE/CAP AR20]]-Table25[[#This Row],[Base AR20]])*100</f>
        <v>-1.8162197527453898</v>
      </c>
      <c r="I77" s="9">
        <f>(Table25[[#This Row],[CARE/CAP AR50]]-Table25[[#This Row],[Base AR50]])*100</f>
        <v>-0.50436890596440087</v>
      </c>
      <c r="J77" s="7" t="s">
        <v>178</v>
      </c>
      <c r="K77" s="28" t="s">
        <v>15</v>
      </c>
    </row>
    <row r="78" spans="1:11" ht="15.75" x14ac:dyDescent="0.25">
      <c r="A78" s="12" t="s">
        <v>76</v>
      </c>
      <c r="B78" s="7" t="s">
        <v>77</v>
      </c>
      <c r="C78" s="7" t="s">
        <v>26</v>
      </c>
      <c r="D78" s="8">
        <v>7.4434496716021745E-2</v>
      </c>
      <c r="E78" s="27">
        <v>5.5190709382578695E-2</v>
      </c>
      <c r="F78" s="13">
        <v>2.2641362101535157E-2</v>
      </c>
      <c r="G78" s="27">
        <v>1.7541971573315863E-2</v>
      </c>
      <c r="H78" s="9">
        <f>(Table25[[#This Row],[CARE/CAP AR20]]-Table25[[#This Row],[Base AR20]])*100</f>
        <v>-1.924378733344305</v>
      </c>
      <c r="I78" s="9">
        <f>(Table25[[#This Row],[CARE/CAP AR50]]-Table25[[#This Row],[Base AR50]])*100</f>
        <v>-0.50993905282192931</v>
      </c>
      <c r="J78" s="7" t="s">
        <v>78</v>
      </c>
      <c r="K78" s="28" t="s">
        <v>15</v>
      </c>
    </row>
    <row r="79" spans="1:11" ht="15.75" x14ac:dyDescent="0.25">
      <c r="A79" s="12" t="s">
        <v>256</v>
      </c>
      <c r="B79" s="7" t="s">
        <v>257</v>
      </c>
      <c r="C79" s="7" t="s">
        <v>1134</v>
      </c>
      <c r="D79" s="8">
        <v>7.3985236084528214E-2</v>
      </c>
      <c r="E79" s="27">
        <v>5.0722496546009355E-2</v>
      </c>
      <c r="F79" s="13">
        <v>1.484421024019501E-2</v>
      </c>
      <c r="G79" s="27">
        <v>1.0452209050436936E-2</v>
      </c>
      <c r="H79" s="9">
        <f>(Table25[[#This Row],[CARE/CAP AR20]]-Table25[[#This Row],[Base AR20]])*100</f>
        <v>-2.326273953851886</v>
      </c>
      <c r="I79" s="9">
        <f>(Table25[[#This Row],[CARE/CAP AR50]]-Table25[[#This Row],[Base AR50]])*100</f>
        <v>-0.43920011897580735</v>
      </c>
      <c r="J79" s="7" t="s">
        <v>1183</v>
      </c>
      <c r="K79" s="28" t="s">
        <v>15</v>
      </c>
    </row>
    <row r="80" spans="1:11" ht="15.75" x14ac:dyDescent="0.25">
      <c r="A80" s="12" t="s">
        <v>971</v>
      </c>
      <c r="B80" s="7" t="s">
        <v>972</v>
      </c>
      <c r="C80" s="7" t="s">
        <v>57</v>
      </c>
      <c r="D80" s="8">
        <v>7.3675408071427667E-2</v>
      </c>
      <c r="E80" s="27">
        <v>5.8079858659392053E-2</v>
      </c>
      <c r="F80" s="13">
        <v>1.7743293331412332E-2</v>
      </c>
      <c r="G80" s="27">
        <v>1.4011826705759853E-2</v>
      </c>
      <c r="H80" s="9">
        <f>(Table25[[#This Row],[CARE/CAP AR20]]-Table25[[#This Row],[Base AR20]])*100</f>
        <v>-1.5595549412035614</v>
      </c>
      <c r="I80" s="9">
        <f>(Table25[[#This Row],[CARE/CAP AR50]]-Table25[[#This Row],[Base AR50]])*100</f>
        <v>-0.37314666256524787</v>
      </c>
      <c r="J80" s="7" t="s">
        <v>1184</v>
      </c>
      <c r="K80" s="28" t="s">
        <v>15</v>
      </c>
    </row>
    <row r="81" spans="1:11" ht="15.75" x14ac:dyDescent="0.25">
      <c r="A81" s="12" t="s">
        <v>87</v>
      </c>
      <c r="B81" s="7" t="s">
        <v>88</v>
      </c>
      <c r="C81" s="7" t="s">
        <v>1134</v>
      </c>
      <c r="D81" s="8">
        <v>7.3535565228011773E-2</v>
      </c>
      <c r="E81" s="27">
        <v>5.1488046891128861E-2</v>
      </c>
      <c r="F81" s="13">
        <v>1.8709064202718732E-2</v>
      </c>
      <c r="G81" s="27">
        <v>1.3748047891779134E-2</v>
      </c>
      <c r="H81" s="9">
        <f>(Table25[[#This Row],[CARE/CAP AR20]]-Table25[[#This Row],[Base AR20]])*100</f>
        <v>-2.2047518336882912</v>
      </c>
      <c r="I81" s="9">
        <f>(Table25[[#This Row],[CARE/CAP AR50]]-Table25[[#This Row],[Base AR50]])*100</f>
        <v>-0.49610163109395972</v>
      </c>
      <c r="J81" s="7" t="s">
        <v>1185</v>
      </c>
      <c r="K81" s="28" t="s">
        <v>15</v>
      </c>
    </row>
    <row r="82" spans="1:11" ht="15.75" x14ac:dyDescent="0.25">
      <c r="A82" s="12" t="s">
        <v>173</v>
      </c>
      <c r="B82" s="7" t="s">
        <v>174</v>
      </c>
      <c r="C82" s="7" t="s">
        <v>1186</v>
      </c>
      <c r="D82" s="8">
        <v>7.3361732005325822E-2</v>
      </c>
      <c r="E82" s="27">
        <v>5.7191115082996534E-2</v>
      </c>
      <c r="F82" s="13">
        <v>1.5923264365894765E-2</v>
      </c>
      <c r="G82" s="27">
        <v>1.2527663906410611E-2</v>
      </c>
      <c r="H82" s="9">
        <f>(Table25[[#This Row],[CARE/CAP AR20]]-Table25[[#This Row],[Base AR20]])*100</f>
        <v>-1.6170616922329288</v>
      </c>
      <c r="I82" s="9">
        <f>(Table25[[#This Row],[CARE/CAP AR50]]-Table25[[#This Row],[Base AR50]])*100</f>
        <v>-0.33956004594841543</v>
      </c>
      <c r="J82" s="7" t="s">
        <v>1187</v>
      </c>
      <c r="K82" s="28" t="s">
        <v>15</v>
      </c>
    </row>
    <row r="83" spans="1:11" ht="15.75" x14ac:dyDescent="0.25">
      <c r="A83" s="12" t="s">
        <v>356</v>
      </c>
      <c r="B83" s="7" t="s">
        <v>357</v>
      </c>
      <c r="C83" s="7" t="s">
        <v>1134</v>
      </c>
      <c r="D83" s="8">
        <v>7.3222092168805375E-2</v>
      </c>
      <c r="E83" s="27">
        <v>5.0530399400171865E-2</v>
      </c>
      <c r="F83" s="13">
        <v>9.7955437637382934E-3</v>
      </c>
      <c r="G83" s="27">
        <v>6.919136967953203E-3</v>
      </c>
      <c r="H83" s="9">
        <f>(Table25[[#This Row],[CARE/CAP AR20]]-Table25[[#This Row],[Base AR20]])*100</f>
        <v>-2.2691692768633511</v>
      </c>
      <c r="I83" s="9">
        <f>(Table25[[#This Row],[CARE/CAP AR50]]-Table25[[#This Row],[Base AR50]])*100</f>
        <v>-0.28764067957850903</v>
      </c>
      <c r="J83" s="7" t="s">
        <v>1188</v>
      </c>
      <c r="K83" s="28" t="s">
        <v>15</v>
      </c>
    </row>
    <row r="84" spans="1:11" ht="15.75" x14ac:dyDescent="0.25">
      <c r="A84" s="12" t="s">
        <v>170</v>
      </c>
      <c r="B84" s="7" t="s">
        <v>171</v>
      </c>
      <c r="C84" s="7" t="s">
        <v>85</v>
      </c>
      <c r="D84" s="8">
        <v>7.3031889653000795E-2</v>
      </c>
      <c r="E84" s="27">
        <v>5.4760525432241955E-2</v>
      </c>
      <c r="F84" s="13">
        <v>1.5893969575657693E-2</v>
      </c>
      <c r="G84" s="27">
        <v>1.2323729595928933E-2</v>
      </c>
      <c r="H84" s="9">
        <f>(Table25[[#This Row],[CARE/CAP AR20]]-Table25[[#This Row],[Base AR20]])*100</f>
        <v>-1.8271364220758839</v>
      </c>
      <c r="I84" s="9">
        <f>(Table25[[#This Row],[CARE/CAP AR50]]-Table25[[#This Row],[Base AR50]])*100</f>
        <v>-0.35702399797287593</v>
      </c>
      <c r="J84" s="7" t="s">
        <v>172</v>
      </c>
      <c r="K84" s="28" t="s">
        <v>15</v>
      </c>
    </row>
    <row r="85" spans="1:11" ht="15.75" x14ac:dyDescent="0.25">
      <c r="A85" s="12" t="s">
        <v>90</v>
      </c>
      <c r="B85" s="7" t="s">
        <v>91</v>
      </c>
      <c r="C85" s="7" t="s">
        <v>81</v>
      </c>
      <c r="D85" s="8">
        <v>7.2672677709194305E-2</v>
      </c>
      <c r="E85" s="27">
        <v>5.4167782958286004E-2</v>
      </c>
      <c r="F85" s="13">
        <v>1.5583870249329251E-2</v>
      </c>
      <c r="G85" s="27">
        <v>1.2156606396118633E-2</v>
      </c>
      <c r="H85" s="9">
        <f>(Table25[[#This Row],[CARE/CAP AR20]]-Table25[[#This Row],[Base AR20]])*100</f>
        <v>-1.8504894750908303</v>
      </c>
      <c r="I85" s="9">
        <f>(Table25[[#This Row],[CARE/CAP AR50]]-Table25[[#This Row],[Base AR50]])*100</f>
        <v>-0.34272638532106181</v>
      </c>
      <c r="J85" s="7" t="s">
        <v>92</v>
      </c>
      <c r="K85" s="28" t="s">
        <v>15</v>
      </c>
    </row>
    <row r="86" spans="1:11" ht="15.75" x14ac:dyDescent="0.25">
      <c r="A86" s="12" t="s">
        <v>420</v>
      </c>
      <c r="B86" s="7" t="s">
        <v>421</v>
      </c>
      <c r="C86" s="7" t="s">
        <v>1189</v>
      </c>
      <c r="D86" s="8">
        <v>7.1771664699899693E-2</v>
      </c>
      <c r="E86" s="27">
        <v>4.8947497894633749E-2</v>
      </c>
      <c r="F86" s="13">
        <v>1.9119960780266849E-2</v>
      </c>
      <c r="G86" s="27">
        <v>1.3275781549456217E-2</v>
      </c>
      <c r="H86" s="9">
        <f>(Table25[[#This Row],[CARE/CAP AR20]]-Table25[[#This Row],[Base AR20]])*100</f>
        <v>-2.2824166805265946</v>
      </c>
      <c r="I86" s="9">
        <f>(Table25[[#This Row],[CARE/CAP AR50]]-Table25[[#This Row],[Base AR50]])*100</f>
        <v>-0.58441792308106322</v>
      </c>
      <c r="J86" s="7" t="s">
        <v>1190</v>
      </c>
      <c r="K86" s="28" t="s">
        <v>15</v>
      </c>
    </row>
    <row r="87" spans="1:11" ht="15.75" x14ac:dyDescent="0.25">
      <c r="A87" s="12" t="s">
        <v>158</v>
      </c>
      <c r="B87" s="7" t="s">
        <v>159</v>
      </c>
      <c r="C87" s="7" t="s">
        <v>41</v>
      </c>
      <c r="D87" s="8">
        <v>7.1746881610223037E-2</v>
      </c>
      <c r="E87" s="27">
        <v>5.4409381385075888E-2</v>
      </c>
      <c r="F87" s="13">
        <v>2.0552197232963421E-2</v>
      </c>
      <c r="G87" s="27">
        <v>1.6045690639063259E-2</v>
      </c>
      <c r="H87" s="9">
        <f>(Table25[[#This Row],[CARE/CAP AR20]]-Table25[[#This Row],[Base AR20]])*100</f>
        <v>-1.7337500225147149</v>
      </c>
      <c r="I87" s="9">
        <f>(Table25[[#This Row],[CARE/CAP AR50]]-Table25[[#This Row],[Base AR50]])*100</f>
        <v>-0.45065065939001619</v>
      </c>
      <c r="J87" s="7" t="s">
        <v>201</v>
      </c>
      <c r="K87" s="28" t="s">
        <v>15</v>
      </c>
    </row>
    <row r="88" spans="1:11" ht="15.75" x14ac:dyDescent="0.25">
      <c r="A88" s="12" t="s">
        <v>248</v>
      </c>
      <c r="B88" s="7" t="s">
        <v>249</v>
      </c>
      <c r="C88" s="7" t="s">
        <v>1134</v>
      </c>
      <c r="D88" s="8">
        <v>7.0912460469754968E-2</v>
      </c>
      <c r="E88" s="27">
        <v>4.8555395639693737E-2</v>
      </c>
      <c r="F88" s="13">
        <v>1.7033604913599391E-2</v>
      </c>
      <c r="G88" s="27">
        <v>1.1974114485070108E-2</v>
      </c>
      <c r="H88" s="9">
        <f>(Table25[[#This Row],[CARE/CAP AR20]]-Table25[[#This Row],[Base AR20]])*100</f>
        <v>-2.2357064830061231</v>
      </c>
      <c r="I88" s="9">
        <f>(Table25[[#This Row],[CARE/CAP AR50]]-Table25[[#This Row],[Base AR50]])*100</f>
        <v>-0.5059490428529283</v>
      </c>
      <c r="J88" s="7" t="s">
        <v>1191</v>
      </c>
      <c r="K88" s="28" t="s">
        <v>15</v>
      </c>
    </row>
    <row r="89" spans="1:11" ht="15.75" x14ac:dyDescent="0.25">
      <c r="A89" s="12" t="s">
        <v>120</v>
      </c>
      <c r="B89" s="7" t="s">
        <v>121</v>
      </c>
      <c r="C89" s="7" t="s">
        <v>57</v>
      </c>
      <c r="D89" s="8">
        <v>7.055255049962747E-2</v>
      </c>
      <c r="E89" s="27">
        <v>6.6903306007505298E-2</v>
      </c>
      <c r="F89" s="13">
        <v>1.2271969434676342E-2</v>
      </c>
      <c r="G89" s="27">
        <v>1.2163664085337733E-2</v>
      </c>
      <c r="H89" s="9">
        <f>(Table25[[#This Row],[CARE/CAP AR20]]-Table25[[#This Row],[Base AR20]])*100</f>
        <v>-0.36492444921221723</v>
      </c>
      <c r="I89" s="9">
        <f>(Table25[[#This Row],[CARE/CAP AR50]]-Table25[[#This Row],[Base AR50]])*100</f>
        <v>-1.0830534933860964E-2</v>
      </c>
      <c r="J89" s="7" t="s">
        <v>122</v>
      </c>
      <c r="K89" s="28" t="s">
        <v>15</v>
      </c>
    </row>
    <row r="90" spans="1:11" ht="15.75" x14ac:dyDescent="0.25">
      <c r="A90" s="12" t="s">
        <v>198</v>
      </c>
      <c r="B90" s="7" t="s">
        <v>199</v>
      </c>
      <c r="C90" s="7" t="s">
        <v>85</v>
      </c>
      <c r="D90" s="8">
        <v>7.0364099754510315E-2</v>
      </c>
      <c r="E90" s="27">
        <v>5.2843905535094444E-2</v>
      </c>
      <c r="F90" s="13">
        <v>1.2115278676571037E-2</v>
      </c>
      <c r="G90" s="27">
        <v>9.4150342076972388E-3</v>
      </c>
      <c r="H90" s="9">
        <f>(Table25[[#This Row],[CARE/CAP AR20]]-Table25[[#This Row],[Base AR20]])*100</f>
        <v>-1.752019421941587</v>
      </c>
      <c r="I90" s="9">
        <f>(Table25[[#This Row],[CARE/CAP AR50]]-Table25[[#This Row],[Base AR50]])*100</f>
        <v>-0.27002444688737981</v>
      </c>
      <c r="J90" s="7" t="s">
        <v>200</v>
      </c>
      <c r="K90" s="28" t="s">
        <v>15</v>
      </c>
    </row>
    <row r="91" spans="1:11" ht="15.75" x14ac:dyDescent="0.25">
      <c r="A91" s="12" t="s">
        <v>198</v>
      </c>
      <c r="B91" s="7" t="s">
        <v>199</v>
      </c>
      <c r="C91" s="7" t="s">
        <v>113</v>
      </c>
      <c r="D91" s="8">
        <v>7.0244133729927313E-2</v>
      </c>
      <c r="E91" s="27">
        <v>5.3032843598821877E-2</v>
      </c>
      <c r="F91" s="13">
        <v>1.2111628184873637E-2</v>
      </c>
      <c r="G91" s="27">
        <v>9.420947848020899E-3</v>
      </c>
      <c r="H91" s="9">
        <f>(Table25[[#This Row],[CARE/CAP AR20]]-Table25[[#This Row],[Base AR20]])*100</f>
        <v>-1.7211290131105437</v>
      </c>
      <c r="I91" s="9">
        <f>(Table25[[#This Row],[CARE/CAP AR50]]-Table25[[#This Row],[Base AR50]])*100</f>
        <v>-0.26906803368527377</v>
      </c>
      <c r="J91" s="7" t="s">
        <v>262</v>
      </c>
      <c r="K91" s="28" t="s">
        <v>15</v>
      </c>
    </row>
    <row r="92" spans="1:11" ht="15.75" x14ac:dyDescent="0.25">
      <c r="A92" s="12" t="s">
        <v>93</v>
      </c>
      <c r="B92" s="7" t="s">
        <v>94</v>
      </c>
      <c r="C92" s="7" t="s">
        <v>81</v>
      </c>
      <c r="D92" s="8">
        <v>7.01452568646172E-2</v>
      </c>
      <c r="E92" s="27">
        <v>5.2382810699476888E-2</v>
      </c>
      <c r="F92" s="13">
        <v>1.3726957471453541E-2</v>
      </c>
      <c r="G92" s="27">
        <v>1.0724272602715466E-2</v>
      </c>
      <c r="H92" s="9">
        <f>(Table25[[#This Row],[CARE/CAP AR20]]-Table25[[#This Row],[Base AR20]])*100</f>
        <v>-1.7762446165140313</v>
      </c>
      <c r="I92" s="9">
        <f>(Table25[[#This Row],[CARE/CAP AR50]]-Table25[[#This Row],[Base AR50]])*100</f>
        <v>-0.30026848687380747</v>
      </c>
      <c r="J92" s="7" t="s">
        <v>95</v>
      </c>
      <c r="K92" s="28" t="s">
        <v>15</v>
      </c>
    </row>
    <row r="93" spans="1:11" ht="15.75" x14ac:dyDescent="0.25">
      <c r="A93" s="12" t="s">
        <v>299</v>
      </c>
      <c r="B93" s="7" t="s">
        <v>300</v>
      </c>
      <c r="C93" s="7" t="s">
        <v>1134</v>
      </c>
      <c r="D93" s="8">
        <v>6.8898564081503119E-2</v>
      </c>
      <c r="E93" s="27">
        <v>4.8831986052081174E-2</v>
      </c>
      <c r="F93" s="13">
        <v>1.1937528847951873E-2</v>
      </c>
      <c r="G93" s="27">
        <v>8.4624387194161717E-3</v>
      </c>
      <c r="H93" s="9">
        <f>(Table25[[#This Row],[CARE/CAP AR20]]-Table25[[#This Row],[Base AR20]])*100</f>
        <v>-2.0066578029421946</v>
      </c>
      <c r="I93" s="9">
        <f>(Table25[[#This Row],[CARE/CAP AR50]]-Table25[[#This Row],[Base AR50]])*100</f>
        <v>-0.34750901285357011</v>
      </c>
      <c r="J93" s="7" t="s">
        <v>1192</v>
      </c>
      <c r="K93" s="28" t="s">
        <v>15</v>
      </c>
    </row>
    <row r="94" spans="1:11" ht="15.75" x14ac:dyDescent="0.25">
      <c r="A94" s="12" t="s">
        <v>208</v>
      </c>
      <c r="B94" s="7" t="s">
        <v>209</v>
      </c>
      <c r="C94" s="7" t="s">
        <v>85</v>
      </c>
      <c r="D94" s="8">
        <v>6.8526088894958856E-2</v>
      </c>
      <c r="E94" s="27">
        <v>5.1516283614628393E-2</v>
      </c>
      <c r="F94" s="13">
        <v>1.2267749504382959E-2</v>
      </c>
      <c r="G94" s="27">
        <v>9.5326529622073389E-3</v>
      </c>
      <c r="H94" s="9">
        <f>(Table25[[#This Row],[CARE/CAP AR20]]-Table25[[#This Row],[Base AR20]])*100</f>
        <v>-1.7009805280330463</v>
      </c>
      <c r="I94" s="9">
        <f>(Table25[[#This Row],[CARE/CAP AR50]]-Table25[[#This Row],[Base AR50]])*100</f>
        <v>-0.27350965421756196</v>
      </c>
      <c r="J94" s="7" t="s">
        <v>210</v>
      </c>
      <c r="K94" s="28" t="s">
        <v>15</v>
      </c>
    </row>
    <row r="95" spans="1:11" ht="15.75" x14ac:dyDescent="0.25">
      <c r="A95" s="12" t="s">
        <v>96</v>
      </c>
      <c r="B95" s="7" t="s">
        <v>97</v>
      </c>
      <c r="C95" s="7" t="s">
        <v>85</v>
      </c>
      <c r="D95" s="8">
        <v>6.8153841890353131E-2</v>
      </c>
      <c r="E95" s="27">
        <v>5.1247650930360059E-2</v>
      </c>
      <c r="F95" s="13">
        <v>1.4373398561127806E-2</v>
      </c>
      <c r="G95" s="27">
        <v>1.1154826618176711E-2</v>
      </c>
      <c r="H95" s="9">
        <f>(Table25[[#This Row],[CARE/CAP AR20]]-Table25[[#This Row],[Base AR20]])*100</f>
        <v>-1.6906190959993073</v>
      </c>
      <c r="I95" s="9">
        <f>(Table25[[#This Row],[CARE/CAP AR50]]-Table25[[#This Row],[Base AR50]])*100</f>
        <v>-0.32185719429510956</v>
      </c>
      <c r="J95" s="7" t="s">
        <v>212</v>
      </c>
      <c r="K95" s="28" t="s">
        <v>15</v>
      </c>
    </row>
    <row r="96" spans="1:11" ht="15.75" x14ac:dyDescent="0.25">
      <c r="A96" s="12" t="s">
        <v>129</v>
      </c>
      <c r="B96" s="7" t="s">
        <v>130</v>
      </c>
      <c r="C96" s="7" t="s">
        <v>57</v>
      </c>
      <c r="D96" s="8">
        <v>6.8124212470817375E-2</v>
      </c>
      <c r="E96" s="27">
        <v>5.0654330890062618E-2</v>
      </c>
      <c r="F96" s="13">
        <v>1.4978937687194145E-2</v>
      </c>
      <c r="G96" s="27">
        <v>1.167440450602E-2</v>
      </c>
      <c r="H96" s="9">
        <f>(Table25[[#This Row],[CARE/CAP AR20]]-Table25[[#This Row],[Base AR20]])*100</f>
        <v>-1.7469881580754756</v>
      </c>
      <c r="I96" s="9">
        <f>(Table25[[#This Row],[CARE/CAP AR50]]-Table25[[#This Row],[Base AR50]])*100</f>
        <v>-0.33045331811741452</v>
      </c>
      <c r="J96" s="7" t="s">
        <v>131</v>
      </c>
      <c r="K96" s="28" t="s">
        <v>15</v>
      </c>
    </row>
    <row r="97" spans="1:11" ht="15.75" x14ac:dyDescent="0.25">
      <c r="A97" s="12" t="s">
        <v>283</v>
      </c>
      <c r="B97" s="7" t="s">
        <v>284</v>
      </c>
      <c r="C97" s="7" t="s">
        <v>182</v>
      </c>
      <c r="D97" s="8">
        <v>6.7893047462056169E-2</v>
      </c>
      <c r="E97" s="27">
        <v>5.1244967887649998E-2</v>
      </c>
      <c r="F97" s="13">
        <v>1.26811692026011E-2</v>
      </c>
      <c r="G97" s="27">
        <v>9.9325490668995819E-3</v>
      </c>
      <c r="H97" s="9">
        <f>(Table25[[#This Row],[CARE/CAP AR20]]-Table25[[#This Row],[Base AR20]])*100</f>
        <v>-1.6648079574406172</v>
      </c>
      <c r="I97" s="9">
        <f>(Table25[[#This Row],[CARE/CAP AR50]]-Table25[[#This Row],[Base AR50]])*100</f>
        <v>-0.27486201357015178</v>
      </c>
      <c r="J97" s="7" t="s">
        <v>285</v>
      </c>
      <c r="K97" s="28" t="s">
        <v>15</v>
      </c>
    </row>
    <row r="98" spans="1:11" ht="15.75" x14ac:dyDescent="0.25">
      <c r="A98" s="12" t="s">
        <v>170</v>
      </c>
      <c r="B98" s="7" t="s">
        <v>171</v>
      </c>
      <c r="C98" s="7" t="s">
        <v>113</v>
      </c>
      <c r="D98" s="8">
        <v>6.736202362052307E-2</v>
      </c>
      <c r="E98" s="27">
        <v>5.0930011392218089E-2</v>
      </c>
      <c r="F98" s="13">
        <v>1.5609218472197832E-2</v>
      </c>
      <c r="G98" s="27">
        <v>1.21194412603872E-2</v>
      </c>
      <c r="H98" s="9">
        <f>(Table25[[#This Row],[CARE/CAP AR20]]-Table25[[#This Row],[Base AR20]])*100</f>
        <v>-1.6432012228304982</v>
      </c>
      <c r="I98" s="9">
        <f>(Table25[[#This Row],[CARE/CAP AR50]]-Table25[[#This Row],[Base AR50]])*100</f>
        <v>-0.34897772118106329</v>
      </c>
      <c r="J98" s="7" t="s">
        <v>279</v>
      </c>
      <c r="K98" s="28" t="s">
        <v>15</v>
      </c>
    </row>
    <row r="99" spans="1:11" ht="15.75" x14ac:dyDescent="0.25">
      <c r="A99" s="12" t="s">
        <v>76</v>
      </c>
      <c r="B99" s="7" t="s">
        <v>77</v>
      </c>
      <c r="C99" s="7" t="s">
        <v>100</v>
      </c>
      <c r="D99" s="8">
        <v>6.6887143890607834E-2</v>
      </c>
      <c r="E99" s="27">
        <v>4.9738533845618882E-2</v>
      </c>
      <c r="F99" s="13">
        <v>2.1373260972976794E-2</v>
      </c>
      <c r="G99" s="27">
        <v>1.6556499968935916E-2</v>
      </c>
      <c r="H99" s="9">
        <f>(Table25[[#This Row],[CARE/CAP AR20]]-Table25[[#This Row],[Base AR20]])*100</f>
        <v>-1.7148610044988952</v>
      </c>
      <c r="I99" s="9">
        <f>(Table25[[#This Row],[CARE/CAP AR50]]-Table25[[#This Row],[Base AR50]])*100</f>
        <v>-0.48167610040408781</v>
      </c>
      <c r="J99" s="7" t="s">
        <v>101</v>
      </c>
      <c r="K99" s="28" t="s">
        <v>15</v>
      </c>
    </row>
    <row r="100" spans="1:11" ht="15.75" x14ac:dyDescent="0.25">
      <c r="A100" s="12" t="s">
        <v>1026</v>
      </c>
      <c r="B100" s="7" t="s">
        <v>1027</v>
      </c>
      <c r="C100" s="7" t="s">
        <v>1134</v>
      </c>
      <c r="D100" s="8">
        <v>6.6028287955353412E-2</v>
      </c>
      <c r="E100" s="27">
        <v>4.6808798329043437E-2</v>
      </c>
      <c r="F100" s="13">
        <v>1.8215308597851382E-2</v>
      </c>
      <c r="G100" s="27">
        <v>1.2913277469521318E-2</v>
      </c>
      <c r="H100" s="9">
        <f>(Table25[[#This Row],[CARE/CAP AR20]]-Table25[[#This Row],[Base AR20]])*100</f>
        <v>-1.9219489626309976</v>
      </c>
      <c r="I100" s="9">
        <f>(Table25[[#This Row],[CARE/CAP AR50]]-Table25[[#This Row],[Base AR50]])*100</f>
        <v>-0.53020311283300636</v>
      </c>
      <c r="J100" s="7" t="s">
        <v>1193</v>
      </c>
      <c r="K100" s="28" t="s">
        <v>15</v>
      </c>
    </row>
    <row r="101" spans="1:11" ht="15.75" x14ac:dyDescent="0.25">
      <c r="A101" s="12" t="s">
        <v>79</v>
      </c>
      <c r="B101" s="7" t="s">
        <v>80</v>
      </c>
      <c r="C101" s="7" t="s">
        <v>182</v>
      </c>
      <c r="D101" s="8">
        <v>6.5673606333783024E-2</v>
      </c>
      <c r="E101" s="27">
        <v>5.0460123779527501E-2</v>
      </c>
      <c r="F101" s="13">
        <v>1.5877495043613275E-2</v>
      </c>
      <c r="G101" s="27">
        <v>1.2458452231353273E-2</v>
      </c>
      <c r="H101" s="9">
        <f>(Table25[[#This Row],[CARE/CAP AR20]]-Table25[[#This Row],[Base AR20]])*100</f>
        <v>-1.5213482554255524</v>
      </c>
      <c r="I101" s="9">
        <f>(Table25[[#This Row],[CARE/CAP AR50]]-Table25[[#This Row],[Base AR50]])*100</f>
        <v>-0.34190428122600014</v>
      </c>
      <c r="J101" s="7" t="s">
        <v>297</v>
      </c>
      <c r="K101" s="28" t="s">
        <v>15</v>
      </c>
    </row>
    <row r="102" spans="1:11" ht="15.75" x14ac:dyDescent="0.25">
      <c r="A102" s="12" t="s">
        <v>191</v>
      </c>
      <c r="B102" s="7" t="s">
        <v>192</v>
      </c>
      <c r="C102" s="7" t="s">
        <v>41</v>
      </c>
      <c r="D102" s="8">
        <v>6.5445048856857563E-2</v>
      </c>
      <c r="E102" s="27">
        <v>4.980974188272879E-2</v>
      </c>
      <c r="F102" s="13">
        <v>1.9947147391385891E-2</v>
      </c>
      <c r="G102" s="27">
        <v>1.5578753042802837E-2</v>
      </c>
      <c r="H102" s="9">
        <f>(Table25[[#This Row],[CARE/CAP AR20]]-Table25[[#This Row],[Base AR20]])*100</f>
        <v>-1.5635306974128773</v>
      </c>
      <c r="I102" s="9">
        <f>(Table25[[#This Row],[CARE/CAP AR50]]-Table25[[#This Row],[Base AR50]])*100</f>
        <v>-0.4368394348583054</v>
      </c>
      <c r="J102" s="7" t="s">
        <v>254</v>
      </c>
      <c r="K102" s="28" t="s">
        <v>15</v>
      </c>
    </row>
    <row r="103" spans="1:11" ht="15.75" x14ac:dyDescent="0.25">
      <c r="A103" s="12" t="s">
        <v>173</v>
      </c>
      <c r="B103" s="7" t="s">
        <v>174</v>
      </c>
      <c r="C103" s="7" t="s">
        <v>41</v>
      </c>
      <c r="D103" s="8">
        <v>6.5385155385630056E-2</v>
      </c>
      <c r="E103" s="27">
        <v>4.9763626395953803E-2</v>
      </c>
      <c r="F103" s="13">
        <v>1.41398586381679E-2</v>
      </c>
      <c r="G103" s="27">
        <v>1.1080234921405294E-2</v>
      </c>
      <c r="H103" s="9">
        <f>(Table25[[#This Row],[CARE/CAP AR20]]-Table25[[#This Row],[Base AR20]])*100</f>
        <v>-1.5621528989676254</v>
      </c>
      <c r="I103" s="9">
        <f>(Table25[[#This Row],[CARE/CAP AR50]]-Table25[[#This Row],[Base AR50]])*100</f>
        <v>-0.30596237167626067</v>
      </c>
      <c r="J103" s="7" t="s">
        <v>255</v>
      </c>
      <c r="K103" s="28" t="s">
        <v>15</v>
      </c>
    </row>
    <row r="104" spans="1:11" ht="15.75" x14ac:dyDescent="0.25">
      <c r="A104" s="12" t="s">
        <v>980</v>
      </c>
      <c r="B104" s="7" t="s">
        <v>981</v>
      </c>
      <c r="C104" s="7" t="s">
        <v>57</v>
      </c>
      <c r="D104" s="8">
        <v>6.5195314601684914E-2</v>
      </c>
      <c r="E104" s="27">
        <v>5.1502130150135113E-2</v>
      </c>
      <c r="F104" s="13">
        <v>1.2064906515721951E-2</v>
      </c>
      <c r="G104" s="27">
        <v>9.5321759397839576E-3</v>
      </c>
      <c r="H104" s="9">
        <f>(Table25[[#This Row],[CARE/CAP AR20]]-Table25[[#This Row],[Base AR20]])*100</f>
        <v>-1.3693184451549802</v>
      </c>
      <c r="I104" s="9">
        <f>(Table25[[#This Row],[CARE/CAP AR50]]-Table25[[#This Row],[Base AR50]])*100</f>
        <v>-0.25327305759379937</v>
      </c>
      <c r="J104" s="7" t="s">
        <v>1194</v>
      </c>
      <c r="K104" s="28" t="s">
        <v>15</v>
      </c>
    </row>
    <row r="105" spans="1:11" ht="15.75" x14ac:dyDescent="0.25">
      <c r="A105" s="12" t="s">
        <v>96</v>
      </c>
      <c r="B105" s="7" t="s">
        <v>97</v>
      </c>
      <c r="C105" s="7" t="s">
        <v>98</v>
      </c>
      <c r="D105" s="8">
        <v>6.5031387775470934E-2</v>
      </c>
      <c r="E105" s="27">
        <v>4.809326796446349E-2</v>
      </c>
      <c r="F105" s="13">
        <v>1.4229115899731744E-2</v>
      </c>
      <c r="G105" s="27">
        <v>1.0997718937233442E-2</v>
      </c>
      <c r="H105" s="9">
        <f>(Table25[[#This Row],[CARE/CAP AR20]]-Table25[[#This Row],[Base AR20]])*100</f>
        <v>-1.6938119811007444</v>
      </c>
      <c r="I105" s="9">
        <f>(Table25[[#This Row],[CARE/CAP AR50]]-Table25[[#This Row],[Base AR50]])*100</f>
        <v>-0.32313969624983024</v>
      </c>
      <c r="J105" s="7" t="s">
        <v>99</v>
      </c>
      <c r="K105" s="28" t="s">
        <v>15</v>
      </c>
    </row>
    <row r="106" spans="1:11" ht="15.75" x14ac:dyDescent="0.25">
      <c r="A106" s="12" t="s">
        <v>399</v>
      </c>
      <c r="B106" s="7" t="s">
        <v>400</v>
      </c>
      <c r="C106" s="7" t="s">
        <v>151</v>
      </c>
      <c r="D106" s="8">
        <v>6.4835676705457035E-2</v>
      </c>
      <c r="E106" s="27">
        <v>4.9857385939326572E-2</v>
      </c>
      <c r="F106" s="13">
        <v>1.1663882730337733E-2</v>
      </c>
      <c r="G106" s="27">
        <v>9.1697812953101324E-3</v>
      </c>
      <c r="H106" s="9">
        <f>(Table25[[#This Row],[CARE/CAP AR20]]-Table25[[#This Row],[Base AR20]])*100</f>
        <v>-1.4978290766130462</v>
      </c>
      <c r="I106" s="9">
        <f>(Table25[[#This Row],[CARE/CAP AR50]]-Table25[[#This Row],[Base AR50]])*100</f>
        <v>-0.24941014350276011</v>
      </c>
      <c r="J106" s="7" t="s">
        <v>401</v>
      </c>
      <c r="K106" s="28" t="s">
        <v>15</v>
      </c>
    </row>
    <row r="107" spans="1:11" ht="15.75" x14ac:dyDescent="0.25">
      <c r="A107" s="12" t="s">
        <v>208</v>
      </c>
      <c r="B107" s="7" t="s">
        <v>209</v>
      </c>
      <c r="C107" s="7" t="s">
        <v>113</v>
      </c>
      <c r="D107" s="8">
        <v>6.3461556622796567E-2</v>
      </c>
      <c r="E107" s="27">
        <v>4.8076011192800271E-2</v>
      </c>
      <c r="F107" s="13">
        <v>1.2095178049315982E-2</v>
      </c>
      <c r="G107" s="27">
        <v>9.4082313513758117E-3</v>
      </c>
      <c r="H107" s="9">
        <f>(Table25[[#This Row],[CARE/CAP AR20]]-Table25[[#This Row],[Base AR20]])*100</f>
        <v>-1.5385545429996297</v>
      </c>
      <c r="I107" s="9">
        <f>(Table25[[#This Row],[CARE/CAP AR50]]-Table25[[#This Row],[Base AR50]])*100</f>
        <v>-0.26869466979401702</v>
      </c>
      <c r="J107" s="7" t="s">
        <v>309</v>
      </c>
      <c r="K107" s="28" t="s">
        <v>15</v>
      </c>
    </row>
    <row r="108" spans="1:11" ht="15.75" x14ac:dyDescent="0.25">
      <c r="A108" s="12" t="s">
        <v>267</v>
      </c>
      <c r="B108" s="7" t="s">
        <v>268</v>
      </c>
      <c r="C108" s="7" t="s">
        <v>1134</v>
      </c>
      <c r="D108" s="8">
        <v>6.3163473466084877E-2</v>
      </c>
      <c r="E108" s="27">
        <v>4.3413490416125584E-2</v>
      </c>
      <c r="F108" s="13">
        <v>1.2141192318330623E-2</v>
      </c>
      <c r="G108" s="27">
        <v>8.5557315224389814E-3</v>
      </c>
      <c r="H108" s="9">
        <f>(Table25[[#This Row],[CARE/CAP AR20]]-Table25[[#This Row],[Base AR20]])*100</f>
        <v>-1.9749983049959292</v>
      </c>
      <c r="I108" s="9">
        <f>(Table25[[#This Row],[CARE/CAP AR50]]-Table25[[#This Row],[Base AR50]])*100</f>
        <v>-0.35854607958916412</v>
      </c>
      <c r="J108" s="7" t="s">
        <v>1195</v>
      </c>
      <c r="K108" s="28" t="s">
        <v>15</v>
      </c>
    </row>
    <row r="109" spans="1:11" ht="15.75" x14ac:dyDescent="0.25">
      <c r="A109" s="12" t="s">
        <v>430</v>
      </c>
      <c r="B109" s="7" t="s">
        <v>431</v>
      </c>
      <c r="C109" s="7" t="s">
        <v>1134</v>
      </c>
      <c r="D109" s="8">
        <v>6.2983705512813806E-2</v>
      </c>
      <c r="E109" s="27">
        <v>4.4613221174248048E-2</v>
      </c>
      <c r="F109" s="13">
        <v>1.5629540194089131E-2</v>
      </c>
      <c r="G109" s="27">
        <v>1.1078099071570105E-2</v>
      </c>
      <c r="H109" s="9">
        <f>(Table25[[#This Row],[CARE/CAP AR20]]-Table25[[#This Row],[Base AR20]])*100</f>
        <v>-1.8370484338565758</v>
      </c>
      <c r="I109" s="9">
        <f>(Table25[[#This Row],[CARE/CAP AR50]]-Table25[[#This Row],[Base AR50]])*100</f>
        <v>-0.4551441122519026</v>
      </c>
      <c r="J109" s="7" t="s">
        <v>1196</v>
      </c>
      <c r="K109" s="28" t="s">
        <v>15</v>
      </c>
    </row>
    <row r="110" spans="1:11" ht="15.75" x14ac:dyDescent="0.25">
      <c r="A110" s="12" t="s">
        <v>102</v>
      </c>
      <c r="B110" s="7" t="s">
        <v>103</v>
      </c>
      <c r="C110" s="7" t="s">
        <v>1134</v>
      </c>
      <c r="D110" s="8">
        <v>6.297836515419436E-2</v>
      </c>
      <c r="E110" s="27">
        <v>4.2494167639510645E-2</v>
      </c>
      <c r="F110" s="13">
        <v>1.5944054246323315E-2</v>
      </c>
      <c r="G110" s="27">
        <v>1.1160434878528882E-2</v>
      </c>
      <c r="H110" s="9">
        <f>(Table25[[#This Row],[CARE/CAP AR20]]-Table25[[#This Row],[Base AR20]])*100</f>
        <v>-2.0484197514683715</v>
      </c>
      <c r="I110" s="9">
        <f>(Table25[[#This Row],[CARE/CAP AR50]]-Table25[[#This Row],[Base AR50]])*100</f>
        <v>-0.47836193677944333</v>
      </c>
      <c r="J110" s="7" t="s">
        <v>1197</v>
      </c>
      <c r="K110" s="28" t="s">
        <v>15</v>
      </c>
    </row>
    <row r="111" spans="1:11" ht="15.75" x14ac:dyDescent="0.25">
      <c r="A111" s="12" t="s">
        <v>230</v>
      </c>
      <c r="B111" s="7" t="s">
        <v>231</v>
      </c>
      <c r="C111" s="7" t="s">
        <v>182</v>
      </c>
      <c r="D111" s="8">
        <v>6.2701353383701988E-2</v>
      </c>
      <c r="E111" s="27">
        <v>4.7988019951391965E-2</v>
      </c>
      <c r="F111" s="13">
        <v>1.1517072735933937E-2</v>
      </c>
      <c r="G111" s="27">
        <v>9.0457816880949518E-3</v>
      </c>
      <c r="H111" s="9">
        <f>(Table25[[#This Row],[CARE/CAP AR20]]-Table25[[#This Row],[Base AR20]])*100</f>
        <v>-1.4713333432310023</v>
      </c>
      <c r="I111" s="9">
        <f>(Table25[[#This Row],[CARE/CAP AR50]]-Table25[[#This Row],[Base AR50]])*100</f>
        <v>-0.24712910478389849</v>
      </c>
      <c r="J111" s="7" t="s">
        <v>316</v>
      </c>
      <c r="K111" s="28" t="s">
        <v>15</v>
      </c>
    </row>
    <row r="112" spans="1:11" ht="15.75" x14ac:dyDescent="0.25">
      <c r="A112" s="12" t="s">
        <v>164</v>
      </c>
      <c r="B112" s="7" t="s">
        <v>165</v>
      </c>
      <c r="C112" s="7" t="s">
        <v>57</v>
      </c>
      <c r="D112" s="8">
        <v>6.248410181108404E-2</v>
      </c>
      <c r="E112" s="27">
        <v>4.7226361994581807E-2</v>
      </c>
      <c r="F112" s="13">
        <v>1.1568208588936162E-2</v>
      </c>
      <c r="G112" s="27">
        <v>9.0639700108517077E-3</v>
      </c>
      <c r="H112" s="9">
        <f>(Table25[[#This Row],[CARE/CAP AR20]]-Table25[[#This Row],[Base AR20]])*100</f>
        <v>-1.5257739816502234</v>
      </c>
      <c r="I112" s="9">
        <f>(Table25[[#This Row],[CARE/CAP AR50]]-Table25[[#This Row],[Base AR50]])*100</f>
        <v>-0.25042385780844545</v>
      </c>
      <c r="J112" s="7" t="s">
        <v>166</v>
      </c>
      <c r="K112" s="28" t="s">
        <v>15</v>
      </c>
    </row>
    <row r="113" spans="1:11" ht="15.75" x14ac:dyDescent="0.25">
      <c r="A113" s="12" t="s">
        <v>345</v>
      </c>
      <c r="B113" s="7" t="s">
        <v>346</v>
      </c>
      <c r="C113" s="7" t="s">
        <v>1134</v>
      </c>
      <c r="D113" s="8">
        <v>6.2353669207960871E-2</v>
      </c>
      <c r="E113" s="27">
        <v>4.2755951968461922E-2</v>
      </c>
      <c r="F113" s="13">
        <v>1.5566546758921017E-2</v>
      </c>
      <c r="G113" s="27">
        <v>1.0943322202721196E-2</v>
      </c>
      <c r="H113" s="9">
        <f>(Table25[[#This Row],[CARE/CAP AR20]]-Table25[[#This Row],[Base AR20]])*100</f>
        <v>-1.9597717239498949</v>
      </c>
      <c r="I113" s="9">
        <f>(Table25[[#This Row],[CARE/CAP AR50]]-Table25[[#This Row],[Base AR50]])*100</f>
        <v>-0.46232245561998209</v>
      </c>
      <c r="J113" s="7" t="s">
        <v>1198</v>
      </c>
      <c r="K113" s="28" t="s">
        <v>15</v>
      </c>
    </row>
    <row r="114" spans="1:11" ht="15.75" x14ac:dyDescent="0.25">
      <c r="A114" s="12" t="s">
        <v>194</v>
      </c>
      <c r="B114" s="7" t="s">
        <v>195</v>
      </c>
      <c r="C114" s="7" t="s">
        <v>1134</v>
      </c>
      <c r="D114" s="8">
        <v>6.1832881177248285E-2</v>
      </c>
      <c r="E114" s="27">
        <v>4.113088797273444E-2</v>
      </c>
      <c r="F114" s="13">
        <v>1.6021035540204641E-2</v>
      </c>
      <c r="G114" s="27">
        <v>1.123385740419122E-2</v>
      </c>
      <c r="H114" s="9">
        <f>(Table25[[#This Row],[CARE/CAP AR20]]-Table25[[#This Row],[Base AR20]])*100</f>
        <v>-2.0701993204513847</v>
      </c>
      <c r="I114" s="9">
        <f>(Table25[[#This Row],[CARE/CAP AR50]]-Table25[[#This Row],[Base AR50]])*100</f>
        <v>-0.47871781360134208</v>
      </c>
      <c r="J114" s="7" t="s">
        <v>1199</v>
      </c>
      <c r="K114" s="28" t="s">
        <v>15</v>
      </c>
    </row>
    <row r="115" spans="1:11" ht="15.75" x14ac:dyDescent="0.25">
      <c r="A115" s="12" t="s">
        <v>455</v>
      </c>
      <c r="B115" s="7" t="s">
        <v>456</v>
      </c>
      <c r="C115" s="7" t="s">
        <v>1172</v>
      </c>
      <c r="D115" s="8">
        <v>6.1513705752393608E-2</v>
      </c>
      <c r="E115" s="27">
        <v>4.2485571193467311E-2</v>
      </c>
      <c r="F115" s="13">
        <v>1.4230327142898534E-2</v>
      </c>
      <c r="G115" s="27">
        <v>1.0010487225629926E-2</v>
      </c>
      <c r="H115" s="9">
        <f>(Table25[[#This Row],[CARE/CAP AR20]]-Table25[[#This Row],[Base AR20]])*100</f>
        <v>-1.9028134558926295</v>
      </c>
      <c r="I115" s="9">
        <f>(Table25[[#This Row],[CARE/CAP AR50]]-Table25[[#This Row],[Base AR50]])*100</f>
        <v>-0.4219839917268608</v>
      </c>
      <c r="J115" s="7" t="s">
        <v>1200</v>
      </c>
      <c r="K115" s="28" t="s">
        <v>15</v>
      </c>
    </row>
    <row r="116" spans="1:11" ht="15.75" x14ac:dyDescent="0.25">
      <c r="A116" s="12" t="s">
        <v>440</v>
      </c>
      <c r="B116" s="7" t="s">
        <v>441</v>
      </c>
      <c r="C116" s="7" t="s">
        <v>1134</v>
      </c>
      <c r="D116" s="8">
        <v>6.1110562927720845E-2</v>
      </c>
      <c r="E116" s="27">
        <v>4.2323232881377071E-2</v>
      </c>
      <c r="F116" s="13">
        <v>1.6231598309314636E-2</v>
      </c>
      <c r="G116" s="27">
        <v>1.1435407702221251E-2</v>
      </c>
      <c r="H116" s="9">
        <f>(Table25[[#This Row],[CARE/CAP AR20]]-Table25[[#This Row],[Base AR20]])*100</f>
        <v>-1.8787330046343773</v>
      </c>
      <c r="I116" s="9">
        <f>(Table25[[#This Row],[CARE/CAP AR50]]-Table25[[#This Row],[Base AR50]])*100</f>
        <v>-0.47961906070933846</v>
      </c>
      <c r="J116" s="7" t="s">
        <v>1201</v>
      </c>
      <c r="K116" s="28" t="s">
        <v>15</v>
      </c>
    </row>
    <row r="117" spans="1:11" ht="15.75" x14ac:dyDescent="0.25">
      <c r="A117" s="12" t="s">
        <v>105</v>
      </c>
      <c r="B117" s="7" t="s">
        <v>106</v>
      </c>
      <c r="C117" s="7" t="s">
        <v>26</v>
      </c>
      <c r="D117" s="8">
        <v>6.0971971174825113E-2</v>
      </c>
      <c r="E117" s="27">
        <v>4.5716122663283669E-2</v>
      </c>
      <c r="F117" s="13">
        <v>1.6516104582139882E-2</v>
      </c>
      <c r="G117" s="27">
        <v>1.2864042155105325E-2</v>
      </c>
      <c r="H117" s="9">
        <f>(Table25[[#This Row],[CARE/CAP AR20]]-Table25[[#This Row],[Base AR20]])*100</f>
        <v>-1.5255848511541443</v>
      </c>
      <c r="I117" s="9">
        <f>(Table25[[#This Row],[CARE/CAP AR50]]-Table25[[#This Row],[Base AR50]])*100</f>
        <v>-0.36520624270345564</v>
      </c>
      <c r="J117" s="7" t="s">
        <v>107</v>
      </c>
      <c r="K117" s="28" t="s">
        <v>15</v>
      </c>
    </row>
    <row r="118" spans="1:11" ht="15.75" x14ac:dyDescent="0.25">
      <c r="A118" s="12" t="s">
        <v>79</v>
      </c>
      <c r="B118" s="7" t="s">
        <v>80</v>
      </c>
      <c r="C118" s="7" t="s">
        <v>151</v>
      </c>
      <c r="D118" s="8">
        <v>6.0888824293285036E-2</v>
      </c>
      <c r="E118" s="27">
        <v>4.6896920702167652E-2</v>
      </c>
      <c r="F118" s="13">
        <v>1.4892542740618603E-2</v>
      </c>
      <c r="G118" s="27">
        <v>1.1692182305498514E-2</v>
      </c>
      <c r="H118" s="9">
        <f>(Table25[[#This Row],[CARE/CAP AR20]]-Table25[[#This Row],[Base AR20]])*100</f>
        <v>-1.3991903591117385</v>
      </c>
      <c r="I118" s="9">
        <f>(Table25[[#This Row],[CARE/CAP AR50]]-Table25[[#This Row],[Base AR50]])*100</f>
        <v>-0.32003604351200887</v>
      </c>
      <c r="J118" s="7" t="s">
        <v>425</v>
      </c>
      <c r="K118" s="28" t="s">
        <v>15</v>
      </c>
    </row>
    <row r="119" spans="1:11" ht="15.75" x14ac:dyDescent="0.25">
      <c r="A119" s="12" t="s">
        <v>426</v>
      </c>
      <c r="B119" s="7" t="s">
        <v>427</v>
      </c>
      <c r="C119" s="7" t="s">
        <v>151</v>
      </c>
      <c r="D119" s="8">
        <v>6.0872654931217497E-2</v>
      </c>
      <c r="E119" s="27">
        <v>4.6886354868546684E-2</v>
      </c>
      <c r="F119" s="13">
        <v>1.0154659349289984E-2</v>
      </c>
      <c r="G119" s="27">
        <v>7.9883436114901087E-3</v>
      </c>
      <c r="H119" s="9">
        <f>(Table25[[#This Row],[CARE/CAP AR20]]-Table25[[#This Row],[Base AR20]])*100</f>
        <v>-1.3986300062670813</v>
      </c>
      <c r="I119" s="9">
        <f>(Table25[[#This Row],[CARE/CAP AR50]]-Table25[[#This Row],[Base AR50]])*100</f>
        <v>-0.21663157377998754</v>
      </c>
      <c r="J119" s="7" t="s">
        <v>428</v>
      </c>
      <c r="K119" s="28" t="s">
        <v>15</v>
      </c>
    </row>
    <row r="120" spans="1:11" ht="15.75" x14ac:dyDescent="0.25">
      <c r="A120" s="12" t="s">
        <v>291</v>
      </c>
      <c r="B120" s="7" t="s">
        <v>292</v>
      </c>
      <c r="C120" s="7" t="s">
        <v>1134</v>
      </c>
      <c r="D120" s="8">
        <v>6.0536115210930906E-2</v>
      </c>
      <c r="E120" s="27">
        <v>4.1645677265409506E-2</v>
      </c>
      <c r="F120" s="13">
        <v>1.4057368059549448E-2</v>
      </c>
      <c r="G120" s="27">
        <v>9.8957065666344223E-3</v>
      </c>
      <c r="H120" s="9">
        <f>(Table25[[#This Row],[CARE/CAP AR20]]-Table25[[#This Row],[Base AR20]])*100</f>
        <v>-1.8890437945521401</v>
      </c>
      <c r="I120" s="9">
        <f>(Table25[[#This Row],[CARE/CAP AR50]]-Table25[[#This Row],[Base AR50]])*100</f>
        <v>-0.41616614929150253</v>
      </c>
      <c r="J120" s="7" t="s">
        <v>1202</v>
      </c>
      <c r="K120" s="28" t="s">
        <v>15</v>
      </c>
    </row>
    <row r="121" spans="1:11" ht="15.75" x14ac:dyDescent="0.25">
      <c r="A121" s="12" t="s">
        <v>312</v>
      </c>
      <c r="B121" s="7" t="s">
        <v>313</v>
      </c>
      <c r="C121" s="7" t="s">
        <v>1134</v>
      </c>
      <c r="D121" s="8">
        <v>6.0467179721904775E-2</v>
      </c>
      <c r="E121" s="27">
        <v>4.1218562883489983E-2</v>
      </c>
      <c r="F121" s="13">
        <v>1.2612179631685538E-2</v>
      </c>
      <c r="G121" s="27">
        <v>8.8671804614194917E-3</v>
      </c>
      <c r="H121" s="9">
        <f>(Table25[[#This Row],[CARE/CAP AR20]]-Table25[[#This Row],[Base AR20]])*100</f>
        <v>-1.9248616838414792</v>
      </c>
      <c r="I121" s="9">
        <f>(Table25[[#This Row],[CARE/CAP AR50]]-Table25[[#This Row],[Base AR50]])*100</f>
        <v>-0.37449991702660468</v>
      </c>
      <c r="J121" s="7" t="s">
        <v>1203</v>
      </c>
      <c r="K121" s="28" t="s">
        <v>15</v>
      </c>
    </row>
    <row r="122" spans="1:11" ht="15.75" x14ac:dyDescent="0.25">
      <c r="A122" s="12" t="s">
        <v>90</v>
      </c>
      <c r="B122" s="7" t="s">
        <v>91</v>
      </c>
      <c r="C122" s="7" t="s">
        <v>57</v>
      </c>
      <c r="D122" s="8">
        <v>6.0372108224065336E-2</v>
      </c>
      <c r="E122" s="27">
        <v>4.5415197291483779E-2</v>
      </c>
      <c r="F122" s="13">
        <v>1.3096750518578521E-2</v>
      </c>
      <c r="G122" s="27">
        <v>1.0236206879410119E-2</v>
      </c>
      <c r="H122" s="9">
        <f>(Table25[[#This Row],[CARE/CAP AR20]]-Table25[[#This Row],[Base AR20]])*100</f>
        <v>-1.4956910932581557</v>
      </c>
      <c r="I122" s="9">
        <f>(Table25[[#This Row],[CARE/CAP AR50]]-Table25[[#This Row],[Base AR50]])*100</f>
        <v>-0.28605436391684025</v>
      </c>
      <c r="J122" s="7" t="s">
        <v>184</v>
      </c>
      <c r="K122" s="28" t="s">
        <v>15</v>
      </c>
    </row>
    <row r="123" spans="1:11" ht="15.75" x14ac:dyDescent="0.25">
      <c r="A123" s="12" t="s">
        <v>444</v>
      </c>
      <c r="B123" s="7" t="s">
        <v>445</v>
      </c>
      <c r="C123" s="7" t="s">
        <v>1134</v>
      </c>
      <c r="D123" s="8">
        <v>5.975337471753097E-2</v>
      </c>
      <c r="E123" s="27">
        <v>4.2212660371951913E-2</v>
      </c>
      <c r="F123" s="13">
        <v>1.3710473718730784E-2</v>
      </c>
      <c r="G123" s="27">
        <v>9.7119898084132988E-3</v>
      </c>
      <c r="H123" s="9">
        <f>(Table25[[#This Row],[CARE/CAP AR20]]-Table25[[#This Row],[Base AR20]])*100</f>
        <v>-1.7540714345579058</v>
      </c>
      <c r="I123" s="9">
        <f>(Table25[[#This Row],[CARE/CAP AR50]]-Table25[[#This Row],[Base AR50]])*100</f>
        <v>-0.39984839103174852</v>
      </c>
      <c r="J123" s="7" t="s">
        <v>1204</v>
      </c>
      <c r="K123" s="28" t="s">
        <v>15</v>
      </c>
    </row>
    <row r="124" spans="1:11" ht="15.75" x14ac:dyDescent="0.25">
      <c r="A124" s="12" t="s">
        <v>140</v>
      </c>
      <c r="B124" s="7" t="s">
        <v>141</v>
      </c>
      <c r="C124" s="7" t="s">
        <v>81</v>
      </c>
      <c r="D124" s="8">
        <v>5.9682529457062858E-2</v>
      </c>
      <c r="E124" s="27">
        <v>4.4940181455395217E-2</v>
      </c>
      <c r="F124" s="13">
        <v>1.6108784357932435E-2</v>
      </c>
      <c r="G124" s="27">
        <v>1.2560690589248065E-2</v>
      </c>
      <c r="H124" s="9">
        <f>(Table25[[#This Row],[CARE/CAP AR20]]-Table25[[#This Row],[Base AR20]])*100</f>
        <v>-1.474234800166764</v>
      </c>
      <c r="I124" s="9">
        <f>(Table25[[#This Row],[CARE/CAP AR50]]-Table25[[#This Row],[Base AR50]])*100</f>
        <v>-0.354809376868437</v>
      </c>
      <c r="J124" s="7" t="s">
        <v>142</v>
      </c>
      <c r="K124" s="28" t="s">
        <v>15</v>
      </c>
    </row>
    <row r="125" spans="1:11" ht="15.75" x14ac:dyDescent="0.25">
      <c r="A125" s="12" t="s">
        <v>420</v>
      </c>
      <c r="B125" s="7" t="s">
        <v>421</v>
      </c>
      <c r="C125" s="7" t="s">
        <v>1205</v>
      </c>
      <c r="D125" s="8">
        <v>5.9597217788035027E-2</v>
      </c>
      <c r="E125" s="27">
        <v>4.1603440030367346E-2</v>
      </c>
      <c r="F125" s="13">
        <v>1.6336911759377428E-2</v>
      </c>
      <c r="G125" s="27">
        <v>1.1498887351176868E-2</v>
      </c>
      <c r="H125" s="9">
        <f>(Table25[[#This Row],[CARE/CAP AR20]]-Table25[[#This Row],[Base AR20]])*100</f>
        <v>-1.7993777757667682</v>
      </c>
      <c r="I125" s="9">
        <f>(Table25[[#This Row],[CARE/CAP AR50]]-Table25[[#This Row],[Base AR50]])*100</f>
        <v>-0.48380244082005597</v>
      </c>
      <c r="J125" s="7" t="s">
        <v>1206</v>
      </c>
      <c r="K125" s="28" t="s">
        <v>15</v>
      </c>
    </row>
    <row r="126" spans="1:11" ht="15.75" x14ac:dyDescent="0.25">
      <c r="A126" s="12" t="s">
        <v>234</v>
      </c>
      <c r="B126" s="7" t="s">
        <v>235</v>
      </c>
      <c r="C126" s="7" t="s">
        <v>1134</v>
      </c>
      <c r="D126" s="8">
        <v>5.9473498938554914E-2</v>
      </c>
      <c r="E126" s="27">
        <v>4.122575218004134E-2</v>
      </c>
      <c r="F126" s="13">
        <v>1.0821436841292534E-2</v>
      </c>
      <c r="G126" s="27">
        <v>7.6399528516875688E-3</v>
      </c>
      <c r="H126" s="9">
        <f>(Table25[[#This Row],[CARE/CAP AR20]]-Table25[[#This Row],[Base AR20]])*100</f>
        <v>-1.8247746758513574</v>
      </c>
      <c r="I126" s="9">
        <f>(Table25[[#This Row],[CARE/CAP AR50]]-Table25[[#This Row],[Base AR50]])*100</f>
        <v>-0.31814839896049651</v>
      </c>
      <c r="J126" s="7" t="s">
        <v>1207</v>
      </c>
      <c r="K126" s="28" t="s">
        <v>15</v>
      </c>
    </row>
    <row r="127" spans="1:11" ht="15.75" x14ac:dyDescent="0.25">
      <c r="A127" s="12" t="s">
        <v>482</v>
      </c>
      <c r="B127" s="7" t="s">
        <v>483</v>
      </c>
      <c r="C127" s="7" t="s">
        <v>1172</v>
      </c>
      <c r="D127" s="8">
        <v>5.9265788271004309E-2</v>
      </c>
      <c r="E127" s="27">
        <v>4.092366740176618E-2</v>
      </c>
      <c r="F127" s="13">
        <v>1.490239393949911E-2</v>
      </c>
      <c r="G127" s="27">
        <v>1.0477737948511196E-2</v>
      </c>
      <c r="H127" s="9">
        <f>(Table25[[#This Row],[CARE/CAP AR20]]-Table25[[#This Row],[Base AR20]])*100</f>
        <v>-1.834212086923813</v>
      </c>
      <c r="I127" s="9">
        <f>(Table25[[#This Row],[CARE/CAP AR50]]-Table25[[#This Row],[Base AR50]])*100</f>
        <v>-0.44246559909879146</v>
      </c>
      <c r="J127" s="7" t="s">
        <v>1208</v>
      </c>
      <c r="K127" s="28" t="s">
        <v>15</v>
      </c>
    </row>
    <row r="128" spans="1:11" ht="15.75" x14ac:dyDescent="0.25">
      <c r="A128" s="12" t="s">
        <v>73</v>
      </c>
      <c r="B128" s="7" t="s">
        <v>74</v>
      </c>
      <c r="C128" s="7" t="s">
        <v>100</v>
      </c>
      <c r="D128" s="8">
        <v>5.9260354516901821E-2</v>
      </c>
      <c r="E128" s="27">
        <v>4.5004468074457404E-2</v>
      </c>
      <c r="F128" s="13">
        <v>1.5988658371963154E-2</v>
      </c>
      <c r="G128" s="27">
        <v>1.2496044604954102E-2</v>
      </c>
      <c r="H128" s="9">
        <f>(Table25[[#This Row],[CARE/CAP AR20]]-Table25[[#This Row],[Base AR20]])*100</f>
        <v>-1.4255886442444416</v>
      </c>
      <c r="I128" s="9">
        <f>(Table25[[#This Row],[CARE/CAP AR50]]-Table25[[#This Row],[Base AR50]])*100</f>
        <v>-0.34926137670090518</v>
      </c>
      <c r="J128" s="7" t="s">
        <v>1209</v>
      </c>
      <c r="K128" s="28" t="s">
        <v>15</v>
      </c>
    </row>
    <row r="129" spans="1:11" ht="15.75" x14ac:dyDescent="0.25">
      <c r="A129" s="12" t="s">
        <v>73</v>
      </c>
      <c r="B129" s="7" t="s">
        <v>74</v>
      </c>
      <c r="C129" s="7" t="s">
        <v>26</v>
      </c>
      <c r="D129" s="8">
        <v>5.8739570927513945E-2</v>
      </c>
      <c r="E129" s="27">
        <v>4.4978742465498232E-2</v>
      </c>
      <c r="F129" s="13">
        <v>1.6397968730043903E-2</v>
      </c>
      <c r="G129" s="27">
        <v>1.2841569387461917E-2</v>
      </c>
      <c r="H129" s="9">
        <f>(Table25[[#This Row],[CARE/CAP AR20]]-Table25[[#This Row],[Base AR20]])*100</f>
        <v>-1.3760828462015713</v>
      </c>
      <c r="I129" s="9">
        <f>(Table25[[#This Row],[CARE/CAP AR50]]-Table25[[#This Row],[Base AR50]])*100</f>
        <v>-0.35563993425819851</v>
      </c>
      <c r="J129" s="7" t="s">
        <v>1210</v>
      </c>
      <c r="K129" s="28" t="s">
        <v>15</v>
      </c>
    </row>
    <row r="130" spans="1:11" ht="15.75" x14ac:dyDescent="0.25">
      <c r="A130" s="12" t="s">
        <v>348</v>
      </c>
      <c r="B130" s="7" t="s">
        <v>349</v>
      </c>
      <c r="C130" s="7" t="s">
        <v>1172</v>
      </c>
      <c r="D130" s="8">
        <v>5.8097267968986947E-2</v>
      </c>
      <c r="E130" s="27">
        <v>3.9996670349208195E-2</v>
      </c>
      <c r="F130" s="13">
        <v>1.4108968125819977E-2</v>
      </c>
      <c r="G130" s="27">
        <v>9.9144228933389644E-3</v>
      </c>
      <c r="H130" s="9">
        <f>(Table25[[#This Row],[CARE/CAP AR20]]-Table25[[#This Row],[Base AR20]])*100</f>
        <v>-1.8100597619778753</v>
      </c>
      <c r="I130" s="9">
        <f>(Table25[[#This Row],[CARE/CAP AR50]]-Table25[[#This Row],[Base AR50]])*100</f>
        <v>-0.41945452324810129</v>
      </c>
      <c r="J130" s="7" t="s">
        <v>1211</v>
      </c>
      <c r="K130" s="28" t="s">
        <v>15</v>
      </c>
    </row>
    <row r="131" spans="1:11" ht="15.75" x14ac:dyDescent="0.25">
      <c r="A131" s="12" t="s">
        <v>202</v>
      </c>
      <c r="B131" s="7" t="s">
        <v>203</v>
      </c>
      <c r="C131" s="7" t="s">
        <v>1172</v>
      </c>
      <c r="D131" s="8">
        <v>5.7817356951923395E-2</v>
      </c>
      <c r="E131" s="27">
        <v>3.9745650038817158E-2</v>
      </c>
      <c r="F131" s="13">
        <v>1.6736853119675186E-2</v>
      </c>
      <c r="G131" s="27">
        <v>1.1741126271935838E-2</v>
      </c>
      <c r="H131" s="9">
        <f>(Table25[[#This Row],[CARE/CAP AR20]]-Table25[[#This Row],[Base AR20]])*100</f>
        <v>-1.8071706913106236</v>
      </c>
      <c r="I131" s="9">
        <f>(Table25[[#This Row],[CARE/CAP AR50]]-Table25[[#This Row],[Base AR50]])*100</f>
        <v>-0.49957268477393479</v>
      </c>
      <c r="J131" s="7" t="s">
        <v>1212</v>
      </c>
      <c r="K131" s="28" t="s">
        <v>15</v>
      </c>
    </row>
    <row r="132" spans="1:11" ht="15.75" x14ac:dyDescent="0.25">
      <c r="A132" s="12" t="s">
        <v>342</v>
      </c>
      <c r="B132" s="7" t="s">
        <v>343</v>
      </c>
      <c r="C132" s="7" t="s">
        <v>1134</v>
      </c>
      <c r="D132" s="8">
        <v>5.7731379642068238E-2</v>
      </c>
      <c r="E132" s="27">
        <v>3.977546035917074E-2</v>
      </c>
      <c r="F132" s="13">
        <v>1.4020975816835868E-2</v>
      </c>
      <c r="G132" s="27">
        <v>9.8706335376774861E-3</v>
      </c>
      <c r="H132" s="9">
        <f>(Table25[[#This Row],[CARE/CAP AR20]]-Table25[[#This Row],[Base AR20]])*100</f>
        <v>-1.7955919282897499</v>
      </c>
      <c r="I132" s="9">
        <f>(Table25[[#This Row],[CARE/CAP AR50]]-Table25[[#This Row],[Base AR50]])*100</f>
        <v>-0.41503422791583816</v>
      </c>
      <c r="J132" s="7" t="s">
        <v>1213</v>
      </c>
      <c r="K132" s="28" t="s">
        <v>15</v>
      </c>
    </row>
    <row r="133" spans="1:11" ht="15.75" x14ac:dyDescent="0.25">
      <c r="A133" s="12" t="s">
        <v>348</v>
      </c>
      <c r="B133" s="7" t="s">
        <v>349</v>
      </c>
      <c r="C133" s="7" t="s">
        <v>1134</v>
      </c>
      <c r="D133" s="8">
        <v>5.7315714076205768E-2</v>
      </c>
      <c r="E133" s="27">
        <v>3.9496372288930506E-2</v>
      </c>
      <c r="F133" s="13">
        <v>1.3485298641394444E-2</v>
      </c>
      <c r="G133" s="27">
        <v>9.4958774404054359E-3</v>
      </c>
      <c r="H133" s="9">
        <f>(Table25[[#This Row],[CARE/CAP AR20]]-Table25[[#This Row],[Base AR20]])*100</f>
        <v>-1.7819341787275262</v>
      </c>
      <c r="I133" s="9">
        <f>(Table25[[#This Row],[CARE/CAP AR50]]-Table25[[#This Row],[Base AR50]])*100</f>
        <v>-0.39894212009890084</v>
      </c>
      <c r="J133" s="7" t="s">
        <v>1214</v>
      </c>
      <c r="K133" s="28" t="s">
        <v>15</v>
      </c>
    </row>
    <row r="134" spans="1:11" ht="15.75" x14ac:dyDescent="0.25">
      <c r="A134" s="12" t="s">
        <v>294</v>
      </c>
      <c r="B134" s="7" t="s">
        <v>295</v>
      </c>
      <c r="C134" s="7" t="s">
        <v>113</v>
      </c>
      <c r="D134" s="8">
        <v>5.7120914369603544E-2</v>
      </c>
      <c r="E134" s="27">
        <v>4.3211813988548488E-2</v>
      </c>
      <c r="F134" s="13">
        <v>1.6308278768426047E-2</v>
      </c>
      <c r="G134" s="27">
        <v>1.264057544766232E-2</v>
      </c>
      <c r="H134" s="9">
        <f>(Table25[[#This Row],[CARE/CAP AR20]]-Table25[[#This Row],[Base AR20]])*100</f>
        <v>-1.3909100381055057</v>
      </c>
      <c r="I134" s="9">
        <f>(Table25[[#This Row],[CARE/CAP AR50]]-Table25[[#This Row],[Base AR50]])*100</f>
        <v>-0.36677033207637277</v>
      </c>
      <c r="J134" s="7" t="s">
        <v>362</v>
      </c>
      <c r="K134" s="28" t="s">
        <v>15</v>
      </c>
    </row>
    <row r="135" spans="1:11" ht="15.75" x14ac:dyDescent="0.25">
      <c r="A135" s="12" t="s">
        <v>294</v>
      </c>
      <c r="B135" s="7" t="s">
        <v>295</v>
      </c>
      <c r="C135" s="7" t="s">
        <v>85</v>
      </c>
      <c r="D135" s="8">
        <v>5.704014850588817E-2</v>
      </c>
      <c r="E135" s="27">
        <v>4.3168139895195939E-2</v>
      </c>
      <c r="F135" s="13">
        <v>1.6299770372931108E-2</v>
      </c>
      <c r="G135" s="27">
        <v>1.2635321947125119E-2</v>
      </c>
      <c r="H135" s="9">
        <f>(Table25[[#This Row],[CARE/CAP AR20]]-Table25[[#This Row],[Base AR20]])*100</f>
        <v>-1.387200861069223</v>
      </c>
      <c r="I135" s="9">
        <f>(Table25[[#This Row],[CARE/CAP AR50]]-Table25[[#This Row],[Base AR50]])*100</f>
        <v>-0.36644484258059884</v>
      </c>
      <c r="J135" s="7" t="s">
        <v>296</v>
      </c>
      <c r="K135" s="28" t="s">
        <v>15</v>
      </c>
    </row>
    <row r="136" spans="1:11" ht="15.75" x14ac:dyDescent="0.25">
      <c r="A136" s="12" t="s">
        <v>158</v>
      </c>
      <c r="B136" s="7" t="s">
        <v>159</v>
      </c>
      <c r="C136" s="7" t="s">
        <v>81</v>
      </c>
      <c r="D136" s="8">
        <v>5.7024898081570338E-2</v>
      </c>
      <c r="E136" s="27">
        <v>4.3029362214959871E-2</v>
      </c>
      <c r="F136" s="13">
        <v>1.5814105340794988E-2</v>
      </c>
      <c r="G136" s="27">
        <v>1.2333880006731487E-2</v>
      </c>
      <c r="H136" s="9">
        <f>(Table25[[#This Row],[CARE/CAP AR20]]-Table25[[#This Row],[Base AR20]])*100</f>
        <v>-1.3995535866610467</v>
      </c>
      <c r="I136" s="9">
        <f>(Table25[[#This Row],[CARE/CAP AR50]]-Table25[[#This Row],[Base AR50]])*100</f>
        <v>-0.34802253340635009</v>
      </c>
      <c r="J136" s="7" t="s">
        <v>160</v>
      </c>
      <c r="K136" s="28" t="s">
        <v>15</v>
      </c>
    </row>
    <row r="137" spans="1:11" ht="15.75" x14ac:dyDescent="0.25">
      <c r="A137" s="12" t="s">
        <v>383</v>
      </c>
      <c r="B137" s="7" t="s">
        <v>384</v>
      </c>
      <c r="C137" s="7" t="s">
        <v>1134</v>
      </c>
      <c r="D137" s="8">
        <v>5.6604806395506739E-2</v>
      </c>
      <c r="E137" s="27">
        <v>3.9285343815331629E-2</v>
      </c>
      <c r="F137" s="13">
        <v>1.4175818189107523E-2</v>
      </c>
      <c r="G137" s="27">
        <v>9.9959902020644534E-3</v>
      </c>
      <c r="H137" s="9">
        <f>(Table25[[#This Row],[CARE/CAP AR20]]-Table25[[#This Row],[Base AR20]])*100</f>
        <v>-1.7319462580175111</v>
      </c>
      <c r="I137" s="9">
        <f>(Table25[[#This Row],[CARE/CAP AR50]]-Table25[[#This Row],[Base AR50]])*100</f>
        <v>-0.41798279870430693</v>
      </c>
      <c r="J137" s="7" t="s">
        <v>1215</v>
      </c>
      <c r="K137" s="28" t="s">
        <v>15</v>
      </c>
    </row>
    <row r="138" spans="1:11" ht="15.75" x14ac:dyDescent="0.25">
      <c r="A138" s="12" t="s">
        <v>461</v>
      </c>
      <c r="B138" s="7" t="s">
        <v>462</v>
      </c>
      <c r="C138" s="7" t="s">
        <v>151</v>
      </c>
      <c r="D138" s="8">
        <v>5.6398387511791492E-2</v>
      </c>
      <c r="E138" s="27">
        <v>4.3520131301548665E-2</v>
      </c>
      <c r="F138" s="13">
        <v>1.1687918386166066E-2</v>
      </c>
      <c r="G138" s="27">
        <v>9.1885842100484835E-3</v>
      </c>
      <c r="H138" s="9">
        <f>(Table25[[#This Row],[CARE/CAP AR20]]-Table25[[#This Row],[Base AR20]])*100</f>
        <v>-1.2878256210242829</v>
      </c>
      <c r="I138" s="9">
        <f>(Table25[[#This Row],[CARE/CAP AR50]]-Table25[[#This Row],[Base AR50]])*100</f>
        <v>-0.2499334176117583</v>
      </c>
      <c r="J138" s="7" t="s">
        <v>463</v>
      </c>
      <c r="K138" s="28" t="s">
        <v>15</v>
      </c>
    </row>
    <row r="139" spans="1:11" ht="15.75" x14ac:dyDescent="0.25">
      <c r="A139" s="12" t="s">
        <v>93</v>
      </c>
      <c r="B139" s="7" t="s">
        <v>94</v>
      </c>
      <c r="C139" s="7" t="s">
        <v>57</v>
      </c>
      <c r="D139" s="8">
        <v>5.6367701501274056E-2</v>
      </c>
      <c r="E139" s="27">
        <v>4.2781803573239255E-2</v>
      </c>
      <c r="F139" s="13">
        <v>1.1461459474382341E-2</v>
      </c>
      <c r="G139" s="27">
        <v>8.9809889844210903E-3</v>
      </c>
      <c r="H139" s="9">
        <f>(Table25[[#This Row],[CARE/CAP AR20]]-Table25[[#This Row],[Base AR20]])*100</f>
        <v>-1.35858979280348</v>
      </c>
      <c r="I139" s="9">
        <f>(Table25[[#This Row],[CARE/CAP AR50]]-Table25[[#This Row],[Base AR50]])*100</f>
        <v>-0.24804704899612506</v>
      </c>
      <c r="J139" s="7" t="s">
        <v>222</v>
      </c>
      <c r="K139" s="28" t="s">
        <v>15</v>
      </c>
    </row>
    <row r="140" spans="1:11" ht="15.75" x14ac:dyDescent="0.25">
      <c r="A140" s="12" t="s">
        <v>320</v>
      </c>
      <c r="B140" s="7" t="s">
        <v>321</v>
      </c>
      <c r="C140" s="7" t="s">
        <v>1134</v>
      </c>
      <c r="D140" s="8">
        <v>5.6305467702089849E-2</v>
      </c>
      <c r="E140" s="27">
        <v>3.9703121151093194E-2</v>
      </c>
      <c r="F140" s="13">
        <v>1.2527664135112904E-2</v>
      </c>
      <c r="G140" s="27">
        <v>8.870753242909547E-3</v>
      </c>
      <c r="H140" s="9">
        <f>(Table25[[#This Row],[CARE/CAP AR20]]-Table25[[#This Row],[Base AR20]])*100</f>
        <v>-1.6602346550996656</v>
      </c>
      <c r="I140" s="9">
        <f>(Table25[[#This Row],[CARE/CAP AR50]]-Table25[[#This Row],[Base AR50]])*100</f>
        <v>-0.36569108922033572</v>
      </c>
      <c r="J140" s="7" t="s">
        <v>1216</v>
      </c>
      <c r="K140" s="28" t="s">
        <v>15</v>
      </c>
    </row>
    <row r="141" spans="1:11" ht="15.75" x14ac:dyDescent="0.25">
      <c r="A141" s="12" t="s">
        <v>482</v>
      </c>
      <c r="B141" s="7" t="s">
        <v>483</v>
      </c>
      <c r="C141" s="7" t="s">
        <v>1134</v>
      </c>
      <c r="D141" s="8">
        <v>5.599945659489771E-2</v>
      </c>
      <c r="E141" s="27">
        <v>3.8771186449435183E-2</v>
      </c>
      <c r="F141" s="13">
        <v>1.4098638707765912E-2</v>
      </c>
      <c r="G141" s="27">
        <v>9.9351335694704591E-3</v>
      </c>
      <c r="H141" s="9">
        <f>(Table25[[#This Row],[CARE/CAP AR20]]-Table25[[#This Row],[Base AR20]])*100</f>
        <v>-1.7228270145462528</v>
      </c>
      <c r="I141" s="9">
        <f>(Table25[[#This Row],[CARE/CAP AR50]]-Table25[[#This Row],[Base AR50]])*100</f>
        <v>-0.4163505138295453</v>
      </c>
      <c r="J141" s="7" t="s">
        <v>1217</v>
      </c>
      <c r="K141" s="28" t="s">
        <v>15</v>
      </c>
    </row>
    <row r="142" spans="1:11" ht="15.75" x14ac:dyDescent="0.25">
      <c r="A142" s="12" t="s">
        <v>376</v>
      </c>
      <c r="B142" s="7" t="s">
        <v>377</v>
      </c>
      <c r="C142" s="7" t="s">
        <v>1134</v>
      </c>
      <c r="D142" s="8">
        <v>5.5921863825197024E-2</v>
      </c>
      <c r="E142" s="27">
        <v>3.9638673317880332E-2</v>
      </c>
      <c r="F142" s="13">
        <v>1.2919569612554823E-2</v>
      </c>
      <c r="G142" s="27">
        <v>9.1587152328593737E-3</v>
      </c>
      <c r="H142" s="9">
        <f>(Table25[[#This Row],[CARE/CAP AR20]]-Table25[[#This Row],[Base AR20]])*100</f>
        <v>-1.6283190507316692</v>
      </c>
      <c r="I142" s="9">
        <f>(Table25[[#This Row],[CARE/CAP AR50]]-Table25[[#This Row],[Base AR50]])*100</f>
        <v>-0.37608543796954497</v>
      </c>
      <c r="J142" s="7" t="s">
        <v>1218</v>
      </c>
      <c r="K142" s="28" t="s">
        <v>15</v>
      </c>
    </row>
    <row r="143" spans="1:11" ht="15.75" x14ac:dyDescent="0.25">
      <c r="A143" s="12" t="s">
        <v>176</v>
      </c>
      <c r="B143" s="7" t="s">
        <v>177</v>
      </c>
      <c r="C143" s="7" t="s">
        <v>1172</v>
      </c>
      <c r="D143" s="8">
        <v>5.5837333742240897E-2</v>
      </c>
      <c r="E143" s="27">
        <v>3.7968793338006429E-2</v>
      </c>
      <c r="F143" s="13">
        <v>1.6542716351706913E-2</v>
      </c>
      <c r="G143" s="27">
        <v>1.1564786855568554E-2</v>
      </c>
      <c r="H143" s="9">
        <f>(Table25[[#This Row],[CARE/CAP AR20]]-Table25[[#This Row],[Base AR20]])*100</f>
        <v>-1.7868540404234468</v>
      </c>
      <c r="I143" s="9">
        <f>(Table25[[#This Row],[CARE/CAP AR50]]-Table25[[#This Row],[Base AR50]])*100</f>
        <v>-0.49779294961383586</v>
      </c>
      <c r="J143" s="7" t="s">
        <v>1219</v>
      </c>
      <c r="K143" s="28" t="s">
        <v>15</v>
      </c>
    </row>
    <row r="144" spans="1:11" ht="15.75" x14ac:dyDescent="0.25">
      <c r="A144" s="12" t="s">
        <v>306</v>
      </c>
      <c r="B144" s="7" t="s">
        <v>307</v>
      </c>
      <c r="C144" s="7" t="s">
        <v>85</v>
      </c>
      <c r="D144" s="8">
        <v>5.5816653875254037E-2</v>
      </c>
      <c r="E144" s="27">
        <v>4.2273035618401116E-2</v>
      </c>
      <c r="F144" s="13">
        <v>1.451210760068304E-2</v>
      </c>
      <c r="G144" s="27">
        <v>1.1261545683626896E-2</v>
      </c>
      <c r="H144" s="9">
        <f>(Table25[[#This Row],[CARE/CAP AR20]]-Table25[[#This Row],[Base AR20]])*100</f>
        <v>-1.3543618256852921</v>
      </c>
      <c r="I144" s="9">
        <f>(Table25[[#This Row],[CARE/CAP AR50]]-Table25[[#This Row],[Base AR50]])*100</f>
        <v>-0.32505619170561434</v>
      </c>
      <c r="J144" s="7" t="s">
        <v>308</v>
      </c>
      <c r="K144" s="28" t="s">
        <v>15</v>
      </c>
    </row>
    <row r="145" spans="1:11" ht="15.75" x14ac:dyDescent="0.25">
      <c r="A145" s="12" t="s">
        <v>137</v>
      </c>
      <c r="B145" s="7" t="s">
        <v>138</v>
      </c>
      <c r="C145" s="7" t="s">
        <v>98</v>
      </c>
      <c r="D145" s="8">
        <v>5.5752292398651399E-2</v>
      </c>
      <c r="E145" s="27">
        <v>4.1557798238517171E-2</v>
      </c>
      <c r="F145" s="13">
        <v>1.3572177794416789E-2</v>
      </c>
      <c r="G145" s="27">
        <v>1.0496082599914145E-2</v>
      </c>
      <c r="H145" s="9">
        <f>(Table25[[#This Row],[CARE/CAP AR20]]-Table25[[#This Row],[Base AR20]])*100</f>
        <v>-1.4194494160134228</v>
      </c>
      <c r="I145" s="9">
        <f>(Table25[[#This Row],[CARE/CAP AR50]]-Table25[[#This Row],[Base AR50]])*100</f>
        <v>-0.30760951945026438</v>
      </c>
      <c r="J145" s="7" t="s">
        <v>139</v>
      </c>
      <c r="K145" s="28" t="s">
        <v>15</v>
      </c>
    </row>
    <row r="146" spans="1:11" ht="15.75" x14ac:dyDescent="0.25">
      <c r="A146" s="12" t="s">
        <v>194</v>
      </c>
      <c r="B146" s="7" t="s">
        <v>195</v>
      </c>
      <c r="C146" s="7" t="s">
        <v>1172</v>
      </c>
      <c r="D146" s="8">
        <v>5.5702861884270545E-2</v>
      </c>
      <c r="E146" s="27">
        <v>3.8109919834591437E-2</v>
      </c>
      <c r="F146" s="13">
        <v>1.6670577820944884E-2</v>
      </c>
      <c r="G146" s="27">
        <v>1.1674621367071019E-2</v>
      </c>
      <c r="H146" s="9">
        <f>(Table25[[#This Row],[CARE/CAP AR20]]-Table25[[#This Row],[Base AR20]])*100</f>
        <v>-1.7592942049679108</v>
      </c>
      <c r="I146" s="9">
        <f>(Table25[[#This Row],[CARE/CAP AR50]]-Table25[[#This Row],[Base AR50]])*100</f>
        <v>-0.49959564538738649</v>
      </c>
      <c r="J146" s="7" t="s">
        <v>1220</v>
      </c>
      <c r="K146" s="28" t="s">
        <v>15</v>
      </c>
    </row>
    <row r="147" spans="1:11" ht="15.75" x14ac:dyDescent="0.25">
      <c r="A147" s="12" t="s">
        <v>202</v>
      </c>
      <c r="B147" s="7" t="s">
        <v>203</v>
      </c>
      <c r="C147" s="7" t="s">
        <v>1134</v>
      </c>
      <c r="D147" s="8">
        <v>5.5562086001724159E-2</v>
      </c>
      <c r="E147" s="27">
        <v>3.8037553004500436E-2</v>
      </c>
      <c r="F147" s="13">
        <v>1.5905184819308214E-2</v>
      </c>
      <c r="G147" s="27">
        <v>1.1162575239647031E-2</v>
      </c>
      <c r="H147" s="9">
        <f>(Table25[[#This Row],[CARE/CAP AR20]]-Table25[[#This Row],[Base AR20]])*100</f>
        <v>-1.7524532997223723</v>
      </c>
      <c r="I147" s="9">
        <f>(Table25[[#This Row],[CARE/CAP AR50]]-Table25[[#This Row],[Base AR50]])*100</f>
        <v>-0.47426095796611839</v>
      </c>
      <c r="J147" s="7" t="s">
        <v>1221</v>
      </c>
      <c r="K147" s="28" t="s">
        <v>15</v>
      </c>
    </row>
    <row r="148" spans="1:11" ht="15.75" x14ac:dyDescent="0.25">
      <c r="A148" s="12" t="s">
        <v>330</v>
      </c>
      <c r="B148" s="7" t="s">
        <v>331</v>
      </c>
      <c r="C148" s="7" t="s">
        <v>1172</v>
      </c>
      <c r="D148" s="8">
        <v>5.5550939459390908E-2</v>
      </c>
      <c r="E148" s="27">
        <v>3.8029998679092535E-2</v>
      </c>
      <c r="F148" s="13">
        <v>1.6181677074910444E-2</v>
      </c>
      <c r="G148" s="27">
        <v>1.1336994632467968E-2</v>
      </c>
      <c r="H148" s="9">
        <f>(Table25[[#This Row],[CARE/CAP AR20]]-Table25[[#This Row],[Base AR20]])*100</f>
        <v>-1.7520940780298373</v>
      </c>
      <c r="I148" s="9">
        <f>(Table25[[#This Row],[CARE/CAP AR50]]-Table25[[#This Row],[Base AR50]])*100</f>
        <v>-0.48446824424424761</v>
      </c>
      <c r="J148" s="7" t="s">
        <v>1222</v>
      </c>
      <c r="K148" s="28" t="s">
        <v>15</v>
      </c>
    </row>
    <row r="149" spans="1:11" ht="15.75" x14ac:dyDescent="0.25">
      <c r="A149" s="12" t="s">
        <v>230</v>
      </c>
      <c r="B149" s="7" t="s">
        <v>231</v>
      </c>
      <c r="C149" s="7" t="s">
        <v>57</v>
      </c>
      <c r="D149" s="8">
        <v>5.5534785826601894E-2</v>
      </c>
      <c r="E149" s="27">
        <v>4.2080766425350816E-2</v>
      </c>
      <c r="F149" s="13">
        <v>1.0387061837238282E-2</v>
      </c>
      <c r="G149" s="27">
        <v>8.1416560668926188E-3</v>
      </c>
      <c r="H149" s="9">
        <f>(Table25[[#This Row],[CARE/CAP AR20]]-Table25[[#This Row],[Base AR20]])*100</f>
        <v>-1.3454019401251078</v>
      </c>
      <c r="I149" s="9">
        <f>(Table25[[#This Row],[CARE/CAP AR50]]-Table25[[#This Row],[Base AR50]])*100</f>
        <v>-0.22454057703456629</v>
      </c>
      <c r="J149" s="7" t="s">
        <v>232</v>
      </c>
      <c r="K149" s="28" t="s">
        <v>15</v>
      </c>
    </row>
    <row r="150" spans="1:11" ht="15.75" x14ac:dyDescent="0.25">
      <c r="A150" s="12" t="s">
        <v>500</v>
      </c>
      <c r="B150" s="7" t="s">
        <v>501</v>
      </c>
      <c r="C150" s="7" t="s">
        <v>1134</v>
      </c>
      <c r="D150" s="8">
        <v>5.5499974133323249E-2</v>
      </c>
      <c r="E150" s="27">
        <v>3.8298132907109116E-2</v>
      </c>
      <c r="F150" s="13">
        <v>1.4215755601234078E-2</v>
      </c>
      <c r="G150" s="27">
        <v>1.0007844214297429E-2</v>
      </c>
      <c r="H150" s="9">
        <f>(Table25[[#This Row],[CARE/CAP AR20]]-Table25[[#This Row],[Base AR20]])*100</f>
        <v>-1.7201841226214134</v>
      </c>
      <c r="I150" s="9">
        <f>(Table25[[#This Row],[CARE/CAP AR50]]-Table25[[#This Row],[Base AR50]])*100</f>
        <v>-0.42079113869366491</v>
      </c>
      <c r="J150" s="7" t="s">
        <v>1223</v>
      </c>
      <c r="K150" s="28" t="s">
        <v>15</v>
      </c>
    </row>
    <row r="151" spans="1:11" ht="15.75" x14ac:dyDescent="0.25">
      <c r="A151" s="12" t="s">
        <v>1010</v>
      </c>
      <c r="B151" s="7" t="s">
        <v>1011</v>
      </c>
      <c r="C151" s="7" t="s">
        <v>57</v>
      </c>
      <c r="D151" s="8">
        <v>5.4583130460125799E-2</v>
      </c>
      <c r="E151" s="27">
        <v>4.3026246644988775E-2</v>
      </c>
      <c r="F151" s="13">
        <v>1.3894915230502417E-2</v>
      </c>
      <c r="G151" s="27">
        <v>1.0971849269595256E-2</v>
      </c>
      <c r="H151" s="9">
        <f>(Table25[[#This Row],[CARE/CAP AR20]]-Table25[[#This Row],[Base AR20]])*100</f>
        <v>-1.1556883815137025</v>
      </c>
      <c r="I151" s="9">
        <f>(Table25[[#This Row],[CARE/CAP AR50]]-Table25[[#This Row],[Base AR50]])*100</f>
        <v>-0.29230659609071602</v>
      </c>
      <c r="J151" s="7" t="s">
        <v>1224</v>
      </c>
      <c r="K151" s="28" t="s">
        <v>15</v>
      </c>
    </row>
    <row r="152" spans="1:11" ht="15.75" x14ac:dyDescent="0.25">
      <c r="A152" s="12" t="s">
        <v>137</v>
      </c>
      <c r="B152" s="7" t="s">
        <v>138</v>
      </c>
      <c r="C152" s="7" t="s">
        <v>85</v>
      </c>
      <c r="D152" s="8">
        <v>5.4476465245269494E-2</v>
      </c>
      <c r="E152" s="27">
        <v>4.1288448798579264E-2</v>
      </c>
      <c r="F152" s="13">
        <v>1.3496760649726424E-2</v>
      </c>
      <c r="G152" s="27">
        <v>1.0479968794994486E-2</v>
      </c>
      <c r="H152" s="9">
        <f>(Table25[[#This Row],[CARE/CAP AR20]]-Table25[[#This Row],[Base AR20]])*100</f>
        <v>-1.3188016446690229</v>
      </c>
      <c r="I152" s="9">
        <f>(Table25[[#This Row],[CARE/CAP AR50]]-Table25[[#This Row],[Base AR50]])*100</f>
        <v>-0.30167918547319378</v>
      </c>
      <c r="J152" s="7" t="s">
        <v>315</v>
      </c>
      <c r="K152" s="28" t="s">
        <v>15</v>
      </c>
    </row>
    <row r="153" spans="1:11" ht="15.75" x14ac:dyDescent="0.25">
      <c r="A153" s="12" t="s">
        <v>391</v>
      </c>
      <c r="B153" s="7" t="s">
        <v>392</v>
      </c>
      <c r="C153" s="7" t="s">
        <v>182</v>
      </c>
      <c r="D153" s="8">
        <v>5.4357012811989687E-2</v>
      </c>
      <c r="E153" s="27">
        <v>4.1777085126384339E-2</v>
      </c>
      <c r="F153" s="13">
        <v>1.0117647621515102E-2</v>
      </c>
      <c r="G153" s="27">
        <v>7.9523346673832044E-3</v>
      </c>
      <c r="H153" s="9">
        <f>(Table25[[#This Row],[CARE/CAP AR20]]-Table25[[#This Row],[Base AR20]])*100</f>
        <v>-1.2579927685605348</v>
      </c>
      <c r="I153" s="9">
        <f>(Table25[[#This Row],[CARE/CAP AR50]]-Table25[[#This Row],[Base AR50]])*100</f>
        <v>-0.21653129541318977</v>
      </c>
      <c r="J153" s="7" t="s">
        <v>393</v>
      </c>
      <c r="K153" s="28" t="s">
        <v>15</v>
      </c>
    </row>
    <row r="154" spans="1:11" ht="15.75" x14ac:dyDescent="0.25">
      <c r="A154" s="12" t="s">
        <v>173</v>
      </c>
      <c r="B154" s="7" t="s">
        <v>174</v>
      </c>
      <c r="C154" s="7" t="s">
        <v>81</v>
      </c>
      <c r="D154" s="8">
        <v>5.3972437498994677E-2</v>
      </c>
      <c r="E154" s="27">
        <v>4.0822741232954068E-2</v>
      </c>
      <c r="F154" s="13">
        <v>1.0926775754916301E-2</v>
      </c>
      <c r="G154" s="27">
        <v>8.5561568197859948E-3</v>
      </c>
      <c r="H154" s="9">
        <f>(Table25[[#This Row],[CARE/CAP AR20]]-Table25[[#This Row],[Base AR20]])*100</f>
        <v>-1.3149696266040609</v>
      </c>
      <c r="I154" s="9">
        <f>(Table25[[#This Row],[CARE/CAP AR50]]-Table25[[#This Row],[Base AR50]])*100</f>
        <v>-0.23706189351303061</v>
      </c>
      <c r="J154" s="7" t="s">
        <v>175</v>
      </c>
      <c r="K154" s="28" t="s">
        <v>15</v>
      </c>
    </row>
    <row r="155" spans="1:11" ht="15.75" x14ac:dyDescent="0.25">
      <c r="A155" s="12" t="s">
        <v>327</v>
      </c>
      <c r="B155" s="7" t="s">
        <v>328</v>
      </c>
      <c r="C155" s="7" t="s">
        <v>85</v>
      </c>
      <c r="D155" s="8">
        <v>5.3680924393165415E-2</v>
      </c>
      <c r="E155" s="27">
        <v>4.0705456069887923E-2</v>
      </c>
      <c r="F155" s="13">
        <v>9.1683107451564824E-3</v>
      </c>
      <c r="G155" s="27">
        <v>7.1374386820963077E-3</v>
      </c>
      <c r="H155" s="9">
        <f>(Table25[[#This Row],[CARE/CAP AR20]]-Table25[[#This Row],[Base AR20]])*100</f>
        <v>-1.2975468323277493</v>
      </c>
      <c r="I155" s="9">
        <f>(Table25[[#This Row],[CARE/CAP AR50]]-Table25[[#This Row],[Base AR50]])*100</f>
        <v>-0.20308720630601745</v>
      </c>
      <c r="J155" s="7" t="s">
        <v>329</v>
      </c>
      <c r="K155" s="28" t="s">
        <v>15</v>
      </c>
    </row>
    <row r="156" spans="1:11" ht="15.75" x14ac:dyDescent="0.25">
      <c r="A156" s="12" t="s">
        <v>359</v>
      </c>
      <c r="B156" s="7" t="s">
        <v>360</v>
      </c>
      <c r="C156" s="7" t="s">
        <v>1186</v>
      </c>
      <c r="D156" s="8">
        <v>5.3487502148384491E-2</v>
      </c>
      <c r="E156" s="27">
        <v>4.1830029704626924E-2</v>
      </c>
      <c r="F156" s="13">
        <v>1.7944610039689508E-2</v>
      </c>
      <c r="G156" s="27">
        <v>1.411343257636892E-2</v>
      </c>
      <c r="H156" s="9">
        <f>(Table25[[#This Row],[CARE/CAP AR20]]-Table25[[#This Row],[Base AR20]])*100</f>
        <v>-1.1657472443757568</v>
      </c>
      <c r="I156" s="9">
        <f>(Table25[[#This Row],[CARE/CAP AR50]]-Table25[[#This Row],[Base AR50]])*100</f>
        <v>-0.38311774633205886</v>
      </c>
      <c r="J156" s="7" t="s">
        <v>1225</v>
      </c>
      <c r="K156" s="28" t="s">
        <v>15</v>
      </c>
    </row>
    <row r="157" spans="1:11" ht="15.75" x14ac:dyDescent="0.25">
      <c r="A157" s="12" t="s">
        <v>396</v>
      </c>
      <c r="B157" s="7" t="s">
        <v>397</v>
      </c>
      <c r="C157" s="7" t="s">
        <v>113</v>
      </c>
      <c r="D157" s="8">
        <v>5.3478442614457555E-2</v>
      </c>
      <c r="E157" s="27">
        <v>4.0680073863314514E-2</v>
      </c>
      <c r="F157" s="13">
        <v>1.0533343274421039E-2</v>
      </c>
      <c r="G157" s="27">
        <v>8.198391937309344E-3</v>
      </c>
      <c r="H157" s="9">
        <f>(Table25[[#This Row],[CARE/CAP AR20]]-Table25[[#This Row],[Base AR20]])*100</f>
        <v>-1.2798368751143041</v>
      </c>
      <c r="I157" s="9">
        <f>(Table25[[#This Row],[CARE/CAP AR50]]-Table25[[#This Row],[Base AR50]])*100</f>
        <v>-0.23349513371116945</v>
      </c>
      <c r="J157" s="7" t="s">
        <v>398</v>
      </c>
      <c r="K157" s="28" t="s">
        <v>15</v>
      </c>
    </row>
    <row r="158" spans="1:11" ht="15.75" x14ac:dyDescent="0.25">
      <c r="A158" s="12" t="s">
        <v>482</v>
      </c>
      <c r="B158" s="7" t="s">
        <v>483</v>
      </c>
      <c r="C158" s="7" t="s">
        <v>151</v>
      </c>
      <c r="D158" s="8">
        <v>5.3453203619212283E-2</v>
      </c>
      <c r="E158" s="27">
        <v>4.1292304239203978E-2</v>
      </c>
      <c r="F158" s="13">
        <v>1.3768305374041737E-2</v>
      </c>
      <c r="G158" s="27">
        <v>1.0814337412964042E-2</v>
      </c>
      <c r="H158" s="9">
        <f>(Table25[[#This Row],[CARE/CAP AR20]]-Table25[[#This Row],[Base AR20]])*100</f>
        <v>-1.2160899380008305</v>
      </c>
      <c r="I158" s="9">
        <f>(Table25[[#This Row],[CARE/CAP AR50]]-Table25[[#This Row],[Base AR50]])*100</f>
        <v>-0.29539679610776948</v>
      </c>
      <c r="J158" s="7" t="s">
        <v>484</v>
      </c>
      <c r="K158" s="28" t="s">
        <v>15</v>
      </c>
    </row>
    <row r="159" spans="1:11" ht="15.75" x14ac:dyDescent="0.25">
      <c r="A159" s="12" t="s">
        <v>414</v>
      </c>
      <c r="B159" s="7" t="s">
        <v>415</v>
      </c>
      <c r="C159" s="7" t="s">
        <v>1134</v>
      </c>
      <c r="D159" s="8">
        <v>5.3424719042699464E-2</v>
      </c>
      <c r="E159" s="27">
        <v>3.6604230101534477E-2</v>
      </c>
      <c r="F159" s="13">
        <v>1.5093304072173344E-2</v>
      </c>
      <c r="G159" s="27">
        <v>1.0596219838789006E-2</v>
      </c>
      <c r="H159" s="9">
        <f>(Table25[[#This Row],[CARE/CAP AR20]]-Table25[[#This Row],[Base AR20]])*100</f>
        <v>-1.6820488941164988</v>
      </c>
      <c r="I159" s="9">
        <f>(Table25[[#This Row],[CARE/CAP AR50]]-Table25[[#This Row],[Base AR50]])*100</f>
        <v>-0.4497084233384338</v>
      </c>
      <c r="J159" s="7" t="s">
        <v>1226</v>
      </c>
      <c r="K159" s="28" t="s">
        <v>15</v>
      </c>
    </row>
    <row r="160" spans="1:11" ht="15.75" x14ac:dyDescent="0.25">
      <c r="A160" s="12" t="s">
        <v>986</v>
      </c>
      <c r="B160" s="7" t="s">
        <v>987</v>
      </c>
      <c r="C160" s="7" t="s">
        <v>57</v>
      </c>
      <c r="D160" s="8">
        <v>5.3306701376356985E-2</v>
      </c>
      <c r="E160" s="27">
        <v>4.2117310658581777E-2</v>
      </c>
      <c r="F160" s="13">
        <v>1.1450775774898963E-2</v>
      </c>
      <c r="G160" s="27">
        <v>9.047235654230398E-3</v>
      </c>
      <c r="H160" s="9">
        <f>(Table25[[#This Row],[CARE/CAP AR20]]-Table25[[#This Row],[Base AR20]])*100</f>
        <v>-1.1189390717775207</v>
      </c>
      <c r="I160" s="9">
        <f>(Table25[[#This Row],[CARE/CAP AR50]]-Table25[[#This Row],[Base AR50]])*100</f>
        <v>-0.24035401206685647</v>
      </c>
      <c r="J160" s="7" t="s">
        <v>1227</v>
      </c>
      <c r="K160" s="28" t="s">
        <v>15</v>
      </c>
    </row>
    <row r="161" spans="1:11" ht="15.75" x14ac:dyDescent="0.25">
      <c r="A161" s="12" t="s">
        <v>191</v>
      </c>
      <c r="B161" s="7" t="s">
        <v>192</v>
      </c>
      <c r="C161" s="7" t="s">
        <v>81</v>
      </c>
      <c r="D161" s="8">
        <v>5.3044823815161846E-2</v>
      </c>
      <c r="E161" s="27">
        <v>4.0152942604162696E-2</v>
      </c>
      <c r="F161" s="13">
        <v>1.5444293683777501E-2</v>
      </c>
      <c r="G161" s="27">
        <v>1.204909042880737E-2</v>
      </c>
      <c r="H161" s="9">
        <f>(Table25[[#This Row],[CARE/CAP AR20]]-Table25[[#This Row],[Base AR20]])*100</f>
        <v>-1.289188121099915</v>
      </c>
      <c r="I161" s="9">
        <f>(Table25[[#This Row],[CARE/CAP AR50]]-Table25[[#This Row],[Base AR50]])*100</f>
        <v>-0.33952032549701311</v>
      </c>
      <c r="J161" s="7" t="s">
        <v>193</v>
      </c>
      <c r="K161" s="28" t="s">
        <v>15</v>
      </c>
    </row>
    <row r="162" spans="1:11" ht="15.75" x14ac:dyDescent="0.25">
      <c r="A162" s="12" t="s">
        <v>983</v>
      </c>
      <c r="B162" s="7" t="s">
        <v>984</v>
      </c>
      <c r="C162" s="7" t="s">
        <v>1134</v>
      </c>
      <c r="D162" s="8">
        <v>5.3009679274563619E-2</v>
      </c>
      <c r="E162" s="27">
        <v>3.7579643519966656E-2</v>
      </c>
      <c r="F162" s="13">
        <v>1.2819552747052676E-2</v>
      </c>
      <c r="G162" s="27">
        <v>9.0880948403364945E-3</v>
      </c>
      <c r="H162" s="9">
        <f>(Table25[[#This Row],[CARE/CAP AR20]]-Table25[[#This Row],[Base AR20]])*100</f>
        <v>-1.5430035754596962</v>
      </c>
      <c r="I162" s="9">
        <f>(Table25[[#This Row],[CARE/CAP AR50]]-Table25[[#This Row],[Base AR50]])*100</f>
        <v>-0.37314579067161818</v>
      </c>
      <c r="J162" s="7" t="s">
        <v>1228</v>
      </c>
      <c r="K162" s="28" t="s">
        <v>15</v>
      </c>
    </row>
    <row r="163" spans="1:11" ht="15.75" x14ac:dyDescent="0.25">
      <c r="A163" s="12" t="s">
        <v>259</v>
      </c>
      <c r="B163" s="7" t="s">
        <v>260</v>
      </c>
      <c r="C163" s="7" t="s">
        <v>1134</v>
      </c>
      <c r="D163" s="8">
        <v>5.2863776099344242E-2</v>
      </c>
      <c r="E163" s="27">
        <v>3.6039356109967446E-2</v>
      </c>
      <c r="F163" s="13">
        <v>1.8479661517155153E-2</v>
      </c>
      <c r="G163" s="27">
        <v>1.2920850062498945E-2</v>
      </c>
      <c r="H163" s="9">
        <f>(Table25[[#This Row],[CARE/CAP AR20]]-Table25[[#This Row],[Base AR20]])*100</f>
        <v>-1.6824419989376795</v>
      </c>
      <c r="I163" s="9">
        <f>(Table25[[#This Row],[CARE/CAP AR50]]-Table25[[#This Row],[Base AR50]])*100</f>
        <v>-0.55588114546562084</v>
      </c>
      <c r="J163" s="7" t="s">
        <v>1229</v>
      </c>
      <c r="K163" s="28" t="s">
        <v>15</v>
      </c>
    </row>
    <row r="164" spans="1:11" ht="15.75" x14ac:dyDescent="0.25">
      <c r="A164" s="12" t="s">
        <v>330</v>
      </c>
      <c r="B164" s="7" t="s">
        <v>331</v>
      </c>
      <c r="C164" s="7" t="s">
        <v>1134</v>
      </c>
      <c r="D164" s="8">
        <v>5.2766176798592981E-2</v>
      </c>
      <c r="E164" s="27">
        <v>3.6229433169145807E-2</v>
      </c>
      <c r="F164" s="13">
        <v>1.5325537433575842E-2</v>
      </c>
      <c r="G164" s="27">
        <v>1.0763246696474315E-2</v>
      </c>
      <c r="H164" s="9">
        <f>(Table25[[#This Row],[CARE/CAP AR20]]-Table25[[#This Row],[Base AR20]])*100</f>
        <v>-1.6536743629447175</v>
      </c>
      <c r="I164" s="9">
        <f>(Table25[[#This Row],[CARE/CAP AR50]]-Table25[[#This Row],[Base AR50]])*100</f>
        <v>-0.45622907371015275</v>
      </c>
      <c r="J164" s="7" t="s">
        <v>1230</v>
      </c>
      <c r="K164" s="28" t="s">
        <v>15</v>
      </c>
    </row>
    <row r="165" spans="1:11" ht="15.75" x14ac:dyDescent="0.25">
      <c r="A165" s="12" t="s">
        <v>372</v>
      </c>
      <c r="B165" s="7" t="s">
        <v>373</v>
      </c>
      <c r="C165" s="7" t="s">
        <v>1134</v>
      </c>
      <c r="D165" s="8">
        <v>5.1970220014932025E-2</v>
      </c>
      <c r="E165" s="27">
        <v>3.5901436361903974E-2</v>
      </c>
      <c r="F165" s="13">
        <v>1.5765885918623022E-2</v>
      </c>
      <c r="G165" s="27">
        <v>1.1089938810181712E-2</v>
      </c>
      <c r="H165" s="9">
        <f>(Table25[[#This Row],[CARE/CAP AR20]]-Table25[[#This Row],[Base AR20]])*100</f>
        <v>-1.6068783653028051</v>
      </c>
      <c r="I165" s="9">
        <f>(Table25[[#This Row],[CARE/CAP AR50]]-Table25[[#This Row],[Base AR50]])*100</f>
        <v>-0.46759471084413096</v>
      </c>
      <c r="J165" s="7" t="s">
        <v>1231</v>
      </c>
      <c r="K165" s="28" t="s">
        <v>15</v>
      </c>
    </row>
    <row r="166" spans="1:11" ht="15.75" x14ac:dyDescent="0.25">
      <c r="A166" s="12" t="s">
        <v>359</v>
      </c>
      <c r="B166" s="7" t="s">
        <v>360</v>
      </c>
      <c r="C166" s="7" t="s">
        <v>1232</v>
      </c>
      <c r="D166" s="8">
        <v>5.149507862412344E-2</v>
      </c>
      <c r="E166" s="27">
        <v>4.0281020585215314E-2</v>
      </c>
      <c r="F166" s="13">
        <v>1.7678217378696515E-2</v>
      </c>
      <c r="G166" s="27">
        <v>1.3903334603849108E-2</v>
      </c>
      <c r="H166" s="9">
        <f>(Table25[[#This Row],[CARE/CAP AR20]]-Table25[[#This Row],[Base AR20]])*100</f>
        <v>-1.1214058038908126</v>
      </c>
      <c r="I166" s="9">
        <f>(Table25[[#This Row],[CARE/CAP AR50]]-Table25[[#This Row],[Base AR50]])*100</f>
        <v>-0.37748827748474068</v>
      </c>
      <c r="J166" s="7" t="s">
        <v>1233</v>
      </c>
      <c r="K166" s="28" t="s">
        <v>15</v>
      </c>
    </row>
    <row r="167" spans="1:11" ht="15.75" x14ac:dyDescent="0.25">
      <c r="A167" s="12" t="s">
        <v>437</v>
      </c>
      <c r="B167" s="7" t="s">
        <v>438</v>
      </c>
      <c r="C167" s="7" t="s">
        <v>1134</v>
      </c>
      <c r="D167" s="8">
        <v>5.0824570597036614E-2</v>
      </c>
      <c r="E167" s="27">
        <v>3.5135714207686838E-2</v>
      </c>
      <c r="F167" s="13">
        <v>1.3840177696945576E-2</v>
      </c>
      <c r="G167" s="27">
        <v>9.7443313481605578E-3</v>
      </c>
      <c r="H167" s="9">
        <f>(Table25[[#This Row],[CARE/CAP AR20]]-Table25[[#This Row],[Base AR20]])*100</f>
        <v>-1.5688856389349777</v>
      </c>
      <c r="I167" s="9">
        <f>(Table25[[#This Row],[CARE/CAP AR50]]-Table25[[#This Row],[Base AR50]])*100</f>
        <v>-0.40958463487850183</v>
      </c>
      <c r="J167" s="7" t="s">
        <v>1234</v>
      </c>
      <c r="K167" s="28" t="s">
        <v>15</v>
      </c>
    </row>
    <row r="168" spans="1:11" ht="15.75" x14ac:dyDescent="0.25">
      <c r="A168" s="12" t="s">
        <v>540</v>
      </c>
      <c r="B168" s="7" t="s">
        <v>541</v>
      </c>
      <c r="C168" s="7" t="s">
        <v>151</v>
      </c>
      <c r="D168" s="8">
        <v>5.0513091665767604E-2</v>
      </c>
      <c r="E168" s="27">
        <v>3.9073802478852358E-2</v>
      </c>
      <c r="F168" s="13">
        <v>8.4864496202755168E-3</v>
      </c>
      <c r="G168" s="27">
        <v>6.6807035090628818E-3</v>
      </c>
      <c r="H168" s="9">
        <f>(Table25[[#This Row],[CARE/CAP AR20]]-Table25[[#This Row],[Base AR20]])*100</f>
        <v>-1.1439289186915245</v>
      </c>
      <c r="I168" s="9">
        <f>(Table25[[#This Row],[CARE/CAP AR50]]-Table25[[#This Row],[Base AR50]])*100</f>
        <v>-0.1805746111212635</v>
      </c>
      <c r="J168" s="7" t="s">
        <v>542</v>
      </c>
      <c r="K168" s="28" t="s">
        <v>15</v>
      </c>
    </row>
    <row r="169" spans="1:11" ht="15.75" x14ac:dyDescent="0.25">
      <c r="A169" s="12" t="s">
        <v>558</v>
      </c>
      <c r="B169" s="7" t="s">
        <v>559</v>
      </c>
      <c r="C169" s="7" t="s">
        <v>1134</v>
      </c>
      <c r="D169" s="8">
        <v>5.0147204626177909E-2</v>
      </c>
      <c r="E169" s="27">
        <v>3.5253484057579609E-2</v>
      </c>
      <c r="F169" s="13">
        <v>8.7261507525332564E-3</v>
      </c>
      <c r="G169" s="27">
        <v>6.1771991864049821E-3</v>
      </c>
      <c r="H169" s="9">
        <f>(Table25[[#This Row],[CARE/CAP AR20]]-Table25[[#This Row],[Base AR20]])*100</f>
        <v>-1.4893720568598299</v>
      </c>
      <c r="I169" s="9">
        <f>(Table25[[#This Row],[CARE/CAP AR50]]-Table25[[#This Row],[Base AR50]])*100</f>
        <v>-0.25489515661282741</v>
      </c>
      <c r="J169" s="7" t="s">
        <v>1235</v>
      </c>
      <c r="K169" s="28" t="s">
        <v>15</v>
      </c>
    </row>
    <row r="170" spans="1:11" ht="15.75" x14ac:dyDescent="0.25">
      <c r="A170" s="12" t="s">
        <v>302</v>
      </c>
      <c r="B170" s="7" t="s">
        <v>303</v>
      </c>
      <c r="C170" s="7" t="s">
        <v>1172</v>
      </c>
      <c r="D170" s="8">
        <v>4.993474894600989E-2</v>
      </c>
      <c r="E170" s="27">
        <v>3.4293403101638781E-2</v>
      </c>
      <c r="F170" s="13">
        <v>1.5942731773455666E-2</v>
      </c>
      <c r="G170" s="27">
        <v>1.117106863081084E-2</v>
      </c>
      <c r="H170" s="9">
        <f>(Table25[[#This Row],[CARE/CAP AR20]]-Table25[[#This Row],[Base AR20]])*100</f>
        <v>-1.5641345844371108</v>
      </c>
      <c r="I170" s="9">
        <f>(Table25[[#This Row],[CARE/CAP AR50]]-Table25[[#This Row],[Base AR50]])*100</f>
        <v>-0.47716631426448253</v>
      </c>
      <c r="J170" s="7" t="s">
        <v>1236</v>
      </c>
      <c r="K170" s="28" t="s">
        <v>15</v>
      </c>
    </row>
    <row r="171" spans="1:11" ht="15.75" x14ac:dyDescent="0.25">
      <c r="A171" s="12" t="s">
        <v>391</v>
      </c>
      <c r="B171" s="7" t="s">
        <v>392</v>
      </c>
      <c r="C171" s="7" t="s">
        <v>151</v>
      </c>
      <c r="D171" s="8">
        <v>4.9699157914241385E-2</v>
      </c>
      <c r="E171" s="27">
        <v>3.8455226550995307E-2</v>
      </c>
      <c r="F171" s="13">
        <v>9.4672588615261483E-3</v>
      </c>
      <c r="G171" s="27">
        <v>7.4497315230850234E-3</v>
      </c>
      <c r="H171" s="9">
        <f>(Table25[[#This Row],[CARE/CAP AR20]]-Table25[[#This Row],[Base AR20]])*100</f>
        <v>-1.1243931363246078</v>
      </c>
      <c r="I171" s="9">
        <f>(Table25[[#This Row],[CARE/CAP AR50]]-Table25[[#This Row],[Base AR50]])*100</f>
        <v>-0.20175273384411249</v>
      </c>
      <c r="J171" s="7" t="s">
        <v>550</v>
      </c>
      <c r="K171" s="28" t="s">
        <v>15</v>
      </c>
    </row>
    <row r="172" spans="1:11" ht="15.75" x14ac:dyDescent="0.25">
      <c r="A172" s="12" t="s">
        <v>263</v>
      </c>
      <c r="B172" s="7" t="s">
        <v>264</v>
      </c>
      <c r="C172" s="7" t="s">
        <v>57</v>
      </c>
      <c r="D172" s="8">
        <v>4.9471935741018339E-2</v>
      </c>
      <c r="E172" s="27">
        <v>3.8927619641541115E-2</v>
      </c>
      <c r="F172" s="13">
        <v>1.164916478950352E-2</v>
      </c>
      <c r="G172" s="27">
        <v>9.1953854506640047E-3</v>
      </c>
      <c r="H172" s="9">
        <f>(Table25[[#This Row],[CARE/CAP AR20]]-Table25[[#This Row],[Base AR20]])*100</f>
        <v>-1.0544316099477222</v>
      </c>
      <c r="I172" s="9">
        <f>(Table25[[#This Row],[CARE/CAP AR50]]-Table25[[#This Row],[Base AR50]])*100</f>
        <v>-0.24537793388395152</v>
      </c>
      <c r="J172" s="7" t="s">
        <v>265</v>
      </c>
      <c r="K172" s="28" t="s">
        <v>15</v>
      </c>
    </row>
    <row r="173" spans="1:11" ht="15.75" x14ac:dyDescent="0.25">
      <c r="A173" s="12" t="s">
        <v>1007</v>
      </c>
      <c r="B173" s="7" t="s">
        <v>1008</v>
      </c>
      <c r="C173" s="7" t="s">
        <v>57</v>
      </c>
      <c r="D173" s="8">
        <v>4.8980789694208764E-2</v>
      </c>
      <c r="E173" s="27">
        <v>3.8699685179039836E-2</v>
      </c>
      <c r="F173" s="13">
        <v>1.2442135740309107E-2</v>
      </c>
      <c r="G173" s="27">
        <v>9.8305221110343496E-3</v>
      </c>
      <c r="H173" s="9">
        <f>(Table25[[#This Row],[CARE/CAP AR20]]-Table25[[#This Row],[Base AR20]])*100</f>
        <v>-1.0281104515168928</v>
      </c>
      <c r="I173" s="9">
        <f>(Table25[[#This Row],[CARE/CAP AR50]]-Table25[[#This Row],[Base AR50]])*100</f>
        <v>-0.26116136292747577</v>
      </c>
      <c r="J173" s="7" t="s">
        <v>1237</v>
      </c>
      <c r="K173" s="28" t="s">
        <v>15</v>
      </c>
    </row>
    <row r="174" spans="1:11" ht="15.75" x14ac:dyDescent="0.25">
      <c r="A174" s="12" t="s">
        <v>140</v>
      </c>
      <c r="B174" s="7" t="s">
        <v>141</v>
      </c>
      <c r="C174" s="7" t="s">
        <v>57</v>
      </c>
      <c r="D174" s="8">
        <v>4.892176404106581E-2</v>
      </c>
      <c r="E174" s="27">
        <v>3.7305107556646143E-2</v>
      </c>
      <c r="F174" s="13">
        <v>1.3475441180513107E-2</v>
      </c>
      <c r="G174" s="27">
        <v>1.0542194834043388E-2</v>
      </c>
      <c r="H174" s="9">
        <f>(Table25[[#This Row],[CARE/CAP AR20]]-Table25[[#This Row],[Base AR20]])*100</f>
        <v>-1.1616656484419667</v>
      </c>
      <c r="I174" s="9">
        <f>(Table25[[#This Row],[CARE/CAP AR50]]-Table25[[#This Row],[Base AR50]])*100</f>
        <v>-0.29332463464697195</v>
      </c>
      <c r="J174" s="7" t="s">
        <v>286</v>
      </c>
      <c r="K174" s="28" t="s">
        <v>15</v>
      </c>
    </row>
    <row r="175" spans="1:11" ht="15.75" x14ac:dyDescent="0.25">
      <c r="A175" s="12" t="s">
        <v>407</v>
      </c>
      <c r="B175" s="7" t="s">
        <v>408</v>
      </c>
      <c r="C175" s="7" t="s">
        <v>1134</v>
      </c>
      <c r="D175" s="8">
        <v>4.8427757909000287E-2</v>
      </c>
      <c r="E175" s="27">
        <v>3.385120550941835E-2</v>
      </c>
      <c r="F175" s="13">
        <v>1.6041283211011954E-2</v>
      </c>
      <c r="G175" s="27">
        <v>1.132091059549307E-2</v>
      </c>
      <c r="H175" s="9">
        <f>(Table25[[#This Row],[CARE/CAP AR20]]-Table25[[#This Row],[Base AR20]])*100</f>
        <v>-1.4576552399581937</v>
      </c>
      <c r="I175" s="9">
        <f>(Table25[[#This Row],[CARE/CAP AR50]]-Table25[[#This Row],[Base AR50]])*100</f>
        <v>-0.47203726155188847</v>
      </c>
      <c r="J175" s="7" t="s">
        <v>1238</v>
      </c>
      <c r="K175" s="28" t="s">
        <v>15</v>
      </c>
    </row>
    <row r="176" spans="1:11" ht="15.75" x14ac:dyDescent="0.25">
      <c r="A176" s="12" t="s">
        <v>202</v>
      </c>
      <c r="B176" s="7" t="s">
        <v>203</v>
      </c>
      <c r="C176" s="7" t="s">
        <v>26</v>
      </c>
      <c r="D176" s="8">
        <v>4.8316259633320043E-2</v>
      </c>
      <c r="E176" s="27">
        <v>3.7129961135483253E-2</v>
      </c>
      <c r="F176" s="13">
        <v>1.3851612165522817E-2</v>
      </c>
      <c r="G176" s="27">
        <v>1.0856661576994811E-2</v>
      </c>
      <c r="H176" s="9">
        <f>(Table25[[#This Row],[CARE/CAP AR20]]-Table25[[#This Row],[Base AR20]])*100</f>
        <v>-1.1186298497836791</v>
      </c>
      <c r="I176" s="9">
        <f>(Table25[[#This Row],[CARE/CAP AR50]]-Table25[[#This Row],[Base AR50]])*100</f>
        <v>-0.29949505885280053</v>
      </c>
      <c r="J176" s="7" t="s">
        <v>204</v>
      </c>
      <c r="K176" s="28" t="s">
        <v>15</v>
      </c>
    </row>
    <row r="177" spans="1:11" ht="15.75" x14ac:dyDescent="0.25">
      <c r="A177" s="12" t="s">
        <v>420</v>
      </c>
      <c r="B177" s="7" t="s">
        <v>421</v>
      </c>
      <c r="C177" s="7" t="s">
        <v>1181</v>
      </c>
      <c r="D177" s="8">
        <v>4.8186883958578883E-2</v>
      </c>
      <c r="E177" s="27">
        <v>3.3230721865707552E-2</v>
      </c>
      <c r="F177" s="13">
        <v>1.3060800474522568E-2</v>
      </c>
      <c r="G177" s="27">
        <v>9.1595402793940434E-3</v>
      </c>
      <c r="H177" s="9">
        <f>(Table25[[#This Row],[CARE/CAP AR20]]-Table25[[#This Row],[Base AR20]])*100</f>
        <v>-1.495616209287133</v>
      </c>
      <c r="I177" s="9">
        <f>(Table25[[#This Row],[CARE/CAP AR50]]-Table25[[#This Row],[Base AR50]])*100</f>
        <v>-0.39012601951285247</v>
      </c>
      <c r="J177" s="7" t="s">
        <v>1239</v>
      </c>
      <c r="K177" s="28" t="s">
        <v>15</v>
      </c>
    </row>
    <row r="178" spans="1:11" ht="15.75" x14ac:dyDescent="0.25">
      <c r="A178" s="12" t="s">
        <v>420</v>
      </c>
      <c r="B178" s="7" t="s">
        <v>421</v>
      </c>
      <c r="C178" s="7" t="s">
        <v>1172</v>
      </c>
      <c r="D178" s="8">
        <v>4.8046918783607027E-2</v>
      </c>
      <c r="E178" s="27">
        <v>3.323138102500315E-2</v>
      </c>
      <c r="F178" s="13">
        <v>1.3033706932537636E-2</v>
      </c>
      <c r="G178" s="27">
        <v>9.163419681856173E-3</v>
      </c>
      <c r="H178" s="9">
        <f>(Table25[[#This Row],[CARE/CAP AR20]]-Table25[[#This Row],[Base AR20]])*100</f>
        <v>-1.4815537758603878</v>
      </c>
      <c r="I178" s="9">
        <f>(Table25[[#This Row],[CARE/CAP AR50]]-Table25[[#This Row],[Base AR50]])*100</f>
        <v>-0.38702872506814634</v>
      </c>
      <c r="J178" s="7" t="s">
        <v>1240</v>
      </c>
      <c r="K178" s="28" t="s">
        <v>15</v>
      </c>
    </row>
    <row r="179" spans="1:11" ht="15.75" x14ac:dyDescent="0.25">
      <c r="A179" s="12" t="s">
        <v>478</v>
      </c>
      <c r="B179" s="7" t="s">
        <v>479</v>
      </c>
      <c r="C179" s="7" t="s">
        <v>1134</v>
      </c>
      <c r="D179" s="8">
        <v>4.746445104408175E-2</v>
      </c>
      <c r="E179" s="27">
        <v>3.2970948645053878E-2</v>
      </c>
      <c r="F179" s="13">
        <v>1.2699075835806472E-2</v>
      </c>
      <c r="G179" s="27">
        <v>8.953562267476449E-3</v>
      </c>
      <c r="H179" s="9">
        <f>(Table25[[#This Row],[CARE/CAP AR20]]-Table25[[#This Row],[Base AR20]])*100</f>
        <v>-1.4493502399027871</v>
      </c>
      <c r="I179" s="9">
        <f>(Table25[[#This Row],[CARE/CAP AR50]]-Table25[[#This Row],[Base AR50]])*100</f>
        <v>-0.37455135683300228</v>
      </c>
      <c r="J179" s="7" t="s">
        <v>1241</v>
      </c>
      <c r="K179" s="28" t="s">
        <v>15</v>
      </c>
    </row>
    <row r="180" spans="1:11" ht="15.75" x14ac:dyDescent="0.25">
      <c r="A180" s="12" t="s">
        <v>359</v>
      </c>
      <c r="B180" s="7" t="s">
        <v>360</v>
      </c>
      <c r="C180" s="7" t="s">
        <v>41</v>
      </c>
      <c r="D180" s="8">
        <v>4.7057015304823334E-2</v>
      </c>
      <c r="E180" s="27">
        <v>3.6187106255594265E-2</v>
      </c>
      <c r="F180" s="13">
        <v>1.5875859957353085E-2</v>
      </c>
      <c r="G180" s="27">
        <v>1.2428143920677806E-2</v>
      </c>
      <c r="H180" s="9">
        <f>(Table25[[#This Row],[CARE/CAP AR20]]-Table25[[#This Row],[Base AR20]])*100</f>
        <v>-1.086990904922907</v>
      </c>
      <c r="I180" s="9">
        <f>(Table25[[#This Row],[CARE/CAP AR50]]-Table25[[#This Row],[Base AR50]])*100</f>
        <v>-0.3447716036675279</v>
      </c>
      <c r="J180" s="7" t="s">
        <v>406</v>
      </c>
      <c r="K180" s="28" t="s">
        <v>15</v>
      </c>
    </row>
    <row r="181" spans="1:11" ht="15.75" x14ac:dyDescent="0.25">
      <c r="A181" s="12" t="s">
        <v>146</v>
      </c>
      <c r="B181" s="7" t="s">
        <v>147</v>
      </c>
      <c r="C181" s="7" t="s">
        <v>26</v>
      </c>
      <c r="D181" s="8">
        <v>4.7041644630907667E-2</v>
      </c>
      <c r="E181" s="27">
        <v>3.6543853553529584E-2</v>
      </c>
      <c r="F181" s="13">
        <v>1.3391633028574349E-2</v>
      </c>
      <c r="G181" s="27">
        <v>1.0531204869746793E-2</v>
      </c>
      <c r="H181" s="9">
        <f>(Table25[[#This Row],[CARE/CAP AR20]]-Table25[[#This Row],[Base AR20]])*100</f>
        <v>-1.0497791077378082</v>
      </c>
      <c r="I181" s="9">
        <f>(Table25[[#This Row],[CARE/CAP AR50]]-Table25[[#This Row],[Base AR50]])*100</f>
        <v>-0.28604281588275571</v>
      </c>
      <c r="J181" s="7" t="s">
        <v>206</v>
      </c>
      <c r="K181" s="28" t="s">
        <v>15</v>
      </c>
    </row>
    <row r="182" spans="1:11" ht="15.75" x14ac:dyDescent="0.25">
      <c r="A182" s="12" t="s">
        <v>302</v>
      </c>
      <c r="B182" s="7" t="s">
        <v>303</v>
      </c>
      <c r="C182" s="7" t="s">
        <v>1134</v>
      </c>
      <c r="D182" s="8">
        <v>4.6995470966596252E-2</v>
      </c>
      <c r="E182" s="27">
        <v>3.2230958370191617E-2</v>
      </c>
      <c r="F182" s="13">
        <v>1.505320511906794E-2</v>
      </c>
      <c r="G182" s="27">
        <v>1.0558237157911465E-2</v>
      </c>
      <c r="H182" s="9">
        <f>(Table25[[#This Row],[CARE/CAP AR20]]-Table25[[#This Row],[Base AR20]])*100</f>
        <v>-1.4764512596404635</v>
      </c>
      <c r="I182" s="9">
        <f>(Table25[[#This Row],[CARE/CAP AR50]]-Table25[[#This Row],[Base AR50]])*100</f>
        <v>-0.44949679611564747</v>
      </c>
      <c r="J182" s="7" t="s">
        <v>1242</v>
      </c>
      <c r="K182" s="28" t="s">
        <v>15</v>
      </c>
    </row>
    <row r="183" spans="1:11" ht="15.75" x14ac:dyDescent="0.25">
      <c r="A183" s="12" t="s">
        <v>465</v>
      </c>
      <c r="B183" s="7" t="s">
        <v>466</v>
      </c>
      <c r="C183" s="7" t="s">
        <v>182</v>
      </c>
      <c r="D183" s="8">
        <v>4.6605440001936616E-2</v>
      </c>
      <c r="E183" s="27">
        <v>3.5959639443789937E-2</v>
      </c>
      <c r="F183" s="13">
        <v>1.0016833094450806E-2</v>
      </c>
      <c r="G183" s="27">
        <v>7.8735028952383896E-3</v>
      </c>
      <c r="H183" s="9">
        <f>(Table25[[#This Row],[CARE/CAP AR20]]-Table25[[#This Row],[Base AR20]])*100</f>
        <v>-1.0645800558146679</v>
      </c>
      <c r="I183" s="9">
        <f>(Table25[[#This Row],[CARE/CAP AR50]]-Table25[[#This Row],[Base AR50]])*100</f>
        <v>-0.21433301992124162</v>
      </c>
      <c r="J183" s="7" t="s">
        <v>467</v>
      </c>
      <c r="K183" s="28" t="s">
        <v>15</v>
      </c>
    </row>
    <row r="184" spans="1:11" ht="15.75" x14ac:dyDescent="0.25">
      <c r="A184" s="12" t="s">
        <v>158</v>
      </c>
      <c r="B184" s="7" t="s">
        <v>159</v>
      </c>
      <c r="C184" s="7" t="s">
        <v>57</v>
      </c>
      <c r="D184" s="8">
        <v>4.62470855822728E-2</v>
      </c>
      <c r="E184" s="27">
        <v>3.5358561612852009E-2</v>
      </c>
      <c r="F184" s="13">
        <v>1.3186038679994568E-2</v>
      </c>
      <c r="G184" s="27">
        <v>1.0320121705139625E-2</v>
      </c>
      <c r="H184" s="9">
        <f>(Table25[[#This Row],[CARE/CAP AR20]]-Table25[[#This Row],[Base AR20]])*100</f>
        <v>-1.0888523969420791</v>
      </c>
      <c r="I184" s="9">
        <f>(Table25[[#This Row],[CARE/CAP AR50]]-Table25[[#This Row],[Base AR50]])*100</f>
        <v>-0.28659169748549429</v>
      </c>
      <c r="J184" s="7" t="s">
        <v>310</v>
      </c>
      <c r="K184" s="28" t="s">
        <v>15</v>
      </c>
    </row>
    <row r="185" spans="1:11" ht="15.75" x14ac:dyDescent="0.25">
      <c r="A185" s="12" t="s">
        <v>227</v>
      </c>
      <c r="B185" s="7" t="s">
        <v>228</v>
      </c>
      <c r="C185" s="7" t="s">
        <v>85</v>
      </c>
      <c r="D185" s="8">
        <v>4.6172979206392566E-2</v>
      </c>
      <c r="E185" s="27">
        <v>3.5166292614257043E-2</v>
      </c>
      <c r="F185" s="13">
        <v>1.2147041519920692E-2</v>
      </c>
      <c r="G185" s="27">
        <v>9.4395356157628528E-3</v>
      </c>
      <c r="H185" s="9">
        <f>(Table25[[#This Row],[CARE/CAP AR20]]-Table25[[#This Row],[Base AR20]])*100</f>
        <v>-1.1006686592135524</v>
      </c>
      <c r="I185" s="9">
        <f>(Table25[[#This Row],[CARE/CAP AR50]]-Table25[[#This Row],[Base AR50]])*100</f>
        <v>-0.27075059041578398</v>
      </c>
      <c r="J185" s="7" t="s">
        <v>405</v>
      </c>
      <c r="K185" s="28" t="s">
        <v>15</v>
      </c>
    </row>
    <row r="186" spans="1:11" ht="15.75" x14ac:dyDescent="0.25">
      <c r="A186" s="12" t="s">
        <v>420</v>
      </c>
      <c r="B186" s="7" t="s">
        <v>421</v>
      </c>
      <c r="C186" s="7" t="s">
        <v>1134</v>
      </c>
      <c r="D186" s="8">
        <v>4.6169359192682675E-2</v>
      </c>
      <c r="E186" s="27">
        <v>3.1959279029274722E-2</v>
      </c>
      <c r="F186" s="13">
        <v>1.238482254856503E-2</v>
      </c>
      <c r="G186" s="27">
        <v>8.7234932385783625E-3</v>
      </c>
      <c r="H186" s="9">
        <f>(Table25[[#This Row],[CARE/CAP AR20]]-Table25[[#This Row],[Base AR20]])*100</f>
        <v>-1.4210080163407954</v>
      </c>
      <c r="I186" s="9">
        <f>(Table25[[#This Row],[CARE/CAP AR50]]-Table25[[#This Row],[Base AR50]])*100</f>
        <v>-0.36613293099866678</v>
      </c>
      <c r="J186" s="7" t="s">
        <v>1243</v>
      </c>
      <c r="K186" s="28" t="s">
        <v>15</v>
      </c>
    </row>
    <row r="187" spans="1:11" ht="15.75" x14ac:dyDescent="0.25">
      <c r="A187" s="12" t="s">
        <v>625</v>
      </c>
      <c r="B187" s="7" t="s">
        <v>626</v>
      </c>
      <c r="C187" s="7" t="s">
        <v>1134</v>
      </c>
      <c r="D187" s="8">
        <v>4.5928832028326441E-2</v>
      </c>
      <c r="E187" s="27">
        <v>3.1979685936433445E-2</v>
      </c>
      <c r="F187" s="13">
        <v>1.6076496346635334E-2</v>
      </c>
      <c r="G187" s="27">
        <v>1.1325213760027987E-2</v>
      </c>
      <c r="H187" s="9">
        <f>(Table25[[#This Row],[CARE/CAP AR20]]-Table25[[#This Row],[Base AR20]])*100</f>
        <v>-1.3949146091892997</v>
      </c>
      <c r="I187" s="9">
        <f>(Table25[[#This Row],[CARE/CAP AR50]]-Table25[[#This Row],[Base AR50]])*100</f>
        <v>-0.47512825866073466</v>
      </c>
      <c r="J187" s="7" t="s">
        <v>1244</v>
      </c>
      <c r="K187" s="28" t="s">
        <v>15</v>
      </c>
    </row>
    <row r="188" spans="1:11" ht="15.75" x14ac:dyDescent="0.25">
      <c r="A188" s="12" t="s">
        <v>227</v>
      </c>
      <c r="B188" s="7" t="s">
        <v>228</v>
      </c>
      <c r="C188" s="7" t="s">
        <v>98</v>
      </c>
      <c r="D188" s="8">
        <v>4.5557178949975338E-2</v>
      </c>
      <c r="E188" s="27">
        <v>3.4257622791891019E-2</v>
      </c>
      <c r="F188" s="13">
        <v>1.2102973133382156E-2</v>
      </c>
      <c r="G188" s="27">
        <v>9.3720887221779431E-3</v>
      </c>
      <c r="H188" s="9">
        <f>(Table25[[#This Row],[CARE/CAP AR20]]-Table25[[#This Row],[Base AR20]])*100</f>
        <v>-1.1299556158084318</v>
      </c>
      <c r="I188" s="9">
        <f>(Table25[[#This Row],[CARE/CAP AR50]]-Table25[[#This Row],[Base AR50]])*100</f>
        <v>-0.27308844112042124</v>
      </c>
      <c r="J188" s="7" t="s">
        <v>229</v>
      </c>
      <c r="K188" s="28" t="s">
        <v>15</v>
      </c>
    </row>
    <row r="189" spans="1:11" ht="15.75" x14ac:dyDescent="0.25">
      <c r="A189" s="12" t="s">
        <v>433</v>
      </c>
      <c r="B189" s="7" t="s">
        <v>434</v>
      </c>
      <c r="C189" s="7" t="s">
        <v>1134</v>
      </c>
      <c r="D189" s="8">
        <v>4.5519067524521853E-2</v>
      </c>
      <c r="E189" s="27">
        <v>3.1721283027541097E-2</v>
      </c>
      <c r="F189" s="13">
        <v>1.3151445121585432E-2</v>
      </c>
      <c r="G189" s="27">
        <v>9.2777808487416197E-3</v>
      </c>
      <c r="H189" s="9">
        <f>(Table25[[#This Row],[CARE/CAP AR20]]-Table25[[#This Row],[Base AR20]])*100</f>
        <v>-1.3797784496980756</v>
      </c>
      <c r="I189" s="9">
        <f>(Table25[[#This Row],[CARE/CAP AR50]]-Table25[[#This Row],[Base AR50]])*100</f>
        <v>-0.38736642728438125</v>
      </c>
      <c r="J189" s="7" t="s">
        <v>1245</v>
      </c>
      <c r="K189" s="28" t="s">
        <v>15</v>
      </c>
    </row>
    <row r="190" spans="1:11" ht="15.75" x14ac:dyDescent="0.25">
      <c r="A190" s="12" t="s">
        <v>194</v>
      </c>
      <c r="B190" s="7" t="s">
        <v>195</v>
      </c>
      <c r="C190" s="7" t="s">
        <v>26</v>
      </c>
      <c r="D190" s="8">
        <v>4.5241137353406367E-2</v>
      </c>
      <c r="E190" s="27">
        <v>3.4392909191264739E-2</v>
      </c>
      <c r="F190" s="13">
        <v>1.3699269178903949E-2</v>
      </c>
      <c r="G190" s="27">
        <v>1.0696656117019454E-2</v>
      </c>
      <c r="H190" s="9">
        <f>(Table25[[#This Row],[CARE/CAP AR20]]-Table25[[#This Row],[Base AR20]])*100</f>
        <v>-1.0848228162141629</v>
      </c>
      <c r="I190" s="9">
        <f>(Table25[[#This Row],[CARE/CAP AR50]]-Table25[[#This Row],[Base AR50]])*100</f>
        <v>-0.30026130618844954</v>
      </c>
      <c r="J190" s="7" t="s">
        <v>238</v>
      </c>
      <c r="K190" s="28" t="s">
        <v>15</v>
      </c>
    </row>
    <row r="191" spans="1:11" ht="15.75" x14ac:dyDescent="0.25">
      <c r="A191" s="12" t="s">
        <v>176</v>
      </c>
      <c r="B191" s="7" t="s">
        <v>177</v>
      </c>
      <c r="C191" s="7" t="s">
        <v>26</v>
      </c>
      <c r="D191" s="8">
        <v>4.5176922275876386E-2</v>
      </c>
      <c r="E191" s="27">
        <v>3.4337142519854494E-2</v>
      </c>
      <c r="F191" s="13">
        <v>1.3562096165852881E-2</v>
      </c>
      <c r="G191" s="27">
        <v>1.0590199275738189E-2</v>
      </c>
      <c r="H191" s="9">
        <f>(Table25[[#This Row],[CARE/CAP AR20]]-Table25[[#This Row],[Base AR20]])*100</f>
        <v>-1.0839779756021892</v>
      </c>
      <c r="I191" s="9">
        <f>(Table25[[#This Row],[CARE/CAP AR50]]-Table25[[#This Row],[Base AR50]])*100</f>
        <v>-0.29718968901146919</v>
      </c>
      <c r="J191" s="7" t="s">
        <v>239</v>
      </c>
      <c r="K191" s="28" t="s">
        <v>15</v>
      </c>
    </row>
    <row r="192" spans="1:11" ht="15.75" x14ac:dyDescent="0.25">
      <c r="A192" s="12" t="s">
        <v>410</v>
      </c>
      <c r="B192" s="7" t="s">
        <v>411</v>
      </c>
      <c r="C192" s="7" t="s">
        <v>85</v>
      </c>
      <c r="D192" s="8">
        <v>4.5121793148242037E-2</v>
      </c>
      <c r="E192" s="27">
        <v>3.4387448260430303E-2</v>
      </c>
      <c r="F192" s="13">
        <v>1.1373665406557395E-2</v>
      </c>
      <c r="G192" s="27">
        <v>8.8426250528808124E-3</v>
      </c>
      <c r="H192" s="9">
        <f>(Table25[[#This Row],[CARE/CAP AR20]]-Table25[[#This Row],[Base AR20]])*100</f>
        <v>-1.0734344887811733</v>
      </c>
      <c r="I192" s="9">
        <f>(Table25[[#This Row],[CARE/CAP AR50]]-Table25[[#This Row],[Base AR50]])*100</f>
        <v>-0.2531040353676583</v>
      </c>
      <c r="J192" s="7" t="s">
        <v>412</v>
      </c>
      <c r="K192" s="28" t="s">
        <v>15</v>
      </c>
    </row>
    <row r="193" spans="1:11" ht="15.75" x14ac:dyDescent="0.25">
      <c r="A193" s="12" t="s">
        <v>194</v>
      </c>
      <c r="B193" s="7" t="s">
        <v>195</v>
      </c>
      <c r="C193" s="7" t="s">
        <v>100</v>
      </c>
      <c r="D193" s="8">
        <v>4.4858982408840183E-2</v>
      </c>
      <c r="E193" s="27">
        <v>3.413255013152152E-2</v>
      </c>
      <c r="F193" s="13">
        <v>1.3294955532629464E-2</v>
      </c>
      <c r="G193" s="27">
        <v>1.0386709411616216E-2</v>
      </c>
      <c r="H193" s="9">
        <f>(Table25[[#This Row],[CARE/CAP AR20]]-Table25[[#This Row],[Base AR20]])*100</f>
        <v>-1.0726432277318663</v>
      </c>
      <c r="I193" s="9">
        <f>(Table25[[#This Row],[CARE/CAP AR50]]-Table25[[#This Row],[Base AR50]])*100</f>
        <v>-0.29082461210132476</v>
      </c>
      <c r="J193" s="7" t="s">
        <v>196</v>
      </c>
      <c r="K193" s="28" t="s">
        <v>15</v>
      </c>
    </row>
    <row r="194" spans="1:11" ht="15.75" x14ac:dyDescent="0.25">
      <c r="A194" s="12" t="s">
        <v>638</v>
      </c>
      <c r="B194" s="7" t="s">
        <v>639</v>
      </c>
      <c r="C194" s="7" t="s">
        <v>1134</v>
      </c>
      <c r="D194" s="8">
        <v>4.4813003788565342E-2</v>
      </c>
      <c r="E194" s="27">
        <v>3.1247719471307316E-2</v>
      </c>
      <c r="F194" s="13">
        <v>1.317290876641147E-2</v>
      </c>
      <c r="G194" s="27">
        <v>9.2930656655993531E-3</v>
      </c>
      <c r="H194" s="9">
        <f>(Table25[[#This Row],[CARE/CAP AR20]]-Table25[[#This Row],[Base AR20]])*100</f>
        <v>-1.3565284317258026</v>
      </c>
      <c r="I194" s="9">
        <f>(Table25[[#This Row],[CARE/CAP AR50]]-Table25[[#This Row],[Base AR50]])*100</f>
        <v>-0.38798431008121165</v>
      </c>
      <c r="J194" s="7" t="s">
        <v>1246</v>
      </c>
      <c r="K194" s="28" t="s">
        <v>15</v>
      </c>
    </row>
    <row r="195" spans="1:11" ht="15.75" x14ac:dyDescent="0.25">
      <c r="A195" s="12" t="s">
        <v>335</v>
      </c>
      <c r="B195" s="7" t="s">
        <v>336</v>
      </c>
      <c r="C195" s="7" t="s">
        <v>1172</v>
      </c>
      <c r="D195" s="8">
        <v>4.4785805569139206E-2</v>
      </c>
      <c r="E195" s="27">
        <v>3.1399074332416205E-2</v>
      </c>
      <c r="F195" s="13">
        <v>1.3226974359141499E-2</v>
      </c>
      <c r="G195" s="27">
        <v>9.3312063665639648E-3</v>
      </c>
      <c r="H195" s="9">
        <f>(Table25[[#This Row],[CARE/CAP AR20]]-Table25[[#This Row],[Base AR20]])*100</f>
        <v>-1.3386731236723002</v>
      </c>
      <c r="I195" s="9">
        <f>(Table25[[#This Row],[CARE/CAP AR50]]-Table25[[#This Row],[Base AR50]])*100</f>
        <v>-0.38957679925775335</v>
      </c>
      <c r="J195" s="7" t="s">
        <v>1247</v>
      </c>
      <c r="K195" s="28" t="s">
        <v>15</v>
      </c>
    </row>
    <row r="196" spans="1:11" ht="15.75" x14ac:dyDescent="0.25">
      <c r="A196" s="12" t="s">
        <v>245</v>
      </c>
      <c r="B196" s="7" t="s">
        <v>246</v>
      </c>
      <c r="C196" s="7" t="s">
        <v>98</v>
      </c>
      <c r="D196" s="8">
        <v>4.4498668920465258E-2</v>
      </c>
      <c r="E196" s="27">
        <v>3.3493616985709546E-2</v>
      </c>
      <c r="F196" s="13">
        <v>1.1704201817454791E-2</v>
      </c>
      <c r="G196" s="27">
        <v>9.0665132512729868E-3</v>
      </c>
      <c r="H196" s="9">
        <f>(Table25[[#This Row],[CARE/CAP AR20]]-Table25[[#This Row],[Base AR20]])*100</f>
        <v>-1.1005051934755712</v>
      </c>
      <c r="I196" s="9">
        <f>(Table25[[#This Row],[CARE/CAP AR50]]-Table25[[#This Row],[Base AR50]])*100</f>
        <v>-0.26376885661818039</v>
      </c>
      <c r="J196" s="7" t="s">
        <v>247</v>
      </c>
      <c r="K196" s="28" t="s">
        <v>15</v>
      </c>
    </row>
    <row r="197" spans="1:11" ht="15.75" x14ac:dyDescent="0.25">
      <c r="A197" s="12" t="s">
        <v>227</v>
      </c>
      <c r="B197" s="7" t="s">
        <v>228</v>
      </c>
      <c r="C197" s="7" t="s">
        <v>252</v>
      </c>
      <c r="D197" s="8">
        <v>4.4244954480967741E-2</v>
      </c>
      <c r="E197" s="27">
        <v>3.3332637425627774E-2</v>
      </c>
      <c r="F197" s="13">
        <v>1.2009995666517399E-2</v>
      </c>
      <c r="G197" s="27">
        <v>9.3027655452106815E-3</v>
      </c>
      <c r="H197" s="9">
        <f>(Table25[[#This Row],[CARE/CAP AR20]]-Table25[[#This Row],[Base AR20]])*100</f>
        <v>-1.0912317055339966</v>
      </c>
      <c r="I197" s="9">
        <f>(Table25[[#This Row],[CARE/CAP AR50]]-Table25[[#This Row],[Base AR50]])*100</f>
        <v>-0.27072301213067179</v>
      </c>
      <c r="J197" s="7" t="s">
        <v>253</v>
      </c>
      <c r="K197" s="28" t="s">
        <v>15</v>
      </c>
    </row>
    <row r="198" spans="1:11" ht="15.75" x14ac:dyDescent="0.25">
      <c r="A198" s="12" t="s">
        <v>259</v>
      </c>
      <c r="B198" s="7" t="s">
        <v>260</v>
      </c>
      <c r="C198" s="7" t="s">
        <v>100</v>
      </c>
      <c r="D198" s="8">
        <v>4.4231803917999635E-2</v>
      </c>
      <c r="E198" s="27">
        <v>3.3526429641250736E-2</v>
      </c>
      <c r="F198" s="13">
        <v>1.5489063102412815E-2</v>
      </c>
      <c r="G198" s="27">
        <v>1.2058814147737922E-2</v>
      </c>
      <c r="H198" s="9">
        <f>(Table25[[#This Row],[CARE/CAP AR20]]-Table25[[#This Row],[Base AR20]])*100</f>
        <v>-1.0705374276748898</v>
      </c>
      <c r="I198" s="9">
        <f>(Table25[[#This Row],[CARE/CAP AR50]]-Table25[[#This Row],[Base AR50]])*100</f>
        <v>-0.34302489546748932</v>
      </c>
      <c r="J198" s="7" t="s">
        <v>261</v>
      </c>
      <c r="K198" s="28" t="s">
        <v>15</v>
      </c>
    </row>
    <row r="199" spans="1:11" ht="15.75" x14ac:dyDescent="0.25">
      <c r="A199" s="12" t="s">
        <v>497</v>
      </c>
      <c r="B199" s="7" t="s">
        <v>498</v>
      </c>
      <c r="C199" s="7" t="s">
        <v>182</v>
      </c>
      <c r="D199" s="8">
        <v>4.4093703989833713E-2</v>
      </c>
      <c r="E199" s="27">
        <v>3.406464797804612E-2</v>
      </c>
      <c r="F199" s="13">
        <v>1.0664524131471091E-2</v>
      </c>
      <c r="G199" s="27">
        <v>8.3798299868706218E-3</v>
      </c>
      <c r="H199" s="9">
        <f>(Table25[[#This Row],[CARE/CAP AR20]]-Table25[[#This Row],[Base AR20]])*100</f>
        <v>-1.0029056011787594</v>
      </c>
      <c r="I199" s="9">
        <f>(Table25[[#This Row],[CARE/CAP AR50]]-Table25[[#This Row],[Base AR50]])*100</f>
        <v>-0.2284694144600469</v>
      </c>
      <c r="J199" s="7" t="s">
        <v>499</v>
      </c>
      <c r="K199" s="28" t="s">
        <v>15</v>
      </c>
    </row>
    <row r="200" spans="1:11" ht="15.75" x14ac:dyDescent="0.25">
      <c r="A200" s="12" t="s">
        <v>503</v>
      </c>
      <c r="B200" s="7" t="s">
        <v>504</v>
      </c>
      <c r="C200" s="7" t="s">
        <v>182</v>
      </c>
      <c r="D200" s="8">
        <v>4.3913148090085542E-2</v>
      </c>
      <c r="E200" s="27">
        <v>3.3933076256228427E-2</v>
      </c>
      <c r="F200" s="13">
        <v>1.0114127531717301E-2</v>
      </c>
      <c r="G200" s="27">
        <v>7.9498475941687779E-3</v>
      </c>
      <c r="H200" s="9">
        <f>(Table25[[#This Row],[CARE/CAP AR20]]-Table25[[#This Row],[Base AR20]])*100</f>
        <v>-0.99800718338571159</v>
      </c>
      <c r="I200" s="9">
        <f>(Table25[[#This Row],[CARE/CAP AR50]]-Table25[[#This Row],[Base AR50]])*100</f>
        <v>-0.2164279937548523</v>
      </c>
      <c r="J200" s="7" t="s">
        <v>505</v>
      </c>
      <c r="K200" s="28" t="s">
        <v>15</v>
      </c>
    </row>
    <row r="201" spans="1:11" ht="15.75" x14ac:dyDescent="0.25">
      <c r="A201" s="12" t="s">
        <v>487</v>
      </c>
      <c r="B201" s="7" t="s">
        <v>488</v>
      </c>
      <c r="C201" s="7" t="s">
        <v>1134</v>
      </c>
      <c r="D201" s="8">
        <v>4.3657392361183357E-2</v>
      </c>
      <c r="E201" s="27">
        <v>3.0936994621226462E-2</v>
      </c>
      <c r="F201" s="13">
        <v>1.3697254990168528E-2</v>
      </c>
      <c r="G201" s="27">
        <v>9.7090294488524128E-3</v>
      </c>
      <c r="H201" s="9">
        <f>(Table25[[#This Row],[CARE/CAP AR20]]-Table25[[#This Row],[Base AR20]])*100</f>
        <v>-1.2720397739956897</v>
      </c>
      <c r="I201" s="9">
        <f>(Table25[[#This Row],[CARE/CAP AR50]]-Table25[[#This Row],[Base AR50]])*100</f>
        <v>-0.3988225541316115</v>
      </c>
      <c r="J201" s="7" t="s">
        <v>1248</v>
      </c>
      <c r="K201" s="28" t="s">
        <v>15</v>
      </c>
    </row>
    <row r="202" spans="1:11" ht="15.75" x14ac:dyDescent="0.25">
      <c r="A202" s="12" t="s">
        <v>509</v>
      </c>
      <c r="B202" s="7" t="s">
        <v>510</v>
      </c>
      <c r="C202" s="7" t="s">
        <v>182</v>
      </c>
      <c r="D202" s="8">
        <v>4.3496097807373423E-2</v>
      </c>
      <c r="E202" s="27">
        <v>3.3612703996566455E-2</v>
      </c>
      <c r="F202" s="13">
        <v>1.0809674265544718E-2</v>
      </c>
      <c r="G202" s="27">
        <v>8.4932498155471815E-3</v>
      </c>
      <c r="H202" s="9">
        <f>(Table25[[#This Row],[CARE/CAP AR20]]-Table25[[#This Row],[Base AR20]])*100</f>
        <v>-0.98833938108069674</v>
      </c>
      <c r="I202" s="9">
        <f>(Table25[[#This Row],[CARE/CAP AR50]]-Table25[[#This Row],[Base AR50]])*100</f>
        <v>-0.23164244499975367</v>
      </c>
      <c r="J202" s="7" t="s">
        <v>511</v>
      </c>
      <c r="K202" s="28" t="s">
        <v>15</v>
      </c>
    </row>
    <row r="203" spans="1:11" ht="15.75" x14ac:dyDescent="0.25">
      <c r="A203" s="12" t="s">
        <v>659</v>
      </c>
      <c r="B203" s="7" t="s">
        <v>660</v>
      </c>
      <c r="C203" s="7" t="s">
        <v>1134</v>
      </c>
      <c r="D203" s="8">
        <v>4.3460286258533661E-2</v>
      </c>
      <c r="E203" s="27">
        <v>3.0320845703703071E-2</v>
      </c>
      <c r="F203" s="13">
        <v>1.1712531971640119E-2</v>
      </c>
      <c r="G203" s="27">
        <v>8.2674143340231397E-3</v>
      </c>
      <c r="H203" s="9">
        <f>(Table25[[#This Row],[CARE/CAP AR20]]-Table25[[#This Row],[Base AR20]])*100</f>
        <v>-1.313944055483059</v>
      </c>
      <c r="I203" s="9">
        <f>(Table25[[#This Row],[CARE/CAP AR50]]-Table25[[#This Row],[Base AR50]])*100</f>
        <v>-0.34451176376169795</v>
      </c>
      <c r="J203" s="7" t="s">
        <v>1249</v>
      </c>
      <c r="K203" s="28" t="s">
        <v>15</v>
      </c>
    </row>
    <row r="204" spans="1:11" ht="15.75" x14ac:dyDescent="0.25">
      <c r="A204" s="12" t="s">
        <v>468</v>
      </c>
      <c r="B204" s="7" t="s">
        <v>469</v>
      </c>
      <c r="C204" s="7" t="s">
        <v>1134</v>
      </c>
      <c r="D204" s="8">
        <v>4.3442163892528786E-2</v>
      </c>
      <c r="E204" s="27">
        <v>3.071341954396286E-2</v>
      </c>
      <c r="F204" s="13">
        <v>1.1766845446465564E-2</v>
      </c>
      <c r="G204" s="27">
        <v>8.3356944825820171E-3</v>
      </c>
      <c r="H204" s="9">
        <f>(Table25[[#This Row],[CARE/CAP AR20]]-Table25[[#This Row],[Base AR20]])*100</f>
        <v>-1.2728744348565926</v>
      </c>
      <c r="I204" s="9">
        <f>(Table25[[#This Row],[CARE/CAP AR50]]-Table25[[#This Row],[Base AR50]])*100</f>
        <v>-0.34311509638835469</v>
      </c>
      <c r="J204" s="7" t="s">
        <v>1250</v>
      </c>
      <c r="K204" s="28" t="s">
        <v>15</v>
      </c>
    </row>
    <row r="205" spans="1:11" ht="15.75" x14ac:dyDescent="0.25">
      <c r="A205" s="12" t="s">
        <v>245</v>
      </c>
      <c r="B205" s="7" t="s">
        <v>246</v>
      </c>
      <c r="C205" s="7" t="s">
        <v>85</v>
      </c>
      <c r="D205" s="8">
        <v>4.3429056331981249E-2</v>
      </c>
      <c r="E205" s="27">
        <v>3.3130213221580676E-2</v>
      </c>
      <c r="F205" s="13">
        <v>1.1629061285246963E-2</v>
      </c>
      <c r="G205" s="27">
        <v>9.039807438682804E-3</v>
      </c>
      <c r="H205" s="9">
        <f>(Table25[[#This Row],[CARE/CAP AR20]]-Table25[[#This Row],[Base AR20]])*100</f>
        <v>-1.0298843110400573</v>
      </c>
      <c r="I205" s="9">
        <f>(Table25[[#This Row],[CARE/CAP AR50]]-Table25[[#This Row],[Base AR50]])*100</f>
        <v>-0.2589253846564159</v>
      </c>
      <c r="J205" s="7" t="s">
        <v>429</v>
      </c>
      <c r="K205" s="28" t="s">
        <v>15</v>
      </c>
    </row>
    <row r="206" spans="1:11" ht="15.75" x14ac:dyDescent="0.25">
      <c r="A206" s="12" t="s">
        <v>335</v>
      </c>
      <c r="B206" s="7" t="s">
        <v>336</v>
      </c>
      <c r="C206" s="7" t="s">
        <v>182</v>
      </c>
      <c r="D206" s="8">
        <v>4.3287774280743242E-2</v>
      </c>
      <c r="E206" s="27">
        <v>3.3454485888060846E-2</v>
      </c>
      <c r="F206" s="13">
        <v>1.3000948113510227E-2</v>
      </c>
      <c r="G206" s="27">
        <v>1.0203417454747458E-2</v>
      </c>
      <c r="H206" s="9">
        <f>(Table25[[#This Row],[CARE/CAP AR20]]-Table25[[#This Row],[Base AR20]])*100</f>
        <v>-0.98332883926823955</v>
      </c>
      <c r="I206" s="9">
        <f>(Table25[[#This Row],[CARE/CAP AR50]]-Table25[[#This Row],[Base AR50]])*100</f>
        <v>-0.27975306587627696</v>
      </c>
      <c r="J206" s="7" t="s">
        <v>496</v>
      </c>
      <c r="K206" s="28" t="s">
        <v>15</v>
      </c>
    </row>
    <row r="207" spans="1:11" ht="15.75" x14ac:dyDescent="0.25">
      <c r="A207" s="12" t="s">
        <v>227</v>
      </c>
      <c r="B207" s="7" t="s">
        <v>228</v>
      </c>
      <c r="C207" s="7" t="s">
        <v>113</v>
      </c>
      <c r="D207" s="8">
        <v>4.3237121274355569E-2</v>
      </c>
      <c r="E207" s="27">
        <v>3.3094413026313003E-2</v>
      </c>
      <c r="F207" s="13">
        <v>1.1933392985020413E-2</v>
      </c>
      <c r="G207" s="27">
        <v>9.2831672442175734E-3</v>
      </c>
      <c r="H207" s="9">
        <f>(Table25[[#This Row],[CARE/CAP AR20]]-Table25[[#This Row],[Base AR20]])*100</f>
        <v>-1.0142708248042567</v>
      </c>
      <c r="I207" s="9">
        <f>(Table25[[#This Row],[CARE/CAP AR50]]-Table25[[#This Row],[Base AR50]])*100</f>
        <v>-0.26502257408028401</v>
      </c>
      <c r="J207" s="7" t="s">
        <v>507</v>
      </c>
      <c r="K207" s="28" t="s">
        <v>15</v>
      </c>
    </row>
    <row r="208" spans="1:11" ht="15.75" x14ac:dyDescent="0.25">
      <c r="A208" s="12" t="s">
        <v>173</v>
      </c>
      <c r="B208" s="7" t="s">
        <v>174</v>
      </c>
      <c r="C208" s="7" t="s">
        <v>57</v>
      </c>
      <c r="D208" s="8">
        <v>4.3186383308875607E-2</v>
      </c>
      <c r="E208" s="27">
        <v>3.3115155107051431E-2</v>
      </c>
      <c r="F208" s="13">
        <v>9.1129191992508126E-3</v>
      </c>
      <c r="G208" s="27">
        <v>7.1542983168060023E-3</v>
      </c>
      <c r="H208" s="9">
        <f>(Table25[[#This Row],[CARE/CAP AR20]]-Table25[[#This Row],[Base AR20]])*100</f>
        <v>-1.0071228201824176</v>
      </c>
      <c r="I208" s="9">
        <f>(Table25[[#This Row],[CARE/CAP AR50]]-Table25[[#This Row],[Base AR50]])*100</f>
        <v>-0.19586208824448104</v>
      </c>
      <c r="J208" s="7" t="s">
        <v>352</v>
      </c>
      <c r="K208" s="28" t="s">
        <v>15</v>
      </c>
    </row>
    <row r="209" spans="1:11" ht="15.75" x14ac:dyDescent="0.25">
      <c r="A209" s="12" t="s">
        <v>191</v>
      </c>
      <c r="B209" s="7" t="s">
        <v>192</v>
      </c>
      <c r="C209" s="7" t="s">
        <v>57</v>
      </c>
      <c r="D209" s="8">
        <v>4.2933732972171255E-2</v>
      </c>
      <c r="E209" s="27">
        <v>3.28521428649413E-2</v>
      </c>
      <c r="F209" s="13">
        <v>1.286345417773881E-2</v>
      </c>
      <c r="G209" s="27">
        <v>1.0065406050949811E-2</v>
      </c>
      <c r="H209" s="9">
        <f>(Table25[[#This Row],[CARE/CAP AR20]]-Table25[[#This Row],[Base AR20]])*100</f>
        <v>-1.0081590107229956</v>
      </c>
      <c r="I209" s="9">
        <f>(Table25[[#This Row],[CARE/CAP AR50]]-Table25[[#This Row],[Base AR50]])*100</f>
        <v>-0.27980481267889984</v>
      </c>
      <c r="J209" s="7" t="s">
        <v>353</v>
      </c>
      <c r="K209" s="28" t="s">
        <v>15</v>
      </c>
    </row>
    <row r="210" spans="1:11" ht="15.75" x14ac:dyDescent="0.25">
      <c r="A210" s="12" t="s">
        <v>523</v>
      </c>
      <c r="B210" s="7" t="s">
        <v>524</v>
      </c>
      <c r="C210" s="7" t="s">
        <v>1181</v>
      </c>
      <c r="D210" s="8">
        <v>4.2851385016555429E-2</v>
      </c>
      <c r="E210" s="27">
        <v>2.9531596375767272E-2</v>
      </c>
      <c r="F210" s="13">
        <v>1.5161925079301196E-2</v>
      </c>
      <c r="G210" s="27">
        <v>1.0610217228315358E-2</v>
      </c>
      <c r="H210" s="9">
        <f>(Table25[[#This Row],[CARE/CAP AR20]]-Table25[[#This Row],[Base AR20]])*100</f>
        <v>-1.3319788640788157</v>
      </c>
      <c r="I210" s="9">
        <f>(Table25[[#This Row],[CARE/CAP AR50]]-Table25[[#This Row],[Base AR50]])*100</f>
        <v>-0.45517078509858377</v>
      </c>
      <c r="J210" s="7" t="s">
        <v>1251</v>
      </c>
      <c r="K210" s="28" t="s">
        <v>15</v>
      </c>
    </row>
    <row r="211" spans="1:11" ht="15.75" x14ac:dyDescent="0.25">
      <c r="A211" s="12" t="s">
        <v>335</v>
      </c>
      <c r="B211" s="7" t="s">
        <v>336</v>
      </c>
      <c r="C211" s="7" t="s">
        <v>1134</v>
      </c>
      <c r="D211" s="8">
        <v>4.2733532742052154E-2</v>
      </c>
      <c r="E211" s="27">
        <v>2.9624820566429531E-2</v>
      </c>
      <c r="F211" s="13">
        <v>1.2530768628505443E-2</v>
      </c>
      <c r="G211" s="27">
        <v>8.8255188830560164E-3</v>
      </c>
      <c r="H211" s="9">
        <f>(Table25[[#This Row],[CARE/CAP AR20]]-Table25[[#This Row],[Base AR20]])*100</f>
        <v>-1.3108712175622621</v>
      </c>
      <c r="I211" s="9">
        <f>(Table25[[#This Row],[CARE/CAP AR50]]-Table25[[#This Row],[Base AR50]])*100</f>
        <v>-0.37052497454494271</v>
      </c>
      <c r="J211" s="7" t="s">
        <v>1252</v>
      </c>
      <c r="K211" s="28" t="s">
        <v>15</v>
      </c>
    </row>
    <row r="212" spans="1:11" ht="15.75" x14ac:dyDescent="0.25">
      <c r="A212" s="12" t="s">
        <v>526</v>
      </c>
      <c r="B212" s="7" t="s">
        <v>527</v>
      </c>
      <c r="C212" s="7" t="s">
        <v>182</v>
      </c>
      <c r="D212" s="8">
        <v>4.2702503611472653E-2</v>
      </c>
      <c r="E212" s="27">
        <v>3.3012964470734076E-2</v>
      </c>
      <c r="F212" s="13">
        <v>1.0058139304291763E-2</v>
      </c>
      <c r="G212" s="27">
        <v>7.9058034506589506E-3</v>
      </c>
      <c r="H212" s="9">
        <f>(Table25[[#This Row],[CARE/CAP AR20]]-Table25[[#This Row],[Base AR20]])*100</f>
        <v>-0.96895391407385778</v>
      </c>
      <c r="I212" s="9">
        <f>(Table25[[#This Row],[CARE/CAP AR50]]-Table25[[#This Row],[Base AR50]])*100</f>
        <v>-0.21523358536328119</v>
      </c>
      <c r="J212" s="7" t="s">
        <v>528</v>
      </c>
      <c r="K212" s="28" t="s">
        <v>15</v>
      </c>
    </row>
    <row r="213" spans="1:11" ht="15.75" x14ac:dyDescent="0.25">
      <c r="A213" s="12" t="s">
        <v>681</v>
      </c>
      <c r="B213" s="7" t="s">
        <v>682</v>
      </c>
      <c r="C213" s="7" t="s">
        <v>1134</v>
      </c>
      <c r="D213" s="8">
        <v>4.2473960562339048E-2</v>
      </c>
      <c r="E213" s="27">
        <v>2.5050505448362164E-2</v>
      </c>
      <c r="F213" s="13">
        <v>1.1117568868627432E-2</v>
      </c>
      <c r="G213" s="27">
        <v>6.896508129466186E-3</v>
      </c>
      <c r="H213" s="9">
        <f>(Table25[[#This Row],[CARE/CAP AR20]]-Table25[[#This Row],[Base AR20]])*100</f>
        <v>-1.7423455113976885</v>
      </c>
      <c r="I213" s="9">
        <f>(Table25[[#This Row],[CARE/CAP AR50]]-Table25[[#This Row],[Base AR50]])*100</f>
        <v>-0.42210607391612459</v>
      </c>
      <c r="J213" s="7" t="s">
        <v>1253</v>
      </c>
      <c r="K213" s="28" t="s">
        <v>15</v>
      </c>
    </row>
    <row r="214" spans="1:11" ht="15.75" x14ac:dyDescent="0.25">
      <c r="A214" s="12" t="s">
        <v>529</v>
      </c>
      <c r="B214" s="7" t="s">
        <v>530</v>
      </c>
      <c r="C214" s="7" t="s">
        <v>182</v>
      </c>
      <c r="D214" s="8">
        <v>4.2356243626810251E-2</v>
      </c>
      <c r="E214" s="27">
        <v>3.2749865589855612E-2</v>
      </c>
      <c r="F214" s="13">
        <v>1.2257146172410419E-2</v>
      </c>
      <c r="G214" s="27">
        <v>9.6233312766092864E-3</v>
      </c>
      <c r="H214" s="9">
        <f>(Table25[[#This Row],[CARE/CAP AR20]]-Table25[[#This Row],[Base AR20]])*100</f>
        <v>-0.96063780369546392</v>
      </c>
      <c r="I214" s="9">
        <f>(Table25[[#This Row],[CARE/CAP AR50]]-Table25[[#This Row],[Base AR50]])*100</f>
        <v>-0.26338148958011331</v>
      </c>
      <c r="J214" s="7" t="s">
        <v>531</v>
      </c>
      <c r="K214" s="28" t="s">
        <v>15</v>
      </c>
    </row>
    <row r="215" spans="1:11" ht="15.75" x14ac:dyDescent="0.25">
      <c r="A215" s="12" t="s">
        <v>158</v>
      </c>
      <c r="B215" s="7" t="s">
        <v>159</v>
      </c>
      <c r="C215" s="7" t="s">
        <v>26</v>
      </c>
      <c r="D215" s="8">
        <v>4.2340405154867512E-2</v>
      </c>
      <c r="E215" s="27">
        <v>3.2264096576362811E-2</v>
      </c>
      <c r="F215" s="13">
        <v>1.208915239931555E-2</v>
      </c>
      <c r="G215" s="27">
        <v>9.4523392572686792E-3</v>
      </c>
      <c r="H215" s="9">
        <f>(Table25[[#This Row],[CARE/CAP AR20]]-Table25[[#This Row],[Base AR20]])*100</f>
        <v>-1.0076308578504702</v>
      </c>
      <c r="I215" s="9">
        <f>(Table25[[#This Row],[CARE/CAP AR50]]-Table25[[#This Row],[Base AR50]])*100</f>
        <v>-0.2636813142046871</v>
      </c>
      <c r="J215" s="7" t="s">
        <v>266</v>
      </c>
      <c r="K215" s="28" t="s">
        <v>15</v>
      </c>
    </row>
    <row r="216" spans="1:11" ht="15.75" x14ac:dyDescent="0.25">
      <c r="A216" s="12" t="s">
        <v>367</v>
      </c>
      <c r="B216" s="7" t="s">
        <v>368</v>
      </c>
      <c r="C216" s="7" t="s">
        <v>182</v>
      </c>
      <c r="D216" s="8">
        <v>4.2311229102727103E-2</v>
      </c>
      <c r="E216" s="27">
        <v>3.2716590418625832E-2</v>
      </c>
      <c r="F216" s="13">
        <v>1.0895317154930919E-2</v>
      </c>
      <c r="G216" s="27">
        <v>8.5601642603570678E-3</v>
      </c>
      <c r="H216" s="9">
        <f>(Table25[[#This Row],[CARE/CAP AR20]]-Table25[[#This Row],[Base AR20]])*100</f>
        <v>-0.9594638684101271</v>
      </c>
      <c r="I216" s="9">
        <f>(Table25[[#This Row],[CARE/CAP AR50]]-Table25[[#This Row],[Base AR50]])*100</f>
        <v>-0.23351528945738509</v>
      </c>
      <c r="J216" s="7" t="s">
        <v>533</v>
      </c>
      <c r="K216" s="28" t="s">
        <v>15</v>
      </c>
    </row>
    <row r="217" spans="1:11" ht="15.75" x14ac:dyDescent="0.25">
      <c r="A217" s="12" t="s">
        <v>537</v>
      </c>
      <c r="B217" s="7" t="s">
        <v>538</v>
      </c>
      <c r="C217" s="7" t="s">
        <v>182</v>
      </c>
      <c r="D217" s="8">
        <v>4.2042846379453498E-2</v>
      </c>
      <c r="E217" s="27">
        <v>3.2229684165299387E-2</v>
      </c>
      <c r="F217" s="13">
        <v>9.7426848406159464E-3</v>
      </c>
      <c r="G217" s="27">
        <v>7.6432411135399303E-3</v>
      </c>
      <c r="H217" s="9">
        <f>(Table25[[#This Row],[CARE/CAP AR20]]-Table25[[#This Row],[Base AR20]])*100</f>
        <v>-0.98131622141541119</v>
      </c>
      <c r="I217" s="9">
        <f>(Table25[[#This Row],[CARE/CAP AR50]]-Table25[[#This Row],[Base AR50]])*100</f>
        <v>-0.20994437270760161</v>
      </c>
      <c r="J217" s="7" t="s">
        <v>539</v>
      </c>
      <c r="K217" s="28" t="s">
        <v>15</v>
      </c>
    </row>
    <row r="218" spans="1:11" ht="15.75" x14ac:dyDescent="0.25">
      <c r="A218" s="12" t="s">
        <v>543</v>
      </c>
      <c r="B218" s="7" t="s">
        <v>544</v>
      </c>
      <c r="C218" s="7" t="s">
        <v>182</v>
      </c>
      <c r="D218" s="8">
        <v>4.1825852408568287E-2</v>
      </c>
      <c r="E218" s="27">
        <v>3.2345310200731003E-2</v>
      </c>
      <c r="F218" s="13">
        <v>1.1864612358061331E-2</v>
      </c>
      <c r="G218" s="27">
        <v>9.3170648775694233E-3</v>
      </c>
      <c r="H218" s="9">
        <f>(Table25[[#This Row],[CARE/CAP AR20]]-Table25[[#This Row],[Base AR20]])*100</f>
        <v>-0.94805422078372836</v>
      </c>
      <c r="I218" s="9">
        <f>(Table25[[#This Row],[CARE/CAP AR50]]-Table25[[#This Row],[Base AR50]])*100</f>
        <v>-0.25475474804919074</v>
      </c>
      <c r="J218" s="7" t="s">
        <v>545</v>
      </c>
      <c r="K218" s="28" t="s">
        <v>15</v>
      </c>
    </row>
    <row r="219" spans="1:11" ht="15.75" x14ac:dyDescent="0.25">
      <c r="A219" s="12" t="s">
        <v>280</v>
      </c>
      <c r="B219" s="7" t="s">
        <v>281</v>
      </c>
      <c r="C219" s="7" t="s">
        <v>1172</v>
      </c>
      <c r="D219" s="8">
        <v>4.1823393861296139E-2</v>
      </c>
      <c r="E219" s="27">
        <v>2.9368831824252359E-2</v>
      </c>
      <c r="F219" s="13">
        <v>1.558634368670833E-2</v>
      </c>
      <c r="G219" s="27">
        <v>1.0995058369672584E-2</v>
      </c>
      <c r="H219" s="9">
        <f>(Table25[[#This Row],[CARE/CAP AR20]]-Table25[[#This Row],[Base AR20]])*100</f>
        <v>-1.2454562037043779</v>
      </c>
      <c r="I219" s="9">
        <f>(Table25[[#This Row],[CARE/CAP AR50]]-Table25[[#This Row],[Base AR50]])*100</f>
        <v>-0.45912853170357454</v>
      </c>
      <c r="J219" s="7" t="s">
        <v>1254</v>
      </c>
      <c r="K219" s="28" t="s">
        <v>15</v>
      </c>
    </row>
    <row r="220" spans="1:11" ht="15.75" x14ac:dyDescent="0.25">
      <c r="A220" s="12" t="s">
        <v>73</v>
      </c>
      <c r="B220" s="7" t="s">
        <v>74</v>
      </c>
      <c r="C220" s="7" t="s">
        <v>1255</v>
      </c>
      <c r="D220" s="8">
        <v>4.1739897738963284E-2</v>
      </c>
      <c r="E220" s="27">
        <v>2.9379953538688806E-2</v>
      </c>
      <c r="F220" s="13">
        <v>1.0628428837596004E-2</v>
      </c>
      <c r="G220" s="27">
        <v>7.4908804141134884E-3</v>
      </c>
      <c r="H220" s="9">
        <f>(Table25[[#This Row],[CARE/CAP AR20]]-Table25[[#This Row],[Base AR20]])*100</f>
        <v>-1.235994420027448</v>
      </c>
      <c r="I220" s="9">
        <f>(Table25[[#This Row],[CARE/CAP AR50]]-Table25[[#This Row],[Base AR50]])*100</f>
        <v>-0.31375484234825152</v>
      </c>
      <c r="J220" s="7" t="s">
        <v>1256</v>
      </c>
      <c r="K220" s="28" t="s">
        <v>15</v>
      </c>
    </row>
    <row r="221" spans="1:11" ht="15.75" x14ac:dyDescent="0.25">
      <c r="A221" s="12" t="s">
        <v>503</v>
      </c>
      <c r="B221" s="7" t="s">
        <v>504</v>
      </c>
      <c r="C221" s="7" t="s">
        <v>151</v>
      </c>
      <c r="D221" s="8">
        <v>4.1604073859593797E-2</v>
      </c>
      <c r="E221" s="27">
        <v>3.2145522997724801E-2</v>
      </c>
      <c r="F221" s="13">
        <v>9.5312164630798387E-3</v>
      </c>
      <c r="G221" s="27">
        <v>7.4917357397604033E-3</v>
      </c>
      <c r="H221" s="9">
        <f>(Table25[[#This Row],[CARE/CAP AR20]]-Table25[[#This Row],[Base AR20]])*100</f>
        <v>-0.94585508618689962</v>
      </c>
      <c r="I221" s="9">
        <f>(Table25[[#This Row],[CARE/CAP AR50]]-Table25[[#This Row],[Base AR50]])*100</f>
        <v>-0.20394807233194354</v>
      </c>
      <c r="J221" s="7" t="s">
        <v>662</v>
      </c>
      <c r="K221" s="28" t="s">
        <v>15</v>
      </c>
    </row>
    <row r="222" spans="1:11" ht="15.75" x14ac:dyDescent="0.25">
      <c r="A222" s="12" t="s">
        <v>471</v>
      </c>
      <c r="B222" s="7" t="s">
        <v>472</v>
      </c>
      <c r="C222" s="7" t="s">
        <v>1134</v>
      </c>
      <c r="D222" s="8">
        <v>4.1571053443091116E-2</v>
      </c>
      <c r="E222" s="27">
        <v>2.5522558177706881E-2</v>
      </c>
      <c r="F222" s="13">
        <v>1.1703592455550546E-2</v>
      </c>
      <c r="G222" s="27">
        <v>6.6997068086175901E-3</v>
      </c>
      <c r="H222" s="9">
        <f>(Table25[[#This Row],[CARE/CAP AR20]]-Table25[[#This Row],[Base AR20]])*100</f>
        <v>-1.6048495265384235</v>
      </c>
      <c r="I222" s="9">
        <f>(Table25[[#This Row],[CARE/CAP AR50]]-Table25[[#This Row],[Base AR50]])*100</f>
        <v>-0.50038856469329551</v>
      </c>
      <c r="J222" s="7" t="s">
        <v>1257</v>
      </c>
      <c r="K222" s="28" t="s">
        <v>15</v>
      </c>
    </row>
    <row r="223" spans="1:11" ht="15.75" x14ac:dyDescent="0.25">
      <c r="A223" s="12" t="s">
        <v>562</v>
      </c>
      <c r="B223" s="7" t="s">
        <v>563</v>
      </c>
      <c r="C223" s="7" t="s">
        <v>1134</v>
      </c>
      <c r="D223" s="8">
        <v>4.1505840968786657E-2</v>
      </c>
      <c r="E223" s="27">
        <v>2.8843315271242786E-2</v>
      </c>
      <c r="F223" s="13">
        <v>9.9922673537279731E-3</v>
      </c>
      <c r="G223" s="27">
        <v>7.0496290032895413E-3</v>
      </c>
      <c r="H223" s="9">
        <f>(Table25[[#This Row],[CARE/CAP AR20]]-Table25[[#This Row],[Base AR20]])*100</f>
        <v>-1.2662525697543872</v>
      </c>
      <c r="I223" s="9">
        <f>(Table25[[#This Row],[CARE/CAP AR50]]-Table25[[#This Row],[Base AR50]])*100</f>
        <v>-0.29426383504384318</v>
      </c>
      <c r="J223" s="7" t="s">
        <v>1258</v>
      </c>
      <c r="K223" s="28" t="s">
        <v>15</v>
      </c>
    </row>
    <row r="224" spans="1:11" ht="15.75" x14ac:dyDescent="0.25">
      <c r="A224" s="12" t="s">
        <v>402</v>
      </c>
      <c r="B224" s="7" t="s">
        <v>403</v>
      </c>
      <c r="C224" s="7" t="s">
        <v>1172</v>
      </c>
      <c r="D224" s="8">
        <v>4.1350586773278672E-2</v>
      </c>
      <c r="E224" s="27">
        <v>2.8609018685254083E-2</v>
      </c>
      <c r="F224" s="13">
        <v>1.6364459567980393E-2</v>
      </c>
      <c r="G224" s="27">
        <v>1.1474384595724753E-2</v>
      </c>
      <c r="H224" s="9">
        <f>(Table25[[#This Row],[CARE/CAP AR20]]-Table25[[#This Row],[Base AR20]])*100</f>
        <v>-1.2741568088024589</v>
      </c>
      <c r="I224" s="9">
        <f>(Table25[[#This Row],[CARE/CAP AR50]]-Table25[[#This Row],[Base AR50]])*100</f>
        <v>-0.48900749722556403</v>
      </c>
      <c r="J224" s="7" t="s">
        <v>1259</v>
      </c>
      <c r="K224" s="28" t="s">
        <v>15</v>
      </c>
    </row>
    <row r="225" spans="1:11" ht="15.75" x14ac:dyDescent="0.25">
      <c r="A225" s="12" t="s">
        <v>367</v>
      </c>
      <c r="B225" s="7" t="s">
        <v>368</v>
      </c>
      <c r="C225" s="7" t="s">
        <v>57</v>
      </c>
      <c r="D225" s="8">
        <v>4.1118134265956757E-2</v>
      </c>
      <c r="E225" s="27">
        <v>3.1545668455634369E-2</v>
      </c>
      <c r="F225" s="13">
        <v>1.0059905341074113E-2</v>
      </c>
      <c r="G225" s="27">
        <v>7.8907278293796727E-3</v>
      </c>
      <c r="H225" s="9">
        <f>(Table25[[#This Row],[CARE/CAP AR20]]-Table25[[#This Row],[Base AR20]])*100</f>
        <v>-0.95724658103223881</v>
      </c>
      <c r="I225" s="9">
        <f>(Table25[[#This Row],[CARE/CAP AR50]]-Table25[[#This Row],[Base AR50]])*100</f>
        <v>-0.21691775116944398</v>
      </c>
      <c r="J225" s="7" t="s">
        <v>369</v>
      </c>
      <c r="K225" s="28" t="s">
        <v>15</v>
      </c>
    </row>
    <row r="226" spans="1:11" ht="15.75" x14ac:dyDescent="0.25">
      <c r="A226" s="12" t="s">
        <v>517</v>
      </c>
      <c r="B226" s="7" t="s">
        <v>518</v>
      </c>
      <c r="C226" s="7" t="s">
        <v>1134</v>
      </c>
      <c r="D226" s="8">
        <v>4.1016174656191728E-2</v>
      </c>
      <c r="E226" s="27">
        <v>2.8499222591748058E-2</v>
      </c>
      <c r="F226" s="13">
        <v>1.083632641631643E-2</v>
      </c>
      <c r="G226" s="27">
        <v>7.6412093214813142E-3</v>
      </c>
      <c r="H226" s="9">
        <f>(Table25[[#This Row],[CARE/CAP AR20]]-Table25[[#This Row],[Base AR20]])*100</f>
        <v>-1.2516952064443672</v>
      </c>
      <c r="I226" s="9">
        <f>(Table25[[#This Row],[CARE/CAP AR50]]-Table25[[#This Row],[Base AR50]])*100</f>
        <v>-0.31951170948351154</v>
      </c>
      <c r="J226" s="7" t="s">
        <v>1260</v>
      </c>
      <c r="K226" s="28" t="s">
        <v>15</v>
      </c>
    </row>
    <row r="227" spans="1:11" ht="15.75" x14ac:dyDescent="0.25">
      <c r="A227" s="12" t="s">
        <v>555</v>
      </c>
      <c r="B227" s="7" t="s">
        <v>556</v>
      </c>
      <c r="C227" s="7" t="s">
        <v>182</v>
      </c>
      <c r="D227" s="8">
        <v>4.0525685610837636E-2</v>
      </c>
      <c r="E227" s="27">
        <v>3.1340937541484822E-2</v>
      </c>
      <c r="F227" s="13">
        <v>1.3292503622100105E-2</v>
      </c>
      <c r="G227" s="27">
        <v>1.0428508102920371E-2</v>
      </c>
      <c r="H227" s="9">
        <f>(Table25[[#This Row],[CARE/CAP AR20]]-Table25[[#This Row],[Base AR20]])*100</f>
        <v>-0.9184748069352815</v>
      </c>
      <c r="I227" s="9">
        <f>(Table25[[#This Row],[CARE/CAP AR50]]-Table25[[#This Row],[Base AR50]])*100</f>
        <v>-0.28639955191797334</v>
      </c>
      <c r="J227" s="7" t="s">
        <v>557</v>
      </c>
      <c r="K227" s="28" t="s">
        <v>15</v>
      </c>
    </row>
    <row r="228" spans="1:11" ht="15.75" x14ac:dyDescent="0.25">
      <c r="A228" s="12" t="s">
        <v>497</v>
      </c>
      <c r="B228" s="7" t="s">
        <v>498</v>
      </c>
      <c r="C228" s="7" t="s">
        <v>151</v>
      </c>
      <c r="D228" s="8">
        <v>4.0338700038784793E-2</v>
      </c>
      <c r="E228" s="27">
        <v>3.1839592831581519E-2</v>
      </c>
      <c r="F228" s="13">
        <v>9.9664166957354715E-3</v>
      </c>
      <c r="G228" s="27">
        <v>7.8720633691481239E-3</v>
      </c>
      <c r="H228" s="9">
        <f>(Table25[[#This Row],[CARE/CAP AR20]]-Table25[[#This Row],[Base AR20]])*100</f>
        <v>-0.84991072072032736</v>
      </c>
      <c r="I228" s="9">
        <f>(Table25[[#This Row],[CARE/CAP AR50]]-Table25[[#This Row],[Base AR50]])*100</f>
        <v>-0.20943533265873476</v>
      </c>
      <c r="J228" s="7" t="s">
        <v>677</v>
      </c>
      <c r="K228" s="28" t="s">
        <v>15</v>
      </c>
    </row>
    <row r="229" spans="1:11" ht="15.75" x14ac:dyDescent="0.25">
      <c r="A229" s="12" t="s">
        <v>571</v>
      </c>
      <c r="B229" s="7" t="s">
        <v>572</v>
      </c>
      <c r="C229" s="7" t="s">
        <v>1134</v>
      </c>
      <c r="D229" s="8">
        <v>4.0326656434578084E-2</v>
      </c>
      <c r="E229" s="27">
        <v>1.8144371154666376E-2</v>
      </c>
      <c r="F229" s="13">
        <v>1.0057603240382667E-2</v>
      </c>
      <c r="G229" s="27">
        <v>5.8570291759498403E-3</v>
      </c>
      <c r="H229" s="9">
        <f>(Table25[[#This Row],[CARE/CAP AR20]]-Table25[[#This Row],[Base AR20]])*100</f>
        <v>-2.2182285279911707</v>
      </c>
      <c r="I229" s="9">
        <f>(Table25[[#This Row],[CARE/CAP AR50]]-Table25[[#This Row],[Base AR50]])*100</f>
        <v>-0.42005740644328265</v>
      </c>
      <c r="J229" s="7" t="s">
        <v>1261</v>
      </c>
      <c r="K229" s="28" t="s">
        <v>15</v>
      </c>
    </row>
    <row r="230" spans="1:11" ht="15.75" x14ac:dyDescent="0.25">
      <c r="A230" s="12" t="s">
        <v>1046</v>
      </c>
      <c r="B230" s="7" t="s">
        <v>1047</v>
      </c>
      <c r="C230" s="7" t="s">
        <v>57</v>
      </c>
      <c r="D230" s="8">
        <v>4.0260935436501458E-2</v>
      </c>
      <c r="E230" s="27">
        <v>3.1809985537655204E-2</v>
      </c>
      <c r="F230" s="13">
        <v>1.1808113524541492E-2</v>
      </c>
      <c r="G230" s="27">
        <v>9.3295685103775439E-3</v>
      </c>
      <c r="H230" s="9">
        <f>(Table25[[#This Row],[CARE/CAP AR20]]-Table25[[#This Row],[Base AR20]])*100</f>
        <v>-0.84509498988462539</v>
      </c>
      <c r="I230" s="9">
        <f>(Table25[[#This Row],[CARE/CAP AR50]]-Table25[[#This Row],[Base AR50]])*100</f>
        <v>-0.24785450141639481</v>
      </c>
      <c r="J230" s="7" t="s">
        <v>1262</v>
      </c>
      <c r="K230" s="28" t="s">
        <v>15</v>
      </c>
    </row>
    <row r="231" spans="1:11" ht="15.75" x14ac:dyDescent="0.25">
      <c r="A231" s="12" t="s">
        <v>580</v>
      </c>
      <c r="B231" s="7" t="s">
        <v>581</v>
      </c>
      <c r="C231" s="7" t="s">
        <v>1134</v>
      </c>
      <c r="D231" s="8">
        <v>4.0007297838071831E-2</v>
      </c>
      <c r="E231" s="27">
        <v>2.7778115962572125E-2</v>
      </c>
      <c r="F231" s="13">
        <v>1.0385430488013065E-2</v>
      </c>
      <c r="G231" s="27">
        <v>7.3225742305581655E-3</v>
      </c>
      <c r="H231" s="9">
        <f>(Table25[[#This Row],[CARE/CAP AR20]]-Table25[[#This Row],[Base AR20]])*100</f>
        <v>-1.2229181875499706</v>
      </c>
      <c r="I231" s="9">
        <f>(Table25[[#This Row],[CARE/CAP AR50]]-Table25[[#This Row],[Base AR50]])*100</f>
        <v>-0.30628562574548995</v>
      </c>
      <c r="J231" s="7" t="s">
        <v>1263</v>
      </c>
      <c r="K231" s="28" t="s">
        <v>15</v>
      </c>
    </row>
    <row r="232" spans="1:11" ht="15.75" x14ac:dyDescent="0.25">
      <c r="A232" s="12" t="s">
        <v>335</v>
      </c>
      <c r="B232" s="7" t="s">
        <v>336</v>
      </c>
      <c r="C232" s="7" t="s">
        <v>151</v>
      </c>
      <c r="D232" s="8">
        <v>4.0003141226621505E-2</v>
      </c>
      <c r="E232" s="27">
        <v>3.1079080753000365E-2</v>
      </c>
      <c r="F232" s="13">
        <v>1.2167520498711198E-2</v>
      </c>
      <c r="G232" s="27">
        <v>9.5637017700148999E-3</v>
      </c>
      <c r="H232" s="9">
        <f>(Table25[[#This Row],[CARE/CAP AR20]]-Table25[[#This Row],[Base AR20]])*100</f>
        <v>-0.89240604736211404</v>
      </c>
      <c r="I232" s="9">
        <f>(Table25[[#This Row],[CARE/CAP AR50]]-Table25[[#This Row],[Base AR50]])*100</f>
        <v>-0.26038187286962988</v>
      </c>
      <c r="J232" s="7" t="s">
        <v>676</v>
      </c>
      <c r="K232" s="28" t="s">
        <v>15</v>
      </c>
    </row>
    <row r="233" spans="1:11" ht="15.75" x14ac:dyDescent="0.25">
      <c r="A233" s="12" t="s">
        <v>474</v>
      </c>
      <c r="B233" s="7" t="s">
        <v>475</v>
      </c>
      <c r="C233" s="7" t="s">
        <v>85</v>
      </c>
      <c r="D233" s="8">
        <v>3.9859472802811276E-2</v>
      </c>
      <c r="E233" s="27">
        <v>3.0470619234175867E-2</v>
      </c>
      <c r="F233" s="13">
        <v>1.3940788496089998E-2</v>
      </c>
      <c r="G233" s="27">
        <v>1.0821877907660782E-2</v>
      </c>
      <c r="H233" s="9">
        <f>(Table25[[#This Row],[CARE/CAP AR20]]-Table25[[#This Row],[Base AR20]])*100</f>
        <v>-0.93888535686354091</v>
      </c>
      <c r="I233" s="9">
        <f>(Table25[[#This Row],[CARE/CAP AR50]]-Table25[[#This Row],[Base AR50]])*100</f>
        <v>-0.31189105884292156</v>
      </c>
      <c r="J233" s="7" t="s">
        <v>476</v>
      </c>
      <c r="K233" s="28" t="s">
        <v>15</v>
      </c>
    </row>
    <row r="234" spans="1:11" ht="15.75" x14ac:dyDescent="0.25">
      <c r="A234" s="12" t="s">
        <v>555</v>
      </c>
      <c r="B234" s="7" t="s">
        <v>556</v>
      </c>
      <c r="C234" s="7" t="s">
        <v>151</v>
      </c>
      <c r="D234" s="8">
        <v>3.9822350834184554E-2</v>
      </c>
      <c r="E234" s="27">
        <v>3.0621467811768249E-2</v>
      </c>
      <c r="F234" s="13">
        <v>1.2683218608253574E-2</v>
      </c>
      <c r="G234" s="27">
        <v>9.9347915276292807E-3</v>
      </c>
      <c r="H234" s="9">
        <f>(Table25[[#This Row],[CARE/CAP AR20]]-Table25[[#This Row],[Base AR20]])*100</f>
        <v>-0.92008830224163052</v>
      </c>
      <c r="I234" s="9">
        <f>(Table25[[#This Row],[CARE/CAP AR50]]-Table25[[#This Row],[Base AR50]])*100</f>
        <v>-0.27484270806242933</v>
      </c>
      <c r="J234" s="7" t="s">
        <v>688</v>
      </c>
      <c r="K234" s="28" t="s">
        <v>15</v>
      </c>
    </row>
    <row r="235" spans="1:11" ht="15.75" x14ac:dyDescent="0.25">
      <c r="A235" s="12" t="s">
        <v>577</v>
      </c>
      <c r="B235" s="7" t="s">
        <v>578</v>
      </c>
      <c r="C235" s="7" t="s">
        <v>1134</v>
      </c>
      <c r="D235" s="8">
        <v>3.9740611063556641E-2</v>
      </c>
      <c r="E235" s="27">
        <v>2.757553826693027E-2</v>
      </c>
      <c r="F235" s="13">
        <v>1.1667849162587925E-2</v>
      </c>
      <c r="G235" s="27">
        <v>8.2194809100230755E-3</v>
      </c>
      <c r="H235" s="9">
        <f>(Table25[[#This Row],[CARE/CAP AR20]]-Table25[[#This Row],[Base AR20]])*100</f>
        <v>-1.2165072796626371</v>
      </c>
      <c r="I235" s="9">
        <f>(Table25[[#This Row],[CARE/CAP AR50]]-Table25[[#This Row],[Base AR50]])*100</f>
        <v>-0.34483682525648496</v>
      </c>
      <c r="J235" s="7" t="s">
        <v>1264</v>
      </c>
      <c r="K235" s="28" t="s">
        <v>15</v>
      </c>
    </row>
    <row r="236" spans="1:11" ht="15.75" x14ac:dyDescent="0.25">
      <c r="A236" s="12" t="s">
        <v>547</v>
      </c>
      <c r="B236" s="7" t="s">
        <v>548</v>
      </c>
      <c r="C236" s="7" t="s">
        <v>1134</v>
      </c>
      <c r="D236" s="8">
        <v>3.931919581439617E-2</v>
      </c>
      <c r="E236" s="27">
        <v>2.7336440468670641E-2</v>
      </c>
      <c r="F236" s="13">
        <v>1.2146157158041846E-2</v>
      </c>
      <c r="G236" s="27">
        <v>8.5587496973932708E-3</v>
      </c>
      <c r="H236" s="9">
        <f>(Table25[[#This Row],[CARE/CAP AR20]]-Table25[[#This Row],[Base AR20]])*100</f>
        <v>-1.1982755345725529</v>
      </c>
      <c r="I236" s="9">
        <f>(Table25[[#This Row],[CARE/CAP AR50]]-Table25[[#This Row],[Base AR50]])*100</f>
        <v>-0.35874074606485756</v>
      </c>
      <c r="J236" s="7" t="s">
        <v>1265</v>
      </c>
      <c r="K236" s="28" t="s">
        <v>15</v>
      </c>
    </row>
    <row r="237" spans="1:11" ht="15.75" x14ac:dyDescent="0.25">
      <c r="A237" s="12" t="s">
        <v>388</v>
      </c>
      <c r="B237" s="7" t="s">
        <v>389</v>
      </c>
      <c r="C237" s="7" t="s">
        <v>57</v>
      </c>
      <c r="D237" s="8">
        <v>3.9229024851149867E-2</v>
      </c>
      <c r="E237" s="27">
        <v>3.0100403436450537E-2</v>
      </c>
      <c r="F237" s="13">
        <v>1.220344198856544E-2</v>
      </c>
      <c r="G237" s="27">
        <v>9.553758809238401E-3</v>
      </c>
      <c r="H237" s="9">
        <f>(Table25[[#This Row],[CARE/CAP AR20]]-Table25[[#This Row],[Base AR20]])*100</f>
        <v>-0.91286214146993305</v>
      </c>
      <c r="I237" s="9">
        <f>(Table25[[#This Row],[CARE/CAP AR50]]-Table25[[#This Row],[Base AR50]])*100</f>
        <v>-0.26496831793270392</v>
      </c>
      <c r="J237" s="7" t="s">
        <v>390</v>
      </c>
      <c r="K237" s="28" t="s">
        <v>15</v>
      </c>
    </row>
    <row r="238" spans="1:11" ht="15.75" x14ac:dyDescent="0.25">
      <c r="A238" s="12" t="s">
        <v>402</v>
      </c>
      <c r="B238" s="7" t="s">
        <v>403</v>
      </c>
      <c r="C238" s="7" t="s">
        <v>1134</v>
      </c>
      <c r="D238" s="8">
        <v>3.9072800020316156E-2</v>
      </c>
      <c r="E238" s="27">
        <v>2.7104594096193948E-2</v>
      </c>
      <c r="F238" s="13">
        <v>1.5479663481907309E-2</v>
      </c>
      <c r="G238" s="27">
        <v>1.0879425199372858E-2</v>
      </c>
      <c r="H238" s="9">
        <f>(Table25[[#This Row],[CARE/CAP AR20]]-Table25[[#This Row],[Base AR20]])*100</f>
        <v>-1.1968205924122208</v>
      </c>
      <c r="I238" s="9">
        <f>(Table25[[#This Row],[CARE/CAP AR50]]-Table25[[#This Row],[Base AR50]])*100</f>
        <v>-0.46002382825344501</v>
      </c>
      <c r="J238" s="7" t="s">
        <v>1266</v>
      </c>
      <c r="K238" s="28" t="s">
        <v>15</v>
      </c>
    </row>
    <row r="239" spans="1:11" ht="15.75" x14ac:dyDescent="0.25">
      <c r="A239" s="12" t="s">
        <v>714</v>
      </c>
      <c r="B239" s="7" t="s">
        <v>715</v>
      </c>
      <c r="C239" s="7" t="s">
        <v>1134</v>
      </c>
      <c r="D239" s="8">
        <v>3.8962371382845334E-2</v>
      </c>
      <c r="E239" s="27">
        <v>2.7194461506317998E-2</v>
      </c>
      <c r="F239" s="13">
        <v>1.1177669854835001E-2</v>
      </c>
      <c r="G239" s="27">
        <v>7.8885392054893998E-3</v>
      </c>
      <c r="H239" s="9">
        <f>(Table25[[#This Row],[CARE/CAP AR20]]-Table25[[#This Row],[Base AR20]])*100</f>
        <v>-1.1767909876527336</v>
      </c>
      <c r="I239" s="9">
        <f>(Table25[[#This Row],[CARE/CAP AR50]]-Table25[[#This Row],[Base AR50]])*100</f>
        <v>-0.32891306493456013</v>
      </c>
      <c r="J239" s="7" t="s">
        <v>1267</v>
      </c>
      <c r="K239" s="28" t="s">
        <v>15</v>
      </c>
    </row>
    <row r="240" spans="1:11" ht="15.75" x14ac:dyDescent="0.25">
      <c r="A240" s="12" t="s">
        <v>604</v>
      </c>
      <c r="B240" s="7" t="s">
        <v>605</v>
      </c>
      <c r="C240" s="7" t="s">
        <v>1134</v>
      </c>
      <c r="D240" s="8">
        <v>3.8861358484570035E-2</v>
      </c>
      <c r="E240" s="27">
        <v>2.7006075597652335E-2</v>
      </c>
      <c r="F240" s="13">
        <v>1.1611807283319482E-2</v>
      </c>
      <c r="G240" s="27">
        <v>8.1827864104153918E-3</v>
      </c>
      <c r="H240" s="9">
        <f>(Table25[[#This Row],[CARE/CAP AR20]]-Table25[[#This Row],[Base AR20]])*100</f>
        <v>-1.1855282886917702</v>
      </c>
      <c r="I240" s="9">
        <f>(Table25[[#This Row],[CARE/CAP AR50]]-Table25[[#This Row],[Base AR50]])*100</f>
        <v>-0.34290208729040905</v>
      </c>
      <c r="J240" s="7" t="s">
        <v>1268</v>
      </c>
      <c r="K240" s="28" t="s">
        <v>15</v>
      </c>
    </row>
    <row r="241" spans="1:11" ht="15.75" x14ac:dyDescent="0.25">
      <c r="A241" s="12" t="s">
        <v>280</v>
      </c>
      <c r="B241" s="7" t="s">
        <v>281</v>
      </c>
      <c r="C241" s="7" t="s">
        <v>1134</v>
      </c>
      <c r="D241" s="8">
        <v>3.8843660448346286E-2</v>
      </c>
      <c r="E241" s="27">
        <v>2.701093799456681E-2</v>
      </c>
      <c r="F241" s="13">
        <v>1.4647712145810291E-2</v>
      </c>
      <c r="G241" s="27">
        <v>1.0308431118921412E-2</v>
      </c>
      <c r="H241" s="9">
        <f>(Table25[[#This Row],[CARE/CAP AR20]]-Table25[[#This Row],[Base AR20]])*100</f>
        <v>-1.1832722453779476</v>
      </c>
      <c r="I241" s="9">
        <f>(Table25[[#This Row],[CARE/CAP AR50]]-Table25[[#This Row],[Base AR50]])*100</f>
        <v>-0.43392810268888787</v>
      </c>
      <c r="J241" s="7" t="s">
        <v>1269</v>
      </c>
      <c r="K241" s="28" t="s">
        <v>15</v>
      </c>
    </row>
    <row r="242" spans="1:11" ht="15.75" x14ac:dyDescent="0.25">
      <c r="A242" s="12" t="s">
        <v>474</v>
      </c>
      <c r="B242" s="7" t="s">
        <v>475</v>
      </c>
      <c r="C242" s="7" t="s">
        <v>113</v>
      </c>
      <c r="D242" s="8">
        <v>3.8729453422154982E-2</v>
      </c>
      <c r="E242" s="27">
        <v>2.9713415356403469E-2</v>
      </c>
      <c r="F242" s="13">
        <v>1.3801329367568964E-2</v>
      </c>
      <c r="G242" s="27">
        <v>1.0725829610868511E-2</v>
      </c>
      <c r="H242" s="9">
        <f>(Table25[[#This Row],[CARE/CAP AR20]]-Table25[[#This Row],[Base AR20]])*100</f>
        <v>-0.90160380657515127</v>
      </c>
      <c r="I242" s="9">
        <f>(Table25[[#This Row],[CARE/CAP AR50]]-Table25[[#This Row],[Base AR50]])*100</f>
        <v>-0.30754997567004527</v>
      </c>
      <c r="J242" s="7" t="s">
        <v>570</v>
      </c>
      <c r="K242" s="28" t="s">
        <v>15</v>
      </c>
    </row>
    <row r="243" spans="1:11" ht="15.75" x14ac:dyDescent="0.25">
      <c r="A243" s="12" t="s">
        <v>273</v>
      </c>
      <c r="B243" s="7" t="s">
        <v>274</v>
      </c>
      <c r="C243" s="7" t="s">
        <v>1134</v>
      </c>
      <c r="D243" s="8">
        <v>3.8555476090473009E-2</v>
      </c>
      <c r="E243" s="27">
        <v>2.7216815959097352E-2</v>
      </c>
      <c r="F243" s="13">
        <v>1.5517241564649058E-2</v>
      </c>
      <c r="G243" s="27">
        <v>1.0982574533565612E-2</v>
      </c>
      <c r="H243" s="9">
        <f>(Table25[[#This Row],[CARE/CAP AR20]]-Table25[[#This Row],[Base AR20]])*100</f>
        <v>-1.1338660131375657</v>
      </c>
      <c r="I243" s="9">
        <f>(Table25[[#This Row],[CARE/CAP AR50]]-Table25[[#This Row],[Base AR50]])*100</f>
        <v>-0.45346670310834458</v>
      </c>
      <c r="J243" s="7" t="s">
        <v>1270</v>
      </c>
      <c r="K243" s="28" t="s">
        <v>15</v>
      </c>
    </row>
    <row r="244" spans="1:11" ht="15.75" x14ac:dyDescent="0.25">
      <c r="A244" s="12" t="s">
        <v>589</v>
      </c>
      <c r="B244" s="7" t="s">
        <v>590</v>
      </c>
      <c r="C244" s="7" t="s">
        <v>182</v>
      </c>
      <c r="D244" s="8">
        <v>3.8399281139630564E-2</v>
      </c>
      <c r="E244" s="27">
        <v>2.9510213950705709E-2</v>
      </c>
      <c r="F244" s="13">
        <v>9.6753700461883353E-3</v>
      </c>
      <c r="G244" s="27">
        <v>7.5906219055123167E-3</v>
      </c>
      <c r="H244" s="9">
        <f>(Table25[[#This Row],[CARE/CAP AR20]]-Table25[[#This Row],[Base AR20]])*100</f>
        <v>-0.88890671889248551</v>
      </c>
      <c r="I244" s="9">
        <f>(Table25[[#This Row],[CARE/CAP AR50]]-Table25[[#This Row],[Base AR50]])*100</f>
        <v>-0.20847481406760185</v>
      </c>
      <c r="J244" s="7" t="s">
        <v>591</v>
      </c>
      <c r="K244" s="28" t="s">
        <v>15</v>
      </c>
    </row>
    <row r="245" spans="1:11" ht="15.75" x14ac:dyDescent="0.25">
      <c r="A245" s="12" t="s">
        <v>718</v>
      </c>
      <c r="B245" s="7" t="s">
        <v>719</v>
      </c>
      <c r="C245" s="7" t="s">
        <v>1134</v>
      </c>
      <c r="D245" s="8">
        <v>3.8332474740683284E-2</v>
      </c>
      <c r="E245" s="27">
        <v>2.6713587458703791E-2</v>
      </c>
      <c r="F245" s="13">
        <v>9.7063536325512102E-3</v>
      </c>
      <c r="G245" s="27">
        <v>6.851297827350695E-3</v>
      </c>
      <c r="H245" s="9">
        <f>(Table25[[#This Row],[CARE/CAP AR20]]-Table25[[#This Row],[Base AR20]])*100</f>
        <v>-1.1618887281979493</v>
      </c>
      <c r="I245" s="9">
        <f>(Table25[[#This Row],[CARE/CAP AR50]]-Table25[[#This Row],[Base AR50]])*100</f>
        <v>-0.28550558052005154</v>
      </c>
      <c r="J245" s="7" t="s">
        <v>1271</v>
      </c>
      <c r="K245" s="28" t="s">
        <v>15</v>
      </c>
    </row>
    <row r="246" spans="1:11" ht="15.75" x14ac:dyDescent="0.25">
      <c r="A246" s="12" t="s">
        <v>592</v>
      </c>
      <c r="B246" s="7" t="s">
        <v>593</v>
      </c>
      <c r="C246" s="7" t="s">
        <v>182</v>
      </c>
      <c r="D246" s="8">
        <v>3.8301146353191907E-2</v>
      </c>
      <c r="E246" s="27">
        <v>2.9675970763953445E-2</v>
      </c>
      <c r="F246" s="13">
        <v>1.0921529991606973E-2</v>
      </c>
      <c r="G246" s="27">
        <v>8.5806453181438754E-3</v>
      </c>
      <c r="H246" s="9">
        <f>(Table25[[#This Row],[CARE/CAP AR20]]-Table25[[#This Row],[Base AR20]])*100</f>
        <v>-0.86251755892384629</v>
      </c>
      <c r="I246" s="9">
        <f>(Table25[[#This Row],[CARE/CAP AR50]]-Table25[[#This Row],[Base AR50]])*100</f>
        <v>-0.23408846734630975</v>
      </c>
      <c r="J246" s="7" t="s">
        <v>594</v>
      </c>
      <c r="K246" s="28" t="s">
        <v>15</v>
      </c>
    </row>
    <row r="247" spans="1:11" ht="15.75" x14ac:dyDescent="0.25">
      <c r="A247" s="12" t="s">
        <v>622</v>
      </c>
      <c r="B247" s="7" t="s">
        <v>623</v>
      </c>
      <c r="C247" s="7" t="s">
        <v>1134</v>
      </c>
      <c r="D247" s="8">
        <v>3.8192152163021839E-2</v>
      </c>
      <c r="E247" s="27">
        <v>2.6652171441436633E-2</v>
      </c>
      <c r="F247" s="13">
        <v>1.0607171364060237E-2</v>
      </c>
      <c r="G247" s="27">
        <v>7.4866612549014892E-3</v>
      </c>
      <c r="H247" s="9">
        <f>(Table25[[#This Row],[CARE/CAP AR20]]-Table25[[#This Row],[Base AR20]])*100</f>
        <v>-1.1539980721585206</v>
      </c>
      <c r="I247" s="9">
        <f>(Table25[[#This Row],[CARE/CAP AR50]]-Table25[[#This Row],[Base AR50]])*100</f>
        <v>-0.31205101091587478</v>
      </c>
      <c r="J247" s="7" t="s">
        <v>1272</v>
      </c>
      <c r="K247" s="28" t="s">
        <v>15</v>
      </c>
    </row>
    <row r="248" spans="1:11" ht="15.75" x14ac:dyDescent="0.25">
      <c r="A248" s="12" t="s">
        <v>595</v>
      </c>
      <c r="B248" s="7" t="s">
        <v>596</v>
      </c>
      <c r="C248" s="7" t="s">
        <v>1181</v>
      </c>
      <c r="D248" s="8">
        <v>3.8025092269958295E-2</v>
      </c>
      <c r="E248" s="27">
        <v>2.6361722148369886E-2</v>
      </c>
      <c r="F248" s="13">
        <v>1.4255029960314356E-2</v>
      </c>
      <c r="G248" s="27">
        <v>9.9930191323641133E-3</v>
      </c>
      <c r="H248" s="9">
        <f>(Table25[[#This Row],[CARE/CAP AR20]]-Table25[[#This Row],[Base AR20]])*100</f>
        <v>-1.1663370121588408</v>
      </c>
      <c r="I248" s="9">
        <f>(Table25[[#This Row],[CARE/CAP AR50]]-Table25[[#This Row],[Base AR50]])*100</f>
        <v>-0.42620108279502433</v>
      </c>
      <c r="J248" s="7" t="s">
        <v>1273</v>
      </c>
      <c r="K248" s="28" t="s">
        <v>15</v>
      </c>
    </row>
    <row r="249" spans="1:11" ht="15.75" x14ac:dyDescent="0.25">
      <c r="A249" s="12" t="s">
        <v>566</v>
      </c>
      <c r="B249" s="7" t="s">
        <v>567</v>
      </c>
      <c r="C249" s="7" t="s">
        <v>1134</v>
      </c>
      <c r="D249" s="8">
        <v>3.7860108727749461E-2</v>
      </c>
      <c r="E249" s="27">
        <v>2.6351897392047099E-2</v>
      </c>
      <c r="F249" s="13">
        <v>1.2117934404998495E-2</v>
      </c>
      <c r="G249" s="27">
        <v>8.5401421618588359E-3</v>
      </c>
      <c r="H249" s="9">
        <f>(Table25[[#This Row],[CARE/CAP AR20]]-Table25[[#This Row],[Base AR20]])*100</f>
        <v>-1.1508211335702363</v>
      </c>
      <c r="I249" s="9">
        <f>(Table25[[#This Row],[CARE/CAP AR50]]-Table25[[#This Row],[Base AR50]])*100</f>
        <v>-0.35777922431396592</v>
      </c>
      <c r="J249" s="7" t="s">
        <v>1274</v>
      </c>
      <c r="K249" s="28" t="s">
        <v>15</v>
      </c>
    </row>
    <row r="250" spans="1:11" ht="15.75" x14ac:dyDescent="0.25">
      <c r="A250" s="12" t="s">
        <v>705</v>
      </c>
      <c r="B250" s="7" t="s">
        <v>706</v>
      </c>
      <c r="C250" s="7" t="s">
        <v>151</v>
      </c>
      <c r="D250" s="8">
        <v>3.7826183638751627E-2</v>
      </c>
      <c r="E250" s="27">
        <v>2.9414076937687821E-2</v>
      </c>
      <c r="F250" s="13">
        <v>1.0603921179609852E-2</v>
      </c>
      <c r="G250" s="27">
        <v>8.3401861682295304E-3</v>
      </c>
      <c r="H250" s="9">
        <f>(Table25[[#This Row],[CARE/CAP AR20]]-Table25[[#This Row],[Base AR20]])*100</f>
        <v>-0.84121067010638062</v>
      </c>
      <c r="I250" s="9">
        <f>(Table25[[#This Row],[CARE/CAP AR50]]-Table25[[#This Row],[Base AR50]])*100</f>
        <v>-0.22637350113803215</v>
      </c>
      <c r="J250" s="7" t="s">
        <v>707</v>
      </c>
      <c r="K250" s="28" t="s">
        <v>15</v>
      </c>
    </row>
    <row r="251" spans="1:11" ht="15.75" x14ac:dyDescent="0.25">
      <c r="A251" s="12" t="s">
        <v>1035</v>
      </c>
      <c r="B251" s="7" t="s">
        <v>1036</v>
      </c>
      <c r="C251" s="7" t="s">
        <v>57</v>
      </c>
      <c r="D251" s="8">
        <v>3.7816826457079789E-2</v>
      </c>
      <c r="E251" s="27">
        <v>2.9879046203544767E-2</v>
      </c>
      <c r="F251" s="13">
        <v>1.4055263834458048E-2</v>
      </c>
      <c r="G251" s="27">
        <v>1.1105053407625694E-2</v>
      </c>
      <c r="H251" s="9">
        <f>(Table25[[#This Row],[CARE/CAP AR20]]-Table25[[#This Row],[Base AR20]])*100</f>
        <v>-0.79377802535350217</v>
      </c>
      <c r="I251" s="9">
        <f>(Table25[[#This Row],[CARE/CAP AR50]]-Table25[[#This Row],[Base AR50]])*100</f>
        <v>-0.29502104268323542</v>
      </c>
      <c r="J251" s="7" t="s">
        <v>1275</v>
      </c>
      <c r="K251" s="28" t="s">
        <v>15</v>
      </c>
    </row>
    <row r="252" spans="1:11" ht="15.75" x14ac:dyDescent="0.25">
      <c r="A252" s="12" t="s">
        <v>595</v>
      </c>
      <c r="B252" s="7" t="s">
        <v>596</v>
      </c>
      <c r="C252" s="7" t="s">
        <v>1172</v>
      </c>
      <c r="D252" s="8">
        <v>3.7689544941231744E-2</v>
      </c>
      <c r="E252" s="27">
        <v>2.6193777305215202E-2</v>
      </c>
      <c r="F252" s="13">
        <v>1.4191190235008122E-2</v>
      </c>
      <c r="G252" s="27">
        <v>9.9718124584018547E-3</v>
      </c>
      <c r="H252" s="9">
        <f>(Table25[[#This Row],[CARE/CAP AR20]]-Table25[[#This Row],[Base AR20]])*100</f>
        <v>-1.1495767636016543</v>
      </c>
      <c r="I252" s="9">
        <f>(Table25[[#This Row],[CARE/CAP AR50]]-Table25[[#This Row],[Base AR50]])*100</f>
        <v>-0.42193777766062668</v>
      </c>
      <c r="J252" s="7" t="s">
        <v>1276</v>
      </c>
      <c r="K252" s="28" t="s">
        <v>15</v>
      </c>
    </row>
    <row r="253" spans="1:11" ht="15.75" x14ac:dyDescent="0.25">
      <c r="A253" s="12" t="s">
        <v>598</v>
      </c>
      <c r="B253" s="7" t="s">
        <v>599</v>
      </c>
      <c r="C253" s="7" t="s">
        <v>182</v>
      </c>
      <c r="D253" s="8">
        <v>3.7653441556868339E-2</v>
      </c>
      <c r="E253" s="27">
        <v>2.9175983621811015E-2</v>
      </c>
      <c r="F253" s="13">
        <v>1.2484881285628475E-2</v>
      </c>
      <c r="G253" s="27">
        <v>9.8002465465484023E-3</v>
      </c>
      <c r="H253" s="9">
        <f>(Table25[[#This Row],[CARE/CAP AR20]]-Table25[[#This Row],[Base AR20]])*100</f>
        <v>-0.84774579350573243</v>
      </c>
      <c r="I253" s="9">
        <f>(Table25[[#This Row],[CARE/CAP AR50]]-Table25[[#This Row],[Base AR50]])*100</f>
        <v>-0.26846347390800729</v>
      </c>
      <c r="J253" s="7" t="s">
        <v>600</v>
      </c>
      <c r="K253" s="28" t="s">
        <v>15</v>
      </c>
    </row>
    <row r="254" spans="1:11" ht="15.75" x14ac:dyDescent="0.25">
      <c r="A254" s="12" t="s">
        <v>607</v>
      </c>
      <c r="B254" s="7" t="s">
        <v>608</v>
      </c>
      <c r="C254" s="7" t="s">
        <v>182</v>
      </c>
      <c r="D254" s="8">
        <v>3.7547084583660989E-2</v>
      </c>
      <c r="E254" s="27">
        <v>2.9004862787909865E-2</v>
      </c>
      <c r="F254" s="13">
        <v>7.8385400002555141E-3</v>
      </c>
      <c r="G254" s="27">
        <v>6.1637983214334465E-3</v>
      </c>
      <c r="H254" s="9">
        <f>(Table25[[#This Row],[CARE/CAP AR20]]-Table25[[#This Row],[Base AR20]])*100</f>
        <v>-0.85422217957511237</v>
      </c>
      <c r="I254" s="9">
        <f>(Table25[[#This Row],[CARE/CAP AR50]]-Table25[[#This Row],[Base AR50]])*100</f>
        <v>-0.16747416788220676</v>
      </c>
      <c r="J254" s="7" t="s">
        <v>609</v>
      </c>
      <c r="K254" s="28" t="s">
        <v>15</v>
      </c>
    </row>
    <row r="255" spans="1:11" ht="15.75" x14ac:dyDescent="0.25">
      <c r="A255" s="12" t="s">
        <v>302</v>
      </c>
      <c r="B255" s="7" t="s">
        <v>303</v>
      </c>
      <c r="C255" s="7" t="s">
        <v>100</v>
      </c>
      <c r="D255" s="8">
        <v>3.7372600150271662E-2</v>
      </c>
      <c r="E255" s="27">
        <v>2.8617297812178106E-2</v>
      </c>
      <c r="F255" s="13">
        <v>1.2417085571057451E-2</v>
      </c>
      <c r="G255" s="27">
        <v>9.7080771078253622E-3</v>
      </c>
      <c r="H255" s="9">
        <f>(Table25[[#This Row],[CARE/CAP AR20]]-Table25[[#This Row],[Base AR20]])*100</f>
        <v>-0.87553023380935557</v>
      </c>
      <c r="I255" s="9">
        <f>(Table25[[#This Row],[CARE/CAP AR50]]-Table25[[#This Row],[Base AR50]])*100</f>
        <v>-0.27090084632320888</v>
      </c>
      <c r="J255" s="7" t="s">
        <v>304</v>
      </c>
      <c r="K255" s="28" t="s">
        <v>15</v>
      </c>
    </row>
    <row r="256" spans="1:11" ht="15.75" x14ac:dyDescent="0.25">
      <c r="A256" s="12" t="s">
        <v>601</v>
      </c>
      <c r="B256" s="7" t="s">
        <v>602</v>
      </c>
      <c r="C256" s="7" t="s">
        <v>113</v>
      </c>
      <c r="D256" s="8">
        <v>3.7067169843060035E-2</v>
      </c>
      <c r="E256" s="27">
        <v>2.8462440659255725E-2</v>
      </c>
      <c r="F256" s="13">
        <v>1.0993562201567478E-2</v>
      </c>
      <c r="G256" s="27">
        <v>8.5562506895924817E-3</v>
      </c>
      <c r="H256" s="9">
        <f>(Table25[[#This Row],[CARE/CAP AR20]]-Table25[[#This Row],[Base AR20]])*100</f>
        <v>-0.86047291838043105</v>
      </c>
      <c r="I256" s="9">
        <f>(Table25[[#This Row],[CARE/CAP AR50]]-Table25[[#This Row],[Base AR50]])*100</f>
        <v>-0.24373115119749963</v>
      </c>
      <c r="J256" s="7" t="s">
        <v>603</v>
      </c>
      <c r="K256" s="28" t="s">
        <v>15</v>
      </c>
    </row>
    <row r="257" spans="1:11" ht="15.75" x14ac:dyDescent="0.25">
      <c r="A257" s="12" t="s">
        <v>359</v>
      </c>
      <c r="B257" s="7" t="s">
        <v>360</v>
      </c>
      <c r="C257" s="7" t="s">
        <v>81</v>
      </c>
      <c r="D257" s="8">
        <v>3.7061444944845055E-2</v>
      </c>
      <c r="E257" s="27">
        <v>2.8413419112043311E-2</v>
      </c>
      <c r="F257" s="13">
        <v>1.2204857346171973E-2</v>
      </c>
      <c r="G257" s="27">
        <v>9.5469828819529211E-3</v>
      </c>
      <c r="H257" s="9">
        <f>(Table25[[#This Row],[CARE/CAP AR20]]-Table25[[#This Row],[Base AR20]])*100</f>
        <v>-0.86480258328017445</v>
      </c>
      <c r="I257" s="9">
        <f>(Table25[[#This Row],[CARE/CAP AR50]]-Table25[[#This Row],[Base AR50]])*100</f>
        <v>-0.26578744642190516</v>
      </c>
      <c r="J257" s="7" t="s">
        <v>361</v>
      </c>
      <c r="K257" s="28" t="s">
        <v>15</v>
      </c>
    </row>
    <row r="258" spans="1:11" ht="15.75" x14ac:dyDescent="0.25">
      <c r="A258" s="12" t="s">
        <v>335</v>
      </c>
      <c r="B258" s="7" t="s">
        <v>336</v>
      </c>
      <c r="C258" s="7" t="s">
        <v>26</v>
      </c>
      <c r="D258" s="8">
        <v>3.6813771470614653E-2</v>
      </c>
      <c r="E258" s="27">
        <v>2.8188166757754818E-2</v>
      </c>
      <c r="F258" s="13">
        <v>1.0893212054143212E-2</v>
      </c>
      <c r="G258" s="27">
        <v>8.5263846650194298E-3</v>
      </c>
      <c r="H258" s="9">
        <f>(Table25[[#This Row],[CARE/CAP AR20]]-Table25[[#This Row],[Base AR20]])*100</f>
        <v>-0.86256047128598357</v>
      </c>
      <c r="I258" s="9">
        <f>(Table25[[#This Row],[CARE/CAP AR50]]-Table25[[#This Row],[Base AR50]])*100</f>
        <v>-0.2366827389123782</v>
      </c>
      <c r="J258" s="7" t="s">
        <v>337</v>
      </c>
      <c r="K258" s="28" t="s">
        <v>15</v>
      </c>
    </row>
    <row r="259" spans="1:11" ht="15.75" x14ac:dyDescent="0.25">
      <c r="A259" s="12" t="s">
        <v>641</v>
      </c>
      <c r="B259" s="7" t="s">
        <v>642</v>
      </c>
      <c r="C259" s="7" t="s">
        <v>1134</v>
      </c>
      <c r="D259" s="8">
        <v>3.6781338821043244E-2</v>
      </c>
      <c r="E259" s="27">
        <v>2.557052832400273E-2</v>
      </c>
      <c r="F259" s="13">
        <v>1.0286101985269518E-2</v>
      </c>
      <c r="G259" s="27">
        <v>7.2520880031112503E-3</v>
      </c>
      <c r="H259" s="9">
        <f>(Table25[[#This Row],[CARE/CAP AR20]]-Table25[[#This Row],[Base AR20]])*100</f>
        <v>-1.1210810497040515</v>
      </c>
      <c r="I259" s="9">
        <f>(Table25[[#This Row],[CARE/CAP AR50]]-Table25[[#This Row],[Base AR50]])*100</f>
        <v>-0.30340139821582673</v>
      </c>
      <c r="J259" s="7" t="s">
        <v>1277</v>
      </c>
      <c r="K259" s="28" t="s">
        <v>15</v>
      </c>
    </row>
    <row r="260" spans="1:11" ht="15.75" x14ac:dyDescent="0.25">
      <c r="A260" s="12" t="s">
        <v>534</v>
      </c>
      <c r="B260" s="7" t="s">
        <v>535</v>
      </c>
      <c r="C260" s="7" t="s">
        <v>85</v>
      </c>
      <c r="D260" s="8">
        <v>3.6527193696412955E-2</v>
      </c>
      <c r="E260" s="27">
        <v>2.7978304171535063E-2</v>
      </c>
      <c r="F260" s="13">
        <v>8.8473146302008449E-3</v>
      </c>
      <c r="G260" s="27">
        <v>6.8888693089429881E-3</v>
      </c>
      <c r="H260" s="9">
        <f>(Table25[[#This Row],[CARE/CAP AR20]]-Table25[[#This Row],[Base AR20]])*100</f>
        <v>-0.85488895248778918</v>
      </c>
      <c r="I260" s="9">
        <f>(Table25[[#This Row],[CARE/CAP AR50]]-Table25[[#This Row],[Base AR50]])*100</f>
        <v>-0.19584453212578568</v>
      </c>
      <c r="J260" s="7" t="s">
        <v>536</v>
      </c>
      <c r="K260" s="28" t="s">
        <v>15</v>
      </c>
    </row>
    <row r="261" spans="1:11" ht="15.75" x14ac:dyDescent="0.25">
      <c r="A261" s="12" t="s">
        <v>586</v>
      </c>
      <c r="B261" s="7" t="s">
        <v>587</v>
      </c>
      <c r="C261" s="7" t="s">
        <v>1134</v>
      </c>
      <c r="D261" s="8">
        <v>3.6523397411328706E-2</v>
      </c>
      <c r="E261" s="27">
        <v>2.5430749901811957E-2</v>
      </c>
      <c r="F261" s="13">
        <v>1.0702895246260126E-2</v>
      </c>
      <c r="G261" s="27">
        <v>7.5474337762155737E-3</v>
      </c>
      <c r="H261" s="9">
        <f>(Table25[[#This Row],[CARE/CAP AR20]]-Table25[[#This Row],[Base AR20]])*100</f>
        <v>-1.1092647509516749</v>
      </c>
      <c r="I261" s="9">
        <f>(Table25[[#This Row],[CARE/CAP AR50]]-Table25[[#This Row],[Base AR50]])*100</f>
        <v>-0.31554614700445521</v>
      </c>
      <c r="J261" s="7" t="s">
        <v>1278</v>
      </c>
      <c r="K261" s="28" t="s">
        <v>15</v>
      </c>
    </row>
    <row r="262" spans="1:11" ht="15.75" x14ac:dyDescent="0.25">
      <c r="A262" s="12" t="s">
        <v>635</v>
      </c>
      <c r="B262" s="7" t="s">
        <v>636</v>
      </c>
      <c r="C262" s="7" t="s">
        <v>1134</v>
      </c>
      <c r="D262" s="8">
        <v>3.6514120371720291E-2</v>
      </c>
      <c r="E262" s="27">
        <v>5.286025186795925E-2</v>
      </c>
      <c r="F262" s="13">
        <v>9.4853641786850473E-3</v>
      </c>
      <c r="G262" s="27">
        <v>9.6105018654246248E-3</v>
      </c>
      <c r="H262" s="9">
        <f>(Table25[[#This Row],[CARE/CAP AR20]]-Table25[[#This Row],[Base AR20]])*100</f>
        <v>1.634613149623896</v>
      </c>
      <c r="I262" s="9">
        <f>(Table25[[#This Row],[CARE/CAP AR50]]-Table25[[#This Row],[Base AR50]])*100</f>
        <v>1.2513768673957752E-2</v>
      </c>
      <c r="J262" s="7" t="s">
        <v>1279</v>
      </c>
      <c r="K262" s="28" t="s">
        <v>15</v>
      </c>
    </row>
    <row r="263" spans="1:11" ht="15.75" x14ac:dyDescent="0.25">
      <c r="A263" s="12" t="s">
        <v>1053</v>
      </c>
      <c r="B263" s="7" t="s">
        <v>1054</v>
      </c>
      <c r="C263" s="7" t="s">
        <v>57</v>
      </c>
      <c r="D263" s="8">
        <v>3.6494734109453919E-2</v>
      </c>
      <c r="E263" s="27">
        <v>2.8833961090484528E-2</v>
      </c>
      <c r="F263" s="13">
        <v>1.113343432699339E-2</v>
      </c>
      <c r="G263" s="27">
        <v>8.7964719487951277E-3</v>
      </c>
      <c r="H263" s="9">
        <f>(Table25[[#This Row],[CARE/CAP AR20]]-Table25[[#This Row],[Base AR20]])*100</f>
        <v>-0.76607730189693912</v>
      </c>
      <c r="I263" s="9">
        <f>(Table25[[#This Row],[CARE/CAP AR50]]-Table25[[#This Row],[Base AR50]])*100</f>
        <v>-0.23369623781982624</v>
      </c>
      <c r="J263" s="7" t="s">
        <v>1280</v>
      </c>
      <c r="K263" s="28" t="s">
        <v>15</v>
      </c>
    </row>
    <row r="264" spans="1:11" ht="15.75" x14ac:dyDescent="0.25">
      <c r="A264" s="12" t="s">
        <v>1058</v>
      </c>
      <c r="B264" s="7" t="s">
        <v>1059</v>
      </c>
      <c r="C264" s="7" t="s">
        <v>57</v>
      </c>
      <c r="D264" s="8">
        <v>3.6207703459130665E-2</v>
      </c>
      <c r="E264" s="27">
        <v>2.8607132863466916E-2</v>
      </c>
      <c r="F264" s="13">
        <v>9.6171525369749978E-3</v>
      </c>
      <c r="G264" s="27">
        <v>7.5984662246863042E-3</v>
      </c>
      <c r="H264" s="9">
        <f>(Table25[[#This Row],[CARE/CAP AR20]]-Table25[[#This Row],[Base AR20]])*100</f>
        <v>-0.76005705956637482</v>
      </c>
      <c r="I264" s="9">
        <f>(Table25[[#This Row],[CARE/CAP AR50]]-Table25[[#This Row],[Base AR50]])*100</f>
        <v>-0.20186863122886936</v>
      </c>
      <c r="J264" s="7" t="s">
        <v>1281</v>
      </c>
      <c r="K264" s="28" t="s">
        <v>15</v>
      </c>
    </row>
    <row r="265" spans="1:11" ht="15.75" x14ac:dyDescent="0.25">
      <c r="A265" s="12" t="s">
        <v>724</v>
      </c>
      <c r="B265" s="7" t="s">
        <v>725</v>
      </c>
      <c r="C265" s="7" t="s">
        <v>151</v>
      </c>
      <c r="D265" s="8">
        <v>3.6186732005649959E-2</v>
      </c>
      <c r="E265" s="27">
        <v>2.8139674441542657E-2</v>
      </c>
      <c r="F265" s="13">
        <v>8.9495900003285292E-3</v>
      </c>
      <c r="G265" s="27">
        <v>7.0427873128090972E-3</v>
      </c>
      <c r="H265" s="9">
        <f>(Table25[[#This Row],[CARE/CAP AR20]]-Table25[[#This Row],[Base AR20]])*100</f>
        <v>-0.80470575641073028</v>
      </c>
      <c r="I265" s="9">
        <f>(Table25[[#This Row],[CARE/CAP AR50]]-Table25[[#This Row],[Base AR50]])*100</f>
        <v>-0.19068026875194319</v>
      </c>
      <c r="J265" s="7" t="s">
        <v>726</v>
      </c>
      <c r="K265" s="28" t="s">
        <v>15</v>
      </c>
    </row>
    <row r="266" spans="1:11" ht="15.75" x14ac:dyDescent="0.25">
      <c r="A266" s="12" t="s">
        <v>632</v>
      </c>
      <c r="B266" s="7" t="s">
        <v>633</v>
      </c>
      <c r="C266" s="7" t="s">
        <v>182</v>
      </c>
      <c r="D266" s="8">
        <v>3.6043458878145106E-2</v>
      </c>
      <c r="E266" s="27">
        <v>2.7958163115899964E-2</v>
      </c>
      <c r="F266" s="13">
        <v>1.2655598211459278E-2</v>
      </c>
      <c r="G266" s="27">
        <v>9.9342268302398361E-3</v>
      </c>
      <c r="H266" s="9">
        <f>(Table25[[#This Row],[CARE/CAP AR20]]-Table25[[#This Row],[Base AR20]])*100</f>
        <v>-0.80852957622451416</v>
      </c>
      <c r="I266" s="9">
        <f>(Table25[[#This Row],[CARE/CAP AR50]]-Table25[[#This Row],[Base AR50]])*100</f>
        <v>-0.27213713812194418</v>
      </c>
      <c r="J266" s="7" t="s">
        <v>634</v>
      </c>
      <c r="K266" s="28" t="s">
        <v>15</v>
      </c>
    </row>
    <row r="267" spans="1:11" ht="15.75" x14ac:dyDescent="0.25">
      <c r="A267" s="12" t="s">
        <v>551</v>
      </c>
      <c r="B267" s="7" t="s">
        <v>552</v>
      </c>
      <c r="C267" s="7" t="s">
        <v>1134</v>
      </c>
      <c r="D267" s="8">
        <v>3.5905289558845775E-2</v>
      </c>
      <c r="E267" s="27">
        <v>2.5108958247624907E-2</v>
      </c>
      <c r="F267" s="13">
        <v>9.496105397244322E-3</v>
      </c>
      <c r="G267" s="27">
        <v>6.7077071574176339E-3</v>
      </c>
      <c r="H267" s="9">
        <f>(Table25[[#This Row],[CARE/CAP AR20]]-Table25[[#This Row],[Base AR20]])*100</f>
        <v>-1.0796331311220868</v>
      </c>
      <c r="I267" s="9">
        <f>(Table25[[#This Row],[CARE/CAP AR50]]-Table25[[#This Row],[Base AR50]])*100</f>
        <v>-0.27883982398266882</v>
      </c>
      <c r="J267" s="7" t="s">
        <v>1282</v>
      </c>
      <c r="K267" s="28" t="s">
        <v>15</v>
      </c>
    </row>
    <row r="268" spans="1:11" ht="15.75" x14ac:dyDescent="0.25">
      <c r="A268" s="12" t="s">
        <v>534</v>
      </c>
      <c r="B268" s="7" t="s">
        <v>535</v>
      </c>
      <c r="C268" s="7" t="s">
        <v>113</v>
      </c>
      <c r="D268" s="8">
        <v>3.5828635254066113E-2</v>
      </c>
      <c r="E268" s="27">
        <v>2.7528945675857713E-2</v>
      </c>
      <c r="F268" s="13">
        <v>8.8057518751796671E-3</v>
      </c>
      <c r="G268" s="27">
        <v>6.8613092079637976E-3</v>
      </c>
      <c r="H268" s="9">
        <f>(Table25[[#This Row],[CARE/CAP AR20]]-Table25[[#This Row],[Base AR20]])*100</f>
        <v>-0.82996895782084001</v>
      </c>
      <c r="I268" s="9">
        <f>(Table25[[#This Row],[CARE/CAP AR50]]-Table25[[#This Row],[Base AR50]])*100</f>
        <v>-0.19444426672158696</v>
      </c>
      <c r="J268" s="7" t="s">
        <v>628</v>
      </c>
      <c r="K268" s="28" t="s">
        <v>15</v>
      </c>
    </row>
    <row r="269" spans="1:11" ht="15.75" x14ac:dyDescent="0.25">
      <c r="A269" s="12" t="s">
        <v>653</v>
      </c>
      <c r="B269" s="7" t="s">
        <v>654</v>
      </c>
      <c r="C269" s="7" t="s">
        <v>1134</v>
      </c>
      <c r="D269" s="8">
        <v>3.5804574275520216E-2</v>
      </c>
      <c r="E269" s="27">
        <v>2.8910167148751064E-2</v>
      </c>
      <c r="F269" s="13">
        <v>9.7632753316293959E-3</v>
      </c>
      <c r="G269" s="27">
        <v>8.2520284467235815E-3</v>
      </c>
      <c r="H269" s="9">
        <f>(Table25[[#This Row],[CARE/CAP AR20]]-Table25[[#This Row],[Base AR20]])*100</f>
        <v>-0.6894407126769152</v>
      </c>
      <c r="I269" s="9">
        <f>(Table25[[#This Row],[CARE/CAP AR50]]-Table25[[#This Row],[Base AR50]])*100</f>
        <v>-0.15112468849058144</v>
      </c>
      <c r="J269" s="7" t="s">
        <v>1283</v>
      </c>
      <c r="K269" s="28" t="s">
        <v>15</v>
      </c>
    </row>
    <row r="270" spans="1:11" ht="15.75" x14ac:dyDescent="0.25">
      <c r="A270" s="12" t="s">
        <v>610</v>
      </c>
      <c r="B270" s="7" t="s">
        <v>611</v>
      </c>
      <c r="C270" s="7" t="s">
        <v>1134</v>
      </c>
      <c r="D270" s="8">
        <v>3.5614950761311812E-2</v>
      </c>
      <c r="E270" s="27">
        <v>2.4806116715173174E-2</v>
      </c>
      <c r="F270" s="13">
        <v>9.9713492393058434E-3</v>
      </c>
      <c r="G270" s="27">
        <v>7.033845114182511E-3</v>
      </c>
      <c r="H270" s="9">
        <f>(Table25[[#This Row],[CARE/CAP AR20]]-Table25[[#This Row],[Base AR20]])*100</f>
        <v>-1.0808834046138638</v>
      </c>
      <c r="I270" s="9">
        <f>(Table25[[#This Row],[CARE/CAP AR50]]-Table25[[#This Row],[Base AR50]])*100</f>
        <v>-0.29375041251233325</v>
      </c>
      <c r="J270" s="7" t="s">
        <v>1284</v>
      </c>
      <c r="K270" s="28" t="s">
        <v>15</v>
      </c>
    </row>
    <row r="271" spans="1:11" ht="15.75" x14ac:dyDescent="0.25">
      <c r="A271" s="12" t="s">
        <v>595</v>
      </c>
      <c r="B271" s="7" t="s">
        <v>596</v>
      </c>
      <c r="C271" s="7" t="s">
        <v>1134</v>
      </c>
      <c r="D271" s="8">
        <v>3.5233421918505876E-2</v>
      </c>
      <c r="E271" s="27">
        <v>2.4544884560484492E-2</v>
      </c>
      <c r="F271" s="13">
        <v>1.3368422696116201E-2</v>
      </c>
      <c r="G271" s="27">
        <v>9.4142368863762808E-3</v>
      </c>
      <c r="H271" s="9">
        <f>(Table25[[#This Row],[CARE/CAP AR20]]-Table25[[#This Row],[Base AR20]])*100</f>
        <v>-1.0688537358021384</v>
      </c>
      <c r="I271" s="9">
        <f>(Table25[[#This Row],[CARE/CAP AR50]]-Table25[[#This Row],[Base AR50]])*100</f>
        <v>-0.39541858097399196</v>
      </c>
      <c r="J271" s="7" t="s">
        <v>1285</v>
      </c>
      <c r="K271" s="28" t="s">
        <v>15</v>
      </c>
    </row>
    <row r="272" spans="1:11" ht="15.75" x14ac:dyDescent="0.25">
      <c r="A272" s="12" t="s">
        <v>669</v>
      </c>
      <c r="B272" s="7" t="s">
        <v>670</v>
      </c>
      <c r="C272" s="7" t="s">
        <v>1134</v>
      </c>
      <c r="D272" s="8">
        <v>3.521146161284127E-2</v>
      </c>
      <c r="E272" s="27">
        <v>2.4531558730478426E-2</v>
      </c>
      <c r="F272" s="13">
        <v>1.1899151307638375E-2</v>
      </c>
      <c r="G272" s="27">
        <v>8.3858920169482716E-3</v>
      </c>
      <c r="H272" s="9">
        <f>(Table25[[#This Row],[CARE/CAP AR20]]-Table25[[#This Row],[Base AR20]])*100</f>
        <v>-1.0679902882362844</v>
      </c>
      <c r="I272" s="9">
        <f>(Table25[[#This Row],[CARE/CAP AR50]]-Table25[[#This Row],[Base AR50]])*100</f>
        <v>-0.35132592906901033</v>
      </c>
      <c r="J272" s="7" t="s">
        <v>1286</v>
      </c>
      <c r="K272" s="28" t="s">
        <v>15</v>
      </c>
    </row>
    <row r="273" spans="1:11" ht="15.75" x14ac:dyDescent="0.25">
      <c r="A273" s="12" t="s">
        <v>745</v>
      </c>
      <c r="B273" s="7" t="s">
        <v>746</v>
      </c>
      <c r="C273" s="7" t="s">
        <v>1134</v>
      </c>
      <c r="D273" s="8">
        <v>3.5189014062864829E-2</v>
      </c>
      <c r="E273" s="27">
        <v>2.4628735723245331E-2</v>
      </c>
      <c r="F273" s="13">
        <v>8.5500106356029646E-3</v>
      </c>
      <c r="G273" s="27">
        <v>6.0423896489404313E-3</v>
      </c>
      <c r="H273" s="9">
        <f>(Table25[[#This Row],[CARE/CAP AR20]]-Table25[[#This Row],[Base AR20]])*100</f>
        <v>-1.0560278339619498</v>
      </c>
      <c r="I273" s="9">
        <f>(Table25[[#This Row],[CARE/CAP AR50]]-Table25[[#This Row],[Base AR50]])*100</f>
        <v>-0.25076209866625332</v>
      </c>
      <c r="J273" s="7" t="s">
        <v>1287</v>
      </c>
      <c r="K273" s="28" t="s">
        <v>15</v>
      </c>
    </row>
    <row r="274" spans="1:11" ht="15.75" x14ac:dyDescent="0.25">
      <c r="A274" s="12" t="s">
        <v>452</v>
      </c>
      <c r="B274" s="7" t="s">
        <v>453</v>
      </c>
      <c r="C274" s="7" t="s">
        <v>1172</v>
      </c>
      <c r="D274" s="8">
        <v>3.5165234502321542E-2</v>
      </c>
      <c r="E274" s="27">
        <v>2.443126452179066E-2</v>
      </c>
      <c r="F274" s="13">
        <v>1.0988219601784015E-2</v>
      </c>
      <c r="G274" s="27">
        <v>7.7291066763891941E-3</v>
      </c>
      <c r="H274" s="9">
        <f>(Table25[[#This Row],[CARE/CAP AR20]]-Table25[[#This Row],[Base AR20]])*100</f>
        <v>-1.0733969980530882</v>
      </c>
      <c r="I274" s="9">
        <f>(Table25[[#This Row],[CARE/CAP AR50]]-Table25[[#This Row],[Base AR50]])*100</f>
        <v>-0.32591129253948214</v>
      </c>
      <c r="J274" s="7" t="s">
        <v>1288</v>
      </c>
      <c r="K274" s="28" t="s">
        <v>15</v>
      </c>
    </row>
    <row r="275" spans="1:11" ht="15.75" x14ac:dyDescent="0.25">
      <c r="A275" s="12" t="s">
        <v>448</v>
      </c>
      <c r="B275" s="7" t="s">
        <v>449</v>
      </c>
      <c r="C275" s="7" t="s">
        <v>1134</v>
      </c>
      <c r="D275" s="8">
        <v>3.5090125500481843E-2</v>
      </c>
      <c r="E275" s="27">
        <v>2.4248487841206725E-2</v>
      </c>
      <c r="F275" s="13">
        <v>1.2586254068625189E-2</v>
      </c>
      <c r="G275" s="27">
        <v>8.8406629445562483E-3</v>
      </c>
      <c r="H275" s="9">
        <f>(Table25[[#This Row],[CARE/CAP AR20]]-Table25[[#This Row],[Base AR20]])*100</f>
        <v>-1.0841637659275118</v>
      </c>
      <c r="I275" s="9">
        <f>(Table25[[#This Row],[CARE/CAP AR50]]-Table25[[#This Row],[Base AR50]])*100</f>
        <v>-0.37455911240689405</v>
      </c>
      <c r="J275" s="7" t="s">
        <v>1289</v>
      </c>
      <c r="K275" s="28" t="s">
        <v>15</v>
      </c>
    </row>
    <row r="276" spans="1:11" ht="15.75" x14ac:dyDescent="0.25">
      <c r="A276" s="12" t="s">
        <v>598</v>
      </c>
      <c r="B276" s="7" t="s">
        <v>599</v>
      </c>
      <c r="C276" s="7" t="s">
        <v>151</v>
      </c>
      <c r="D276" s="8">
        <v>3.4975939112692103E-2</v>
      </c>
      <c r="E276" s="27">
        <v>2.7228895988054051E-2</v>
      </c>
      <c r="F276" s="13">
        <v>1.1694297307665162E-2</v>
      </c>
      <c r="G276" s="27">
        <v>9.1935218962351205E-3</v>
      </c>
      <c r="H276" s="9">
        <f>(Table25[[#This Row],[CARE/CAP AR20]]-Table25[[#This Row],[Base AR20]])*100</f>
        <v>-0.77470431246380522</v>
      </c>
      <c r="I276" s="9">
        <f>(Table25[[#This Row],[CARE/CAP AR50]]-Table25[[#This Row],[Base AR50]])*100</f>
        <v>-0.25007754114300412</v>
      </c>
      <c r="J276" s="7" t="s">
        <v>736</v>
      </c>
      <c r="K276" s="28" t="s">
        <v>15</v>
      </c>
    </row>
    <row r="277" spans="1:11" ht="15.75" x14ac:dyDescent="0.25">
      <c r="A277" s="12" t="s">
        <v>646</v>
      </c>
      <c r="B277" s="7" t="s">
        <v>647</v>
      </c>
      <c r="C277" s="7" t="s">
        <v>182</v>
      </c>
      <c r="D277" s="8">
        <v>3.4907270161677266E-2</v>
      </c>
      <c r="E277" s="27">
        <v>2.7092885436722464E-2</v>
      </c>
      <c r="F277" s="13">
        <v>1.0329457158843596E-2</v>
      </c>
      <c r="G277" s="27">
        <v>8.1179380745911786E-3</v>
      </c>
      <c r="H277" s="9">
        <f>(Table25[[#This Row],[CARE/CAP AR20]]-Table25[[#This Row],[Base AR20]])*100</f>
        <v>-0.78143847249548015</v>
      </c>
      <c r="I277" s="9">
        <f>(Table25[[#This Row],[CARE/CAP AR50]]-Table25[[#This Row],[Base AR50]])*100</f>
        <v>-0.22115190842524179</v>
      </c>
      <c r="J277" s="7" t="s">
        <v>648</v>
      </c>
      <c r="K277" s="28" t="s">
        <v>15</v>
      </c>
    </row>
    <row r="278" spans="1:11" ht="15.75" x14ac:dyDescent="0.25">
      <c r="A278" s="12" t="s">
        <v>452</v>
      </c>
      <c r="B278" s="7" t="s">
        <v>453</v>
      </c>
      <c r="C278" s="7" t="s">
        <v>182</v>
      </c>
      <c r="D278" s="8">
        <v>3.475809548570679E-2</v>
      </c>
      <c r="E278" s="27">
        <v>2.6978645768099094E-2</v>
      </c>
      <c r="F278" s="13">
        <v>1.0870122565029009E-2</v>
      </c>
      <c r="G278" s="27">
        <v>8.5404767583606486E-3</v>
      </c>
      <c r="H278" s="9">
        <f>(Table25[[#This Row],[CARE/CAP AR20]]-Table25[[#This Row],[Base AR20]])*100</f>
        <v>-0.7779449717607696</v>
      </c>
      <c r="I278" s="9">
        <f>(Table25[[#This Row],[CARE/CAP AR50]]-Table25[[#This Row],[Base AR50]])*100</f>
        <v>-0.23296458066683606</v>
      </c>
      <c r="J278" s="7" t="s">
        <v>649</v>
      </c>
      <c r="K278" s="28" t="s">
        <v>15</v>
      </c>
    </row>
    <row r="279" spans="1:11" ht="15.75" x14ac:dyDescent="0.25">
      <c r="A279" s="12" t="s">
        <v>656</v>
      </c>
      <c r="B279" s="7" t="s">
        <v>657</v>
      </c>
      <c r="C279" s="7" t="s">
        <v>182</v>
      </c>
      <c r="D279" s="8">
        <v>3.4623249767102952E-2</v>
      </c>
      <c r="E279" s="27">
        <v>2.6876332138463108E-2</v>
      </c>
      <c r="F279" s="13">
        <v>8.1367269994432889E-3</v>
      </c>
      <c r="G279" s="27">
        <v>6.4018485991556209E-3</v>
      </c>
      <c r="H279" s="9">
        <f>(Table25[[#This Row],[CARE/CAP AR20]]-Table25[[#This Row],[Base AR20]])*100</f>
        <v>-0.77469176286398445</v>
      </c>
      <c r="I279" s="9">
        <f>(Table25[[#This Row],[CARE/CAP AR50]]-Table25[[#This Row],[Base AR50]])*100</f>
        <v>-0.1734878400287668</v>
      </c>
      <c r="J279" s="7" t="s">
        <v>658</v>
      </c>
      <c r="K279" s="28" t="s">
        <v>15</v>
      </c>
    </row>
    <row r="280" spans="1:11" ht="15.75" x14ac:dyDescent="0.25">
      <c r="A280" s="12" t="s">
        <v>632</v>
      </c>
      <c r="B280" s="7" t="s">
        <v>633</v>
      </c>
      <c r="C280" s="7" t="s">
        <v>151</v>
      </c>
      <c r="D280" s="8">
        <v>3.4398677513781173E-2</v>
      </c>
      <c r="E280" s="27">
        <v>2.6692086374925195E-2</v>
      </c>
      <c r="F280" s="13">
        <v>1.1970260634076935E-2</v>
      </c>
      <c r="G280" s="27">
        <v>9.3977254538491831E-3</v>
      </c>
      <c r="H280" s="9">
        <f>(Table25[[#This Row],[CARE/CAP AR20]]-Table25[[#This Row],[Base AR20]])*100</f>
        <v>-0.77065911388559771</v>
      </c>
      <c r="I280" s="9">
        <f>(Table25[[#This Row],[CARE/CAP AR50]]-Table25[[#This Row],[Base AR50]])*100</f>
        <v>-0.25725351802277518</v>
      </c>
      <c r="J280" s="7" t="s">
        <v>738</v>
      </c>
      <c r="K280" s="28" t="s">
        <v>15</v>
      </c>
    </row>
    <row r="281" spans="1:11" ht="15.75" x14ac:dyDescent="0.25">
      <c r="A281" s="12" t="s">
        <v>684</v>
      </c>
      <c r="B281" s="7" t="s">
        <v>685</v>
      </c>
      <c r="C281" s="7" t="s">
        <v>1134</v>
      </c>
      <c r="D281" s="8">
        <v>3.4315465925044336E-2</v>
      </c>
      <c r="E281" s="27">
        <v>2.3951128180099968E-2</v>
      </c>
      <c r="F281" s="13">
        <v>9.011560231067986E-3</v>
      </c>
      <c r="G281" s="27">
        <v>6.3623033651466591E-3</v>
      </c>
      <c r="H281" s="9">
        <f>(Table25[[#This Row],[CARE/CAP AR20]]-Table25[[#This Row],[Base AR20]])*100</f>
        <v>-1.0364337744944367</v>
      </c>
      <c r="I281" s="9">
        <f>(Table25[[#This Row],[CARE/CAP AR50]]-Table25[[#This Row],[Base AR50]])*100</f>
        <v>-0.26492568659213267</v>
      </c>
      <c r="J281" s="7" t="s">
        <v>1290</v>
      </c>
      <c r="K281" s="28" t="s">
        <v>15</v>
      </c>
    </row>
    <row r="282" spans="1:11" ht="15.75" x14ac:dyDescent="0.25">
      <c r="A282" s="12" t="s">
        <v>619</v>
      </c>
      <c r="B282" s="7" t="s">
        <v>620</v>
      </c>
      <c r="C282" s="7" t="s">
        <v>1134</v>
      </c>
      <c r="D282" s="8">
        <v>3.4085222646507089E-2</v>
      </c>
      <c r="E282" s="27">
        <v>2.3716610307770041E-2</v>
      </c>
      <c r="F282" s="13">
        <v>9.6765466694206607E-3</v>
      </c>
      <c r="G282" s="27">
        <v>6.8234381371771501E-3</v>
      </c>
      <c r="H282" s="9">
        <f>(Table25[[#This Row],[CARE/CAP AR20]]-Table25[[#This Row],[Base AR20]])*100</f>
        <v>-1.0368612338737049</v>
      </c>
      <c r="I282" s="9">
        <f>(Table25[[#This Row],[CARE/CAP AR50]]-Table25[[#This Row],[Base AR50]])*100</f>
        <v>-0.28531085322435107</v>
      </c>
      <c r="J282" s="7" t="s">
        <v>1291</v>
      </c>
      <c r="K282" s="28" t="s">
        <v>15</v>
      </c>
    </row>
    <row r="283" spans="1:11" ht="15.75" x14ac:dyDescent="0.25">
      <c r="A283" s="12" t="s">
        <v>678</v>
      </c>
      <c r="B283" s="7" t="s">
        <v>679</v>
      </c>
      <c r="C283" s="7" t="s">
        <v>1134</v>
      </c>
      <c r="D283" s="8">
        <v>3.3860126922806037E-2</v>
      </c>
      <c r="E283" s="27">
        <v>2.3721229770092334E-2</v>
      </c>
      <c r="F283" s="13">
        <v>6.5926631210492595E-3</v>
      </c>
      <c r="G283" s="27">
        <v>4.6629635272917172E-3</v>
      </c>
      <c r="H283" s="9">
        <f>(Table25[[#This Row],[CARE/CAP AR20]]-Table25[[#This Row],[Base AR20]])*100</f>
        <v>-1.0138897152713704</v>
      </c>
      <c r="I283" s="9">
        <f>(Table25[[#This Row],[CARE/CAP AR50]]-Table25[[#This Row],[Base AR50]])*100</f>
        <v>-0.19296995937575423</v>
      </c>
      <c r="J283" s="7" t="s">
        <v>1292</v>
      </c>
      <c r="K283" s="28" t="s">
        <v>15</v>
      </c>
    </row>
    <row r="284" spans="1:11" ht="15.75" x14ac:dyDescent="0.25">
      <c r="A284" s="12" t="s">
        <v>673</v>
      </c>
      <c r="B284" s="7" t="s">
        <v>674</v>
      </c>
      <c r="C284" s="7" t="s">
        <v>182</v>
      </c>
      <c r="D284" s="8">
        <v>3.3737138282007466E-2</v>
      </c>
      <c r="E284" s="27">
        <v>2.6216700013658119E-2</v>
      </c>
      <c r="F284" s="13">
        <v>1.0065648440011574E-2</v>
      </c>
      <c r="G284" s="27">
        <v>7.9132626875645443E-3</v>
      </c>
      <c r="H284" s="9">
        <f>(Table25[[#This Row],[CARE/CAP AR20]]-Table25[[#This Row],[Base AR20]])*100</f>
        <v>-0.75204382683493476</v>
      </c>
      <c r="I284" s="9">
        <f>(Table25[[#This Row],[CARE/CAP AR50]]-Table25[[#This Row],[Base AR50]])*100</f>
        <v>-0.21523857524470297</v>
      </c>
      <c r="J284" s="7" t="s">
        <v>675</v>
      </c>
      <c r="K284" s="28" t="s">
        <v>15</v>
      </c>
    </row>
    <row r="285" spans="1:11" ht="15.75" x14ac:dyDescent="0.25">
      <c r="A285" s="12" t="s">
        <v>769</v>
      </c>
      <c r="B285" s="7" t="s">
        <v>770</v>
      </c>
      <c r="C285" s="7" t="s">
        <v>1134</v>
      </c>
      <c r="D285" s="8">
        <v>3.3688082316366851E-2</v>
      </c>
      <c r="E285" s="27">
        <v>2.3420863810622111E-2</v>
      </c>
      <c r="F285" s="13">
        <v>6.1719893719651888E-3</v>
      </c>
      <c r="G285" s="27">
        <v>4.3598319350978861E-3</v>
      </c>
      <c r="H285" s="9">
        <f>(Table25[[#This Row],[CARE/CAP AR20]]-Table25[[#This Row],[Base AR20]])*100</f>
        <v>-1.026721850574474</v>
      </c>
      <c r="I285" s="9">
        <f>(Table25[[#This Row],[CARE/CAP AR50]]-Table25[[#This Row],[Base AR50]])*100</f>
        <v>-0.18121574368673027</v>
      </c>
      <c r="J285" s="7" t="s">
        <v>1293</v>
      </c>
      <c r="K285" s="28" t="s">
        <v>15</v>
      </c>
    </row>
    <row r="286" spans="1:11" ht="15.75" x14ac:dyDescent="0.25">
      <c r="A286" s="12" t="s">
        <v>458</v>
      </c>
      <c r="B286" s="7" t="s">
        <v>459</v>
      </c>
      <c r="C286" s="7" t="s">
        <v>57</v>
      </c>
      <c r="D286" s="8">
        <v>3.3345704246711842E-2</v>
      </c>
      <c r="E286" s="27">
        <v>2.6053090158499107E-2</v>
      </c>
      <c r="F286" s="13">
        <v>1.1124046117460559E-2</v>
      </c>
      <c r="G286" s="27">
        <v>8.7565856531544081E-3</v>
      </c>
      <c r="H286" s="9">
        <f>(Table25[[#This Row],[CARE/CAP AR20]]-Table25[[#This Row],[Base AR20]])*100</f>
        <v>-0.72926140882127355</v>
      </c>
      <c r="I286" s="9">
        <f>(Table25[[#This Row],[CARE/CAP AR50]]-Table25[[#This Row],[Base AR50]])*100</f>
        <v>-0.23674604643061509</v>
      </c>
      <c r="J286" s="7" t="s">
        <v>460</v>
      </c>
      <c r="K286" s="28" t="s">
        <v>15</v>
      </c>
    </row>
    <row r="287" spans="1:11" ht="15.75" x14ac:dyDescent="0.25">
      <c r="A287" s="12" t="s">
        <v>379</v>
      </c>
      <c r="B287" s="7" t="s">
        <v>380</v>
      </c>
      <c r="C287" s="7" t="s">
        <v>26</v>
      </c>
      <c r="D287" s="8">
        <v>3.3301453684000108E-2</v>
      </c>
      <c r="E287" s="27">
        <v>2.5568800392381689E-2</v>
      </c>
      <c r="F287" s="13">
        <v>9.9990779427259514E-3</v>
      </c>
      <c r="G287" s="27">
        <v>7.8320110954183224E-3</v>
      </c>
      <c r="H287" s="9">
        <f>(Table25[[#This Row],[CARE/CAP AR20]]-Table25[[#This Row],[Base AR20]])*100</f>
        <v>-0.77326532916184199</v>
      </c>
      <c r="I287" s="9">
        <f>(Table25[[#This Row],[CARE/CAP AR50]]-Table25[[#This Row],[Base AR50]])*100</f>
        <v>-0.21670668473076291</v>
      </c>
      <c r="J287" s="7" t="s">
        <v>381</v>
      </c>
      <c r="K287" s="28" t="s">
        <v>15</v>
      </c>
    </row>
    <row r="288" spans="1:11" ht="15.75" x14ac:dyDescent="0.25">
      <c r="A288" s="12" t="s">
        <v>763</v>
      </c>
      <c r="B288" s="7" t="s">
        <v>764</v>
      </c>
      <c r="C288" s="7" t="s">
        <v>1134</v>
      </c>
      <c r="D288" s="8">
        <v>3.2905499956870331E-2</v>
      </c>
      <c r="E288" s="27">
        <v>2.3301950402636166E-2</v>
      </c>
      <c r="F288" s="13">
        <v>9.8829166251244507E-3</v>
      </c>
      <c r="G288" s="27">
        <v>7.0039694888171982E-3</v>
      </c>
      <c r="H288" s="9">
        <f>(Table25[[#This Row],[CARE/CAP AR20]]-Table25[[#This Row],[Base AR20]])*100</f>
        <v>-0.96035495542341653</v>
      </c>
      <c r="I288" s="9">
        <f>(Table25[[#This Row],[CARE/CAP AR50]]-Table25[[#This Row],[Base AR50]])*100</f>
        <v>-0.28789471363072527</v>
      </c>
      <c r="J288" s="7" t="s">
        <v>1294</v>
      </c>
      <c r="K288" s="28" t="s">
        <v>15</v>
      </c>
    </row>
    <row r="289" spans="1:11" ht="15.75" x14ac:dyDescent="0.25">
      <c r="A289" s="12" t="s">
        <v>452</v>
      </c>
      <c r="B289" s="7" t="s">
        <v>453</v>
      </c>
      <c r="C289" s="7" t="s">
        <v>1134</v>
      </c>
      <c r="D289" s="8">
        <v>3.2892205380495712E-2</v>
      </c>
      <c r="E289" s="27">
        <v>2.2917645089424454E-2</v>
      </c>
      <c r="F289" s="13">
        <v>1.036232957708204E-2</v>
      </c>
      <c r="G289" s="27">
        <v>7.3059125967239059E-3</v>
      </c>
      <c r="H289" s="9">
        <f>(Table25[[#This Row],[CARE/CAP AR20]]-Table25[[#This Row],[Base AR20]])*100</f>
        <v>-0.99745602910712572</v>
      </c>
      <c r="I289" s="9">
        <f>(Table25[[#This Row],[CARE/CAP AR50]]-Table25[[#This Row],[Base AR50]])*100</f>
        <v>-0.30564169803581342</v>
      </c>
      <c r="J289" s="7" t="s">
        <v>1295</v>
      </c>
      <c r="K289" s="28" t="s">
        <v>15</v>
      </c>
    </row>
    <row r="290" spans="1:11" ht="15.75" x14ac:dyDescent="0.25">
      <c r="A290" s="12" t="s">
        <v>646</v>
      </c>
      <c r="B290" s="7" t="s">
        <v>647</v>
      </c>
      <c r="C290" s="7" t="s">
        <v>151</v>
      </c>
      <c r="D290" s="8">
        <v>3.2629991845521518E-2</v>
      </c>
      <c r="E290" s="27">
        <v>2.5428588700206384E-2</v>
      </c>
      <c r="F290" s="13">
        <v>9.700999531869231E-3</v>
      </c>
      <c r="G290" s="27">
        <v>7.632919988650704E-3</v>
      </c>
      <c r="H290" s="9">
        <f>(Table25[[#This Row],[CARE/CAP AR20]]-Table25[[#This Row],[Base AR20]])*100</f>
        <v>-0.72014031453151339</v>
      </c>
      <c r="I290" s="9">
        <f>(Table25[[#This Row],[CARE/CAP AR50]]-Table25[[#This Row],[Base AR50]])*100</f>
        <v>-0.2068079543218527</v>
      </c>
      <c r="J290" s="7" t="s">
        <v>748</v>
      </c>
      <c r="K290" s="28" t="s">
        <v>15</v>
      </c>
    </row>
    <row r="291" spans="1:11" ht="15.75" x14ac:dyDescent="0.25">
      <c r="A291" s="12" t="s">
        <v>666</v>
      </c>
      <c r="B291" s="7" t="s">
        <v>667</v>
      </c>
      <c r="C291" s="7" t="s">
        <v>1134</v>
      </c>
      <c r="D291" s="8">
        <v>3.2385551120044785E-2</v>
      </c>
      <c r="E291" s="27">
        <v>2.269528521713348E-2</v>
      </c>
      <c r="F291" s="13">
        <v>1.2011502139908011E-2</v>
      </c>
      <c r="G291" s="27">
        <v>8.4787168735695039E-3</v>
      </c>
      <c r="H291" s="9">
        <f>(Table25[[#This Row],[CARE/CAP AR20]]-Table25[[#This Row],[Base AR20]])*100</f>
        <v>-0.96902659029113047</v>
      </c>
      <c r="I291" s="9">
        <f>(Table25[[#This Row],[CARE/CAP AR50]]-Table25[[#This Row],[Base AR50]])*100</f>
        <v>-0.35327852663385068</v>
      </c>
      <c r="J291" s="7" t="s">
        <v>1296</v>
      </c>
      <c r="K291" s="28" t="s">
        <v>15</v>
      </c>
    </row>
    <row r="292" spans="1:11" ht="15.75" x14ac:dyDescent="0.25">
      <c r="A292" s="12" t="s">
        <v>656</v>
      </c>
      <c r="B292" s="7" t="s">
        <v>657</v>
      </c>
      <c r="C292" s="7" t="s">
        <v>151</v>
      </c>
      <c r="D292" s="8">
        <v>3.2215800584169646E-2</v>
      </c>
      <c r="E292" s="27">
        <v>2.5110156694780408E-2</v>
      </c>
      <c r="F292" s="13">
        <v>7.6363341861067618E-3</v>
      </c>
      <c r="G292" s="27">
        <v>6.0136264454091117E-3</v>
      </c>
      <c r="H292" s="9">
        <f>(Table25[[#This Row],[CARE/CAP AR20]]-Table25[[#This Row],[Base AR20]])*100</f>
        <v>-0.71056438893892371</v>
      </c>
      <c r="I292" s="9">
        <f>(Table25[[#This Row],[CARE/CAP AR50]]-Table25[[#This Row],[Base AR50]])*100</f>
        <v>-0.16227077406976501</v>
      </c>
      <c r="J292" s="7" t="s">
        <v>756</v>
      </c>
      <c r="K292" s="28" t="s">
        <v>15</v>
      </c>
    </row>
    <row r="293" spans="1:11" ht="15.75" x14ac:dyDescent="0.25">
      <c r="A293" s="12" t="s">
        <v>613</v>
      </c>
      <c r="B293" s="7" t="s">
        <v>614</v>
      </c>
      <c r="C293" s="7" t="s">
        <v>85</v>
      </c>
      <c r="D293" s="8">
        <v>3.2109655710387375E-2</v>
      </c>
      <c r="E293" s="27">
        <v>2.4714762260939275E-2</v>
      </c>
      <c r="F293" s="13">
        <v>1.0549276155883332E-2</v>
      </c>
      <c r="G293" s="27">
        <v>8.2119577543802082E-3</v>
      </c>
      <c r="H293" s="9">
        <f>(Table25[[#This Row],[CARE/CAP AR20]]-Table25[[#This Row],[Base AR20]])*100</f>
        <v>-0.73948934494481</v>
      </c>
      <c r="I293" s="9">
        <f>(Table25[[#This Row],[CARE/CAP AR50]]-Table25[[#This Row],[Base AR50]])*100</f>
        <v>-0.2337318401503124</v>
      </c>
      <c r="J293" s="7" t="s">
        <v>615</v>
      </c>
      <c r="K293" s="28" t="s">
        <v>15</v>
      </c>
    </row>
    <row r="294" spans="1:11" ht="15.75" x14ac:dyDescent="0.25">
      <c r="A294" s="12" t="s">
        <v>490</v>
      </c>
      <c r="B294" s="7" t="s">
        <v>491</v>
      </c>
      <c r="C294" s="7" t="s">
        <v>492</v>
      </c>
      <c r="D294" s="8">
        <v>3.1732475472568959E-2</v>
      </c>
      <c r="E294" s="27">
        <v>2.4497569198170848E-2</v>
      </c>
      <c r="F294" s="13">
        <v>1.1068269225155646E-2</v>
      </c>
      <c r="G294" s="27">
        <v>8.6739437596791112E-3</v>
      </c>
      <c r="H294" s="9">
        <f>(Table25[[#This Row],[CARE/CAP AR20]]-Table25[[#This Row],[Base AR20]])*100</f>
        <v>-0.72349062743981107</v>
      </c>
      <c r="I294" s="9">
        <f>(Table25[[#This Row],[CARE/CAP AR50]]-Table25[[#This Row],[Base AR50]])*100</f>
        <v>-0.2394325465476535</v>
      </c>
      <c r="J294" s="7" t="s">
        <v>493</v>
      </c>
      <c r="K294" s="28" t="s">
        <v>15</v>
      </c>
    </row>
    <row r="295" spans="1:11" ht="15.75" x14ac:dyDescent="0.25">
      <c r="A295" s="12" t="s">
        <v>789</v>
      </c>
      <c r="B295" s="7" t="s">
        <v>790</v>
      </c>
      <c r="C295" s="7" t="s">
        <v>1134</v>
      </c>
      <c r="D295" s="8">
        <v>3.1553323074234418E-2</v>
      </c>
      <c r="E295" s="27">
        <v>2.2072859463239197E-2</v>
      </c>
      <c r="F295" s="13">
        <v>1.0067274751601617E-2</v>
      </c>
      <c r="G295" s="27">
        <v>7.1065620896214815E-3</v>
      </c>
      <c r="H295" s="9">
        <f>(Table25[[#This Row],[CARE/CAP AR20]]-Table25[[#This Row],[Base AR20]])*100</f>
        <v>-0.94804636109952212</v>
      </c>
      <c r="I295" s="9">
        <f>(Table25[[#This Row],[CARE/CAP AR50]]-Table25[[#This Row],[Base AR50]])*100</f>
        <v>-0.29607126619801355</v>
      </c>
      <c r="J295" s="7" t="s">
        <v>1297</v>
      </c>
      <c r="K295" s="28" t="s">
        <v>15</v>
      </c>
    </row>
    <row r="296" spans="1:11" ht="15.75" x14ac:dyDescent="0.25">
      <c r="A296" s="12" t="s">
        <v>776</v>
      </c>
      <c r="B296" s="7" t="s">
        <v>777</v>
      </c>
      <c r="C296" s="7" t="s">
        <v>151</v>
      </c>
      <c r="D296" s="8">
        <v>3.1410512974987592E-2</v>
      </c>
      <c r="E296" s="27">
        <v>2.44907177364567E-2</v>
      </c>
      <c r="F296" s="13">
        <v>7.0021568481537051E-3</v>
      </c>
      <c r="G296" s="27">
        <v>5.5156836500566443E-3</v>
      </c>
      <c r="H296" s="9">
        <f>(Table25[[#This Row],[CARE/CAP AR20]]-Table25[[#This Row],[Base AR20]])*100</f>
        <v>-0.69197952385308925</v>
      </c>
      <c r="I296" s="9">
        <f>(Table25[[#This Row],[CARE/CAP AR50]]-Table25[[#This Row],[Base AR50]])*100</f>
        <v>-0.14864731980970608</v>
      </c>
      <c r="J296" s="7" t="s">
        <v>778</v>
      </c>
      <c r="K296" s="28" t="s">
        <v>15</v>
      </c>
    </row>
    <row r="297" spans="1:11" ht="15.75" x14ac:dyDescent="0.25">
      <c r="A297" s="12" t="s">
        <v>710</v>
      </c>
      <c r="B297" s="7" t="s">
        <v>711</v>
      </c>
      <c r="C297" s="7" t="s">
        <v>182</v>
      </c>
      <c r="D297" s="8">
        <v>3.1067001771814921E-2</v>
      </c>
      <c r="E297" s="27">
        <v>2.409279170239776E-2</v>
      </c>
      <c r="F297" s="13">
        <v>7.4776111853986351E-3</v>
      </c>
      <c r="G297" s="27">
        <v>5.8813316280183995E-3</v>
      </c>
      <c r="H297" s="9">
        <f>(Table25[[#This Row],[CARE/CAP AR20]]-Table25[[#This Row],[Base AR20]])*100</f>
        <v>-0.69742100694171616</v>
      </c>
      <c r="I297" s="9">
        <f>(Table25[[#This Row],[CARE/CAP AR50]]-Table25[[#This Row],[Base AR50]])*100</f>
        <v>-0.15962795573802357</v>
      </c>
      <c r="J297" s="7" t="s">
        <v>712</v>
      </c>
      <c r="K297" s="28" t="s">
        <v>15</v>
      </c>
    </row>
    <row r="298" spans="1:11" ht="15.75" x14ac:dyDescent="0.25">
      <c r="A298" s="12" t="s">
        <v>673</v>
      </c>
      <c r="B298" s="7" t="s">
        <v>674</v>
      </c>
      <c r="C298" s="7" t="s">
        <v>151</v>
      </c>
      <c r="D298" s="8">
        <v>3.0959847606190319E-2</v>
      </c>
      <c r="E298" s="27">
        <v>2.4143515573915354E-2</v>
      </c>
      <c r="F298" s="13">
        <v>9.3999680921779856E-3</v>
      </c>
      <c r="G298" s="27">
        <v>7.3969973269260546E-3</v>
      </c>
      <c r="H298" s="9">
        <f>(Table25[[#This Row],[CARE/CAP AR20]]-Table25[[#This Row],[Base AR20]])*100</f>
        <v>-0.68163320322749654</v>
      </c>
      <c r="I298" s="9">
        <f>(Table25[[#This Row],[CARE/CAP AR50]]-Table25[[#This Row],[Base AR50]])*100</f>
        <v>-0.2002970765251931</v>
      </c>
      <c r="J298" s="7" t="s">
        <v>780</v>
      </c>
      <c r="K298" s="28" t="s">
        <v>15</v>
      </c>
    </row>
    <row r="299" spans="1:11" ht="15.75" x14ac:dyDescent="0.25">
      <c r="A299" s="12" t="s">
        <v>650</v>
      </c>
      <c r="B299" s="7" t="s">
        <v>651</v>
      </c>
      <c r="C299" s="7" t="s">
        <v>182</v>
      </c>
      <c r="D299" s="8">
        <v>3.0920338847952599E-2</v>
      </c>
      <c r="E299" s="27">
        <v>2.4045776804142882E-2</v>
      </c>
      <c r="F299" s="13">
        <v>8.096781457936424E-3</v>
      </c>
      <c r="G299" s="27">
        <v>6.3705438753553041E-3</v>
      </c>
      <c r="H299" s="9">
        <f>(Table25[[#This Row],[CARE/CAP AR20]]-Table25[[#This Row],[Base AR20]])*100</f>
        <v>-0.68745620438097166</v>
      </c>
      <c r="I299" s="9">
        <f>(Table25[[#This Row],[CARE/CAP AR50]]-Table25[[#This Row],[Base AR50]])*100</f>
        <v>-0.17262375825811199</v>
      </c>
      <c r="J299" s="7" t="s">
        <v>713</v>
      </c>
      <c r="K299" s="28" t="s">
        <v>15</v>
      </c>
    </row>
    <row r="300" spans="1:11" ht="15.75" x14ac:dyDescent="0.25">
      <c r="A300" s="12" t="s">
        <v>796</v>
      </c>
      <c r="B300" s="7" t="s">
        <v>797</v>
      </c>
      <c r="C300" s="7" t="s">
        <v>1134</v>
      </c>
      <c r="D300" s="8">
        <v>3.0830452680499418E-2</v>
      </c>
      <c r="E300" s="27">
        <v>2.147690221325713E-2</v>
      </c>
      <c r="F300" s="13">
        <v>1.045264406511905E-2</v>
      </c>
      <c r="G300" s="27">
        <v>7.3660909204639339E-3</v>
      </c>
      <c r="H300" s="9">
        <f>(Table25[[#This Row],[CARE/CAP AR20]]-Table25[[#This Row],[Base AR20]])*100</f>
        <v>-0.93535504672422887</v>
      </c>
      <c r="I300" s="9">
        <f>(Table25[[#This Row],[CARE/CAP AR50]]-Table25[[#This Row],[Base AR50]])*100</f>
        <v>-0.30865531446551159</v>
      </c>
      <c r="J300" s="7" t="s">
        <v>1298</v>
      </c>
      <c r="K300" s="28" t="s">
        <v>15</v>
      </c>
    </row>
    <row r="301" spans="1:11" ht="15.75" x14ac:dyDescent="0.25">
      <c r="A301" s="12" t="s">
        <v>520</v>
      </c>
      <c r="B301" s="7" t="s">
        <v>521</v>
      </c>
      <c r="C301" s="7" t="s">
        <v>57</v>
      </c>
      <c r="D301" s="8">
        <v>3.0677593099494138E-2</v>
      </c>
      <c r="E301" s="27">
        <v>2.3706113546575484E-2</v>
      </c>
      <c r="F301" s="13">
        <v>1.0611086166478587E-2</v>
      </c>
      <c r="G301" s="27">
        <v>8.3192383777264296E-3</v>
      </c>
      <c r="H301" s="9">
        <f>(Table25[[#This Row],[CARE/CAP AR20]]-Table25[[#This Row],[Base AR20]])*100</f>
        <v>-0.69714795529186546</v>
      </c>
      <c r="I301" s="9">
        <f>(Table25[[#This Row],[CARE/CAP AR50]]-Table25[[#This Row],[Base AR50]])*100</f>
        <v>-0.22918477887521571</v>
      </c>
      <c r="J301" s="7" t="s">
        <v>522</v>
      </c>
      <c r="K301" s="28" t="s">
        <v>15</v>
      </c>
    </row>
    <row r="302" spans="1:11" ht="15.75" x14ac:dyDescent="0.25">
      <c r="A302" s="12" t="s">
        <v>512</v>
      </c>
      <c r="B302" s="7" t="s">
        <v>513</v>
      </c>
      <c r="C302" s="7" t="s">
        <v>57</v>
      </c>
      <c r="D302" s="8">
        <v>3.0590241831864613E-2</v>
      </c>
      <c r="E302" s="27">
        <v>2.4102830165954308E-2</v>
      </c>
      <c r="F302" s="13">
        <v>8.5248517688620486E-3</v>
      </c>
      <c r="G302" s="27">
        <v>6.7303675080080116E-3</v>
      </c>
      <c r="H302" s="9">
        <f>(Table25[[#This Row],[CARE/CAP AR20]]-Table25[[#This Row],[Base AR20]])*100</f>
        <v>-0.64874116659103043</v>
      </c>
      <c r="I302" s="9">
        <f>(Table25[[#This Row],[CARE/CAP AR50]]-Table25[[#This Row],[Base AR50]])*100</f>
        <v>-0.17944842608540371</v>
      </c>
      <c r="J302" s="7" t="s">
        <v>514</v>
      </c>
      <c r="K302" s="28" t="s">
        <v>15</v>
      </c>
    </row>
    <row r="303" spans="1:11" ht="15.75" x14ac:dyDescent="0.25">
      <c r="A303" s="12" t="s">
        <v>359</v>
      </c>
      <c r="B303" s="7" t="s">
        <v>360</v>
      </c>
      <c r="C303" s="7" t="s">
        <v>57</v>
      </c>
      <c r="D303" s="8">
        <v>3.0390274621292946E-2</v>
      </c>
      <c r="E303" s="27">
        <v>2.3493159476616343E-2</v>
      </c>
      <c r="F303" s="13">
        <v>1.0194297310232844E-2</v>
      </c>
      <c r="G303" s="27">
        <v>7.9953688632470581E-3</v>
      </c>
      <c r="H303" s="9">
        <f>(Table25[[#This Row],[CARE/CAP AR20]]-Table25[[#This Row],[Base AR20]])*100</f>
        <v>-0.68971151446766032</v>
      </c>
      <c r="I303" s="9">
        <f>(Table25[[#This Row],[CARE/CAP AR50]]-Table25[[#This Row],[Base AR50]])*100</f>
        <v>-0.21989284469857862</v>
      </c>
      <c r="J303" s="7" t="s">
        <v>532</v>
      </c>
      <c r="K303" s="28" t="s">
        <v>15</v>
      </c>
    </row>
    <row r="304" spans="1:11" ht="15.75" x14ac:dyDescent="0.25">
      <c r="A304" s="12" t="s">
        <v>792</v>
      </c>
      <c r="B304" s="7" t="s">
        <v>793</v>
      </c>
      <c r="C304" s="7" t="s">
        <v>151</v>
      </c>
      <c r="D304" s="8">
        <v>3.0087526201183375E-2</v>
      </c>
      <c r="E304" s="27">
        <v>2.3472127879501637E-2</v>
      </c>
      <c r="F304" s="13">
        <v>7.3412842266671668E-3</v>
      </c>
      <c r="G304" s="27">
        <v>5.7819927027376551E-3</v>
      </c>
      <c r="H304" s="9">
        <f>(Table25[[#This Row],[CARE/CAP AR20]]-Table25[[#This Row],[Base AR20]])*100</f>
        <v>-0.6615398321681738</v>
      </c>
      <c r="I304" s="9">
        <f>(Table25[[#This Row],[CARE/CAP AR50]]-Table25[[#This Row],[Base AR50]])*100</f>
        <v>-0.15592915239295119</v>
      </c>
      <c r="J304" s="7" t="s">
        <v>794</v>
      </c>
      <c r="K304" s="28" t="s">
        <v>15</v>
      </c>
    </row>
    <row r="305" spans="1:11" ht="15.75" x14ac:dyDescent="0.25">
      <c r="A305" s="12" t="s">
        <v>701</v>
      </c>
      <c r="B305" s="7" t="s">
        <v>702</v>
      </c>
      <c r="C305" s="7" t="s">
        <v>1134</v>
      </c>
      <c r="D305" s="8">
        <v>3.0017700559477934E-2</v>
      </c>
      <c r="E305" s="27">
        <v>2.0968073832504163E-2</v>
      </c>
      <c r="F305" s="13">
        <v>1.2023883156076059E-2</v>
      </c>
      <c r="G305" s="27">
        <v>8.473659718937477E-3</v>
      </c>
      <c r="H305" s="9">
        <f>(Table25[[#This Row],[CARE/CAP AR20]]-Table25[[#This Row],[Base AR20]])*100</f>
        <v>-0.90496267269737707</v>
      </c>
      <c r="I305" s="9">
        <f>(Table25[[#This Row],[CARE/CAP AR50]]-Table25[[#This Row],[Base AR50]])*100</f>
        <v>-0.35502234371385821</v>
      </c>
      <c r="J305" s="7" t="s">
        <v>1299</v>
      </c>
      <c r="K305" s="28" t="s">
        <v>15</v>
      </c>
    </row>
    <row r="306" spans="1:11" ht="15.75" x14ac:dyDescent="0.25">
      <c r="A306" s="12" t="s">
        <v>1074</v>
      </c>
      <c r="B306" s="7" t="s">
        <v>1075</v>
      </c>
      <c r="C306" s="7" t="s">
        <v>57</v>
      </c>
      <c r="D306" s="8">
        <v>2.9658148917230912E-2</v>
      </c>
      <c r="E306" s="27">
        <v>2.3352670298802714E-2</v>
      </c>
      <c r="F306" s="13">
        <v>1.02158417238847E-2</v>
      </c>
      <c r="G306" s="27">
        <v>8.0620420241351229E-3</v>
      </c>
      <c r="H306" s="9">
        <f>(Table25[[#This Row],[CARE/CAP AR20]]-Table25[[#This Row],[Base AR20]])*100</f>
        <v>-0.63054786184281975</v>
      </c>
      <c r="I306" s="9">
        <f>(Table25[[#This Row],[CARE/CAP AR50]]-Table25[[#This Row],[Base AR50]])*100</f>
        <v>-0.21537996997495773</v>
      </c>
      <c r="J306" s="7" t="s">
        <v>1300</v>
      </c>
      <c r="K306" s="28" t="s">
        <v>15</v>
      </c>
    </row>
    <row r="307" spans="1:11" ht="15.75" x14ac:dyDescent="0.25">
      <c r="A307" s="12" t="s">
        <v>693</v>
      </c>
      <c r="B307" s="7" t="s">
        <v>694</v>
      </c>
      <c r="C307" s="7" t="s">
        <v>1134</v>
      </c>
      <c r="D307" s="8">
        <v>2.958313022755342E-2</v>
      </c>
      <c r="E307" s="27">
        <v>2.0666263282879259E-2</v>
      </c>
      <c r="F307" s="13">
        <v>1.0769380521107401E-2</v>
      </c>
      <c r="G307" s="27">
        <v>7.5937705557844008E-3</v>
      </c>
      <c r="H307" s="9">
        <f>(Table25[[#This Row],[CARE/CAP AR20]]-Table25[[#This Row],[Base AR20]])*100</f>
        <v>-0.89168669446741611</v>
      </c>
      <c r="I307" s="9">
        <f>(Table25[[#This Row],[CARE/CAP AR50]]-Table25[[#This Row],[Base AR50]])*100</f>
        <v>-0.31756099653229997</v>
      </c>
      <c r="J307" s="7" t="s">
        <v>1301</v>
      </c>
      <c r="K307" s="28" t="s">
        <v>15</v>
      </c>
    </row>
    <row r="308" spans="1:11" ht="15.75" x14ac:dyDescent="0.25">
      <c r="A308" s="12" t="s">
        <v>613</v>
      </c>
      <c r="B308" s="7" t="s">
        <v>614</v>
      </c>
      <c r="C308" s="7" t="s">
        <v>1134</v>
      </c>
      <c r="D308" s="8">
        <v>2.9526890913745715E-2</v>
      </c>
      <c r="E308" s="27">
        <v>2.062663141387755E-2</v>
      </c>
      <c r="F308" s="13">
        <v>9.6358114434107779E-3</v>
      </c>
      <c r="G308" s="27">
        <v>6.7982001942050209E-3</v>
      </c>
      <c r="H308" s="9">
        <f>(Table25[[#This Row],[CARE/CAP AR20]]-Table25[[#This Row],[Base AR20]])*100</f>
        <v>-0.8900259499868165</v>
      </c>
      <c r="I308" s="9">
        <f>(Table25[[#This Row],[CARE/CAP AR50]]-Table25[[#This Row],[Base AR50]])*100</f>
        <v>-0.2837611249205757</v>
      </c>
      <c r="J308" s="7" t="s">
        <v>1302</v>
      </c>
      <c r="K308" s="28" t="s">
        <v>15</v>
      </c>
    </row>
    <row r="309" spans="1:11" ht="15.75" x14ac:dyDescent="0.25">
      <c r="A309" s="12" t="s">
        <v>817</v>
      </c>
      <c r="B309" s="7" t="s">
        <v>818</v>
      </c>
      <c r="C309" s="7" t="s">
        <v>1134</v>
      </c>
      <c r="D309" s="8">
        <v>2.8570020148896168E-2</v>
      </c>
      <c r="E309" s="27">
        <v>2.0038479197738941E-2</v>
      </c>
      <c r="F309" s="13">
        <v>8.1997575017962645E-3</v>
      </c>
      <c r="G309" s="27">
        <v>5.795150196750848E-3</v>
      </c>
      <c r="H309" s="9">
        <f>(Table25[[#This Row],[CARE/CAP AR20]]-Table25[[#This Row],[Base AR20]])*100</f>
        <v>-0.8531540951157226</v>
      </c>
      <c r="I309" s="9">
        <f>(Table25[[#This Row],[CARE/CAP AR50]]-Table25[[#This Row],[Base AR50]])*100</f>
        <v>-0.24046073050454164</v>
      </c>
      <c r="J309" s="7" t="s">
        <v>1303</v>
      </c>
      <c r="K309" s="28" t="s">
        <v>15</v>
      </c>
    </row>
    <row r="310" spans="1:11" ht="15.75" x14ac:dyDescent="0.25">
      <c r="A310" s="12" t="s">
        <v>452</v>
      </c>
      <c r="B310" s="7" t="s">
        <v>453</v>
      </c>
      <c r="C310" s="7" t="s">
        <v>26</v>
      </c>
      <c r="D310" s="8">
        <v>2.8470533501673612E-2</v>
      </c>
      <c r="E310" s="27">
        <v>2.1949552238583775E-2</v>
      </c>
      <c r="F310" s="13">
        <v>9.0061718757559698E-3</v>
      </c>
      <c r="G310" s="27">
        <v>7.0603588660309927E-3</v>
      </c>
      <c r="H310" s="9">
        <f>(Table25[[#This Row],[CARE/CAP AR20]]-Table25[[#This Row],[Base AR20]])*100</f>
        <v>-0.65209812630898367</v>
      </c>
      <c r="I310" s="9">
        <f>(Table25[[#This Row],[CARE/CAP AR50]]-Table25[[#This Row],[Base AR50]])*100</f>
        <v>-0.19458130097249771</v>
      </c>
      <c r="J310" s="7" t="s">
        <v>454</v>
      </c>
      <c r="K310" s="28" t="s">
        <v>15</v>
      </c>
    </row>
    <row r="311" spans="1:11" ht="15.75" x14ac:dyDescent="0.25">
      <c r="A311" s="12" t="s">
        <v>689</v>
      </c>
      <c r="B311" s="7" t="s">
        <v>690</v>
      </c>
      <c r="C311" s="7" t="s">
        <v>85</v>
      </c>
      <c r="D311" s="8">
        <v>2.8398042903906837E-2</v>
      </c>
      <c r="E311" s="27">
        <v>2.1856261587107489E-2</v>
      </c>
      <c r="F311" s="13">
        <v>8.1885140808176504E-3</v>
      </c>
      <c r="G311" s="27">
        <v>6.3784142803064263E-3</v>
      </c>
      <c r="H311" s="9">
        <f>(Table25[[#This Row],[CARE/CAP AR20]]-Table25[[#This Row],[Base AR20]])*100</f>
        <v>-0.65417813167993466</v>
      </c>
      <c r="I311" s="9">
        <f>(Table25[[#This Row],[CARE/CAP AR50]]-Table25[[#This Row],[Base AR50]])*100</f>
        <v>-0.1810099800511224</v>
      </c>
      <c r="J311" s="7" t="s">
        <v>691</v>
      </c>
      <c r="K311" s="28" t="s">
        <v>15</v>
      </c>
    </row>
    <row r="312" spans="1:11" ht="15.75" x14ac:dyDescent="0.25">
      <c r="A312" s="12" t="s">
        <v>727</v>
      </c>
      <c r="B312" s="7" t="s">
        <v>728</v>
      </c>
      <c r="C312" s="7" t="s">
        <v>1134</v>
      </c>
      <c r="D312" s="8">
        <v>2.8290921507693582E-2</v>
      </c>
      <c r="E312" s="27">
        <v>1.9776350025677306E-2</v>
      </c>
      <c r="F312" s="13">
        <v>9.1625341479063486E-3</v>
      </c>
      <c r="G312" s="27">
        <v>6.4659375726237867E-3</v>
      </c>
      <c r="H312" s="9">
        <f>(Table25[[#This Row],[CARE/CAP AR20]]-Table25[[#This Row],[Base AR20]])*100</f>
        <v>-0.85145714820162766</v>
      </c>
      <c r="I312" s="9">
        <f>(Table25[[#This Row],[CARE/CAP AR50]]-Table25[[#This Row],[Base AR50]])*100</f>
        <v>-0.26965965752825621</v>
      </c>
      <c r="J312" s="7" t="s">
        <v>1304</v>
      </c>
      <c r="K312" s="28" t="s">
        <v>15</v>
      </c>
    </row>
    <row r="313" spans="1:11" ht="15.75" x14ac:dyDescent="0.25">
      <c r="A313" s="12" t="s">
        <v>824</v>
      </c>
      <c r="B313" s="7" t="s">
        <v>825</v>
      </c>
      <c r="C313" s="7" t="s">
        <v>1134</v>
      </c>
      <c r="D313" s="8">
        <v>2.8061319222603902E-2</v>
      </c>
      <c r="E313" s="27">
        <v>1.9690826770146972E-2</v>
      </c>
      <c r="F313" s="13">
        <v>9.7280330624026391E-3</v>
      </c>
      <c r="G313" s="27">
        <v>6.8719491851972903E-3</v>
      </c>
      <c r="H313" s="9">
        <f>(Table25[[#This Row],[CARE/CAP AR20]]-Table25[[#This Row],[Base AR20]])*100</f>
        <v>-0.83704924524569302</v>
      </c>
      <c r="I313" s="9">
        <f>(Table25[[#This Row],[CARE/CAP AR50]]-Table25[[#This Row],[Base AR50]])*100</f>
        <v>-0.28560838772053487</v>
      </c>
      <c r="J313" s="7" t="s">
        <v>1305</v>
      </c>
      <c r="K313" s="28" t="s">
        <v>15</v>
      </c>
    </row>
    <row r="314" spans="1:11" ht="15.75" x14ac:dyDescent="0.25">
      <c r="A314" s="12" t="s">
        <v>574</v>
      </c>
      <c r="B314" s="7" t="s">
        <v>575</v>
      </c>
      <c r="C314" s="7" t="s">
        <v>57</v>
      </c>
      <c r="D314" s="8">
        <v>2.7813140656276648E-2</v>
      </c>
      <c r="E314" s="27">
        <v>2.1938909276371356E-2</v>
      </c>
      <c r="F314" s="13">
        <v>9.9287990347632048E-3</v>
      </c>
      <c r="G314" s="27">
        <v>7.8401136365791498E-3</v>
      </c>
      <c r="H314" s="9">
        <f>(Table25[[#This Row],[CARE/CAP AR20]]-Table25[[#This Row],[Base AR20]])*100</f>
        <v>-0.58742313799052914</v>
      </c>
      <c r="I314" s="9">
        <f>(Table25[[#This Row],[CARE/CAP AR50]]-Table25[[#This Row],[Base AR50]])*100</f>
        <v>-0.2088685398184055</v>
      </c>
      <c r="J314" s="7" t="s">
        <v>576</v>
      </c>
      <c r="K314" s="28" t="s">
        <v>15</v>
      </c>
    </row>
    <row r="315" spans="1:11" ht="15.75" x14ac:dyDescent="0.25">
      <c r="A315" s="12" t="s">
        <v>827</v>
      </c>
      <c r="B315" s="7" t="s">
        <v>828</v>
      </c>
      <c r="C315" s="7" t="s">
        <v>1134</v>
      </c>
      <c r="D315" s="8">
        <v>2.7656062219984415E-2</v>
      </c>
      <c r="E315" s="27">
        <v>1.9403276738304876E-2</v>
      </c>
      <c r="F315" s="13">
        <v>9.3290560923958762E-3</v>
      </c>
      <c r="G315" s="27">
        <v>6.5903986521242287E-3</v>
      </c>
      <c r="H315" s="9">
        <f>(Table25[[#This Row],[CARE/CAP AR20]]-Table25[[#This Row],[Base AR20]])*100</f>
        <v>-0.82527854816795387</v>
      </c>
      <c r="I315" s="9">
        <f>(Table25[[#This Row],[CARE/CAP AR50]]-Table25[[#This Row],[Base AR50]])*100</f>
        <v>-0.27386574402716474</v>
      </c>
      <c r="J315" s="7" t="s">
        <v>1306</v>
      </c>
      <c r="K315" s="28" t="s">
        <v>15</v>
      </c>
    </row>
    <row r="316" spans="1:11" ht="15.75" x14ac:dyDescent="0.25">
      <c r="A316" s="12" t="s">
        <v>490</v>
      </c>
      <c r="B316" s="7" t="s">
        <v>491</v>
      </c>
      <c r="C316" s="7" t="s">
        <v>151</v>
      </c>
      <c r="D316" s="8">
        <v>2.7038808879898783E-2</v>
      </c>
      <c r="E316" s="27">
        <v>2.1120511316168999E-2</v>
      </c>
      <c r="F316" s="13">
        <v>9.8061550392842117E-3</v>
      </c>
      <c r="G316" s="27">
        <v>7.715314126834444E-3</v>
      </c>
      <c r="H316" s="9">
        <f>(Table25[[#This Row],[CARE/CAP AR20]]-Table25[[#This Row],[Base AR20]])*100</f>
        <v>-0.59182975637297841</v>
      </c>
      <c r="I316" s="9">
        <f>(Table25[[#This Row],[CARE/CAP AR50]]-Table25[[#This Row],[Base AR50]])*100</f>
        <v>-0.20908409124497676</v>
      </c>
      <c r="J316" s="7" t="s">
        <v>820</v>
      </c>
      <c r="K316" s="28" t="s">
        <v>15</v>
      </c>
    </row>
    <row r="317" spans="1:11" ht="15.75" x14ac:dyDescent="0.25">
      <c r="A317" s="12" t="s">
        <v>583</v>
      </c>
      <c r="B317" s="7" t="s">
        <v>584</v>
      </c>
      <c r="C317" s="7" t="s">
        <v>492</v>
      </c>
      <c r="D317" s="8">
        <v>2.7013209932240715E-2</v>
      </c>
      <c r="E317" s="27">
        <v>2.0865950797102153E-2</v>
      </c>
      <c r="F317" s="13">
        <v>7.0699258311155092E-3</v>
      </c>
      <c r="G317" s="27">
        <v>5.5526964883976489E-3</v>
      </c>
      <c r="H317" s="9">
        <f>(Table25[[#This Row],[CARE/CAP AR20]]-Table25[[#This Row],[Base AR20]])*100</f>
        <v>-0.61472591351385619</v>
      </c>
      <c r="I317" s="9">
        <f>(Table25[[#This Row],[CARE/CAP AR50]]-Table25[[#This Row],[Base AR50]])*100</f>
        <v>-0.15172293427178604</v>
      </c>
      <c r="J317" s="7" t="s">
        <v>585</v>
      </c>
      <c r="K317" s="28" t="s">
        <v>15</v>
      </c>
    </row>
    <row r="318" spans="1:11" ht="15.75" x14ac:dyDescent="0.25">
      <c r="A318" s="12" t="s">
        <v>730</v>
      </c>
      <c r="B318" s="7" t="s">
        <v>731</v>
      </c>
      <c r="C318" s="7" t="s">
        <v>1134</v>
      </c>
      <c r="D318" s="8">
        <v>2.669793016127002E-2</v>
      </c>
      <c r="E318" s="27">
        <v>1.8700439105368415E-2</v>
      </c>
      <c r="F318" s="13">
        <v>6.9735010903969347E-3</v>
      </c>
      <c r="G318" s="27">
        <v>4.9281250189704496E-3</v>
      </c>
      <c r="H318" s="9">
        <f>(Table25[[#This Row],[CARE/CAP AR20]]-Table25[[#This Row],[Base AR20]])*100</f>
        <v>-0.79974910559016055</v>
      </c>
      <c r="I318" s="9">
        <f>(Table25[[#This Row],[CARE/CAP AR50]]-Table25[[#This Row],[Base AR50]])*100</f>
        <v>-0.20453760714264851</v>
      </c>
      <c r="J318" s="7" t="s">
        <v>1307</v>
      </c>
      <c r="K318" s="28" t="s">
        <v>15</v>
      </c>
    </row>
    <row r="319" spans="1:11" ht="15.75" x14ac:dyDescent="0.25">
      <c r="A319" s="12" t="s">
        <v>753</v>
      </c>
      <c r="B319" s="7" t="s">
        <v>754</v>
      </c>
      <c r="C319" s="7" t="s">
        <v>182</v>
      </c>
      <c r="D319" s="8">
        <v>2.660070739307345E-2</v>
      </c>
      <c r="E319" s="27">
        <v>2.0659905896496338E-2</v>
      </c>
      <c r="F319" s="13">
        <v>7.6939259329169658E-3</v>
      </c>
      <c r="G319" s="27">
        <v>6.0486684026945731E-3</v>
      </c>
      <c r="H319" s="9">
        <f>(Table25[[#This Row],[CARE/CAP AR20]]-Table25[[#This Row],[Base AR20]])*100</f>
        <v>-0.59408014965771117</v>
      </c>
      <c r="I319" s="9">
        <f>(Table25[[#This Row],[CARE/CAP AR50]]-Table25[[#This Row],[Base AR50]])*100</f>
        <v>-0.16452575302223926</v>
      </c>
      <c r="J319" s="7" t="s">
        <v>755</v>
      </c>
      <c r="K319" s="28" t="s">
        <v>15</v>
      </c>
    </row>
    <row r="320" spans="1:11" ht="15.75" x14ac:dyDescent="0.25">
      <c r="A320" s="12" t="s">
        <v>841</v>
      </c>
      <c r="B320" s="7" t="s">
        <v>842</v>
      </c>
      <c r="C320" s="7" t="s">
        <v>1134</v>
      </c>
      <c r="D320" s="8">
        <v>2.6557484621052757E-2</v>
      </c>
      <c r="E320" s="27">
        <v>1.8645662370606299E-2</v>
      </c>
      <c r="F320" s="13">
        <v>8.9016948893032438E-3</v>
      </c>
      <c r="G320" s="27">
        <v>6.2901141264541703E-3</v>
      </c>
      <c r="H320" s="9">
        <f>(Table25[[#This Row],[CARE/CAP AR20]]-Table25[[#This Row],[Base AR20]])*100</f>
        <v>-0.79118222504464575</v>
      </c>
      <c r="I320" s="9">
        <f>(Table25[[#This Row],[CARE/CAP AR50]]-Table25[[#This Row],[Base AR50]])*100</f>
        <v>-0.26115807628490734</v>
      </c>
      <c r="J320" s="7" t="s">
        <v>1308</v>
      </c>
      <c r="K320" s="28" t="s">
        <v>15</v>
      </c>
    </row>
    <row r="321" spans="1:11" ht="15.75" x14ac:dyDescent="0.25">
      <c r="A321" s="12" t="s">
        <v>773</v>
      </c>
      <c r="B321" s="7" t="s">
        <v>774</v>
      </c>
      <c r="C321" s="7" t="s">
        <v>182</v>
      </c>
      <c r="D321" s="8">
        <v>2.6109437296588819E-2</v>
      </c>
      <c r="E321" s="27">
        <v>2.0242149039345497E-2</v>
      </c>
      <c r="F321" s="13">
        <v>7.2004912564898084E-3</v>
      </c>
      <c r="G321" s="27">
        <v>5.6591609590016401E-3</v>
      </c>
      <c r="H321" s="9">
        <f>(Table25[[#This Row],[CARE/CAP AR20]]-Table25[[#This Row],[Base AR20]])*100</f>
        <v>-0.58672882572433216</v>
      </c>
      <c r="I321" s="9">
        <f>(Table25[[#This Row],[CARE/CAP AR50]]-Table25[[#This Row],[Base AR50]])*100</f>
        <v>-0.15413302974881682</v>
      </c>
      <c r="J321" s="7" t="s">
        <v>775</v>
      </c>
      <c r="K321" s="28" t="s">
        <v>15</v>
      </c>
    </row>
    <row r="322" spans="1:11" ht="15.75" x14ac:dyDescent="0.25">
      <c r="A322" s="12" t="s">
        <v>786</v>
      </c>
      <c r="B322" s="7" t="s">
        <v>787</v>
      </c>
      <c r="C322" s="7" t="s">
        <v>1134</v>
      </c>
      <c r="D322" s="8">
        <v>2.5968440290845312E-2</v>
      </c>
      <c r="E322" s="27">
        <v>2.9649740013689509E-2</v>
      </c>
      <c r="F322" s="13">
        <v>8.3004162245752591E-3</v>
      </c>
      <c r="G322" s="27">
        <v>7.849628443204101E-3</v>
      </c>
      <c r="H322" s="9">
        <f>(Table25[[#This Row],[CARE/CAP AR20]]-Table25[[#This Row],[Base AR20]])*100</f>
        <v>0.36812997228441968</v>
      </c>
      <c r="I322" s="9">
        <f>(Table25[[#This Row],[CARE/CAP AR50]]-Table25[[#This Row],[Base AR50]])*100</f>
        <v>-4.5078778137115812E-2</v>
      </c>
      <c r="J322" s="7" t="s">
        <v>1309</v>
      </c>
      <c r="K322" s="28" t="s">
        <v>15</v>
      </c>
    </row>
    <row r="323" spans="1:11" ht="15.75" x14ac:dyDescent="0.25">
      <c r="A323" s="12" t="s">
        <v>850</v>
      </c>
      <c r="B323" s="7" t="s">
        <v>851</v>
      </c>
      <c r="C323" s="7" t="s">
        <v>1134</v>
      </c>
      <c r="D323" s="8">
        <v>2.5693929061867554E-2</v>
      </c>
      <c r="E323" s="27">
        <v>1.801633802698532E-2</v>
      </c>
      <c r="F323" s="13">
        <v>8.9379404242428146E-3</v>
      </c>
      <c r="G323" s="27">
        <v>6.3121368800216678E-3</v>
      </c>
      <c r="H323" s="9">
        <f>(Table25[[#This Row],[CARE/CAP AR20]]-Table25[[#This Row],[Base AR20]])*100</f>
        <v>-0.7677591034882234</v>
      </c>
      <c r="I323" s="9">
        <f>(Table25[[#This Row],[CARE/CAP AR50]]-Table25[[#This Row],[Base AR50]])*100</f>
        <v>-0.26258035442211469</v>
      </c>
      <c r="J323" s="7" t="s">
        <v>1310</v>
      </c>
      <c r="K323" s="28" t="s">
        <v>15</v>
      </c>
    </row>
    <row r="324" spans="1:11" ht="15.75" x14ac:dyDescent="0.25">
      <c r="A324" s="12" t="s">
        <v>583</v>
      </c>
      <c r="B324" s="7" t="s">
        <v>584</v>
      </c>
      <c r="C324" s="7" t="s">
        <v>182</v>
      </c>
      <c r="D324" s="8">
        <v>2.5502793394965938E-2</v>
      </c>
      <c r="E324" s="27">
        <v>1.9815636699392639E-2</v>
      </c>
      <c r="F324" s="13">
        <v>6.768764598117572E-3</v>
      </c>
      <c r="G324" s="27">
        <v>5.3241424434683727E-3</v>
      </c>
      <c r="H324" s="9">
        <f>(Table25[[#This Row],[CARE/CAP AR20]]-Table25[[#This Row],[Base AR20]])*100</f>
        <v>-0.56871566955732988</v>
      </c>
      <c r="I324" s="9">
        <f>(Table25[[#This Row],[CARE/CAP AR50]]-Table25[[#This Row],[Base AR50]])*100</f>
        <v>-0.14446221546491994</v>
      </c>
      <c r="J324" s="7" t="s">
        <v>781</v>
      </c>
      <c r="K324" s="28" t="s">
        <v>15</v>
      </c>
    </row>
    <row r="325" spans="1:11" ht="15.75" x14ac:dyDescent="0.25">
      <c r="A325" s="12" t="s">
        <v>750</v>
      </c>
      <c r="B325" s="7" t="s">
        <v>751</v>
      </c>
      <c r="C325" s="7" t="s">
        <v>1134</v>
      </c>
      <c r="D325" s="8">
        <v>2.5313110048154473E-2</v>
      </c>
      <c r="E325" s="27">
        <v>1.772082231725346E-2</v>
      </c>
      <c r="F325" s="13">
        <v>8.7705016663481589E-3</v>
      </c>
      <c r="G325" s="27">
        <v>6.1904933822692918E-3</v>
      </c>
      <c r="H325" s="9">
        <f>(Table25[[#This Row],[CARE/CAP AR20]]-Table25[[#This Row],[Base AR20]])*100</f>
        <v>-0.75922877309010128</v>
      </c>
      <c r="I325" s="9">
        <f>(Table25[[#This Row],[CARE/CAP AR50]]-Table25[[#This Row],[Base AR50]])*100</f>
        <v>-0.25800082840788674</v>
      </c>
      <c r="J325" s="7" t="s">
        <v>1311</v>
      </c>
      <c r="K325" s="28" t="s">
        <v>15</v>
      </c>
    </row>
    <row r="326" spans="1:11" ht="15.75" x14ac:dyDescent="0.25">
      <c r="A326" s="12" t="s">
        <v>629</v>
      </c>
      <c r="B326" s="7" t="s">
        <v>630</v>
      </c>
      <c r="C326" s="7" t="s">
        <v>57</v>
      </c>
      <c r="D326" s="8">
        <v>2.5300045193294748E-2</v>
      </c>
      <c r="E326" s="27">
        <v>1.9934057250981685E-2</v>
      </c>
      <c r="F326" s="13">
        <v>9.8334898819724577E-3</v>
      </c>
      <c r="G326" s="27">
        <v>7.7611876203183905E-3</v>
      </c>
      <c r="H326" s="9">
        <f>(Table25[[#This Row],[CARE/CAP AR20]]-Table25[[#This Row],[Base AR20]])*100</f>
        <v>-0.53659879423130641</v>
      </c>
      <c r="I326" s="9">
        <f>(Table25[[#This Row],[CARE/CAP AR50]]-Table25[[#This Row],[Base AR50]])*100</f>
        <v>-0.20723022616540671</v>
      </c>
      <c r="J326" s="7" t="s">
        <v>631</v>
      </c>
      <c r="K326" s="28" t="s">
        <v>15</v>
      </c>
    </row>
    <row r="327" spans="1:11" ht="15.75" x14ac:dyDescent="0.25">
      <c r="A327" s="12" t="s">
        <v>757</v>
      </c>
      <c r="B327" s="7" t="s">
        <v>758</v>
      </c>
      <c r="C327" s="7" t="s">
        <v>1172</v>
      </c>
      <c r="D327" s="8">
        <v>2.5234149415939829E-2</v>
      </c>
      <c r="E327" s="27">
        <v>1.7639135996852386E-2</v>
      </c>
      <c r="F327" s="13">
        <v>9.0603774975886332E-3</v>
      </c>
      <c r="G327" s="27">
        <v>6.3818341515180232E-3</v>
      </c>
      <c r="H327" s="9">
        <f>(Table25[[#This Row],[CARE/CAP AR20]]-Table25[[#This Row],[Base AR20]])*100</f>
        <v>-0.7595013419087443</v>
      </c>
      <c r="I327" s="9">
        <f>(Table25[[#This Row],[CARE/CAP AR50]]-Table25[[#This Row],[Base AR50]])*100</f>
        <v>-0.26785433460706098</v>
      </c>
      <c r="J327" s="7" t="s">
        <v>1312</v>
      </c>
      <c r="K327" s="28" t="s">
        <v>15</v>
      </c>
    </row>
    <row r="328" spans="1:11" ht="15.75" x14ac:dyDescent="0.25">
      <c r="A328" s="12" t="s">
        <v>783</v>
      </c>
      <c r="B328" s="7" t="s">
        <v>784</v>
      </c>
      <c r="C328" s="7" t="s">
        <v>182</v>
      </c>
      <c r="D328" s="8">
        <v>2.5122302151238986E-2</v>
      </c>
      <c r="E328" s="27">
        <v>1.9595498515637712E-2</v>
      </c>
      <c r="F328" s="13">
        <v>7.268238991352878E-3</v>
      </c>
      <c r="G328" s="27">
        <v>5.7210975516489406E-3</v>
      </c>
      <c r="H328" s="9">
        <f>(Table25[[#This Row],[CARE/CAP AR20]]-Table25[[#This Row],[Base AR20]])*100</f>
        <v>-0.55268036356012729</v>
      </c>
      <c r="I328" s="9">
        <f>(Table25[[#This Row],[CARE/CAP AR50]]-Table25[[#This Row],[Base AR50]])*100</f>
        <v>-0.15471414397039374</v>
      </c>
      <c r="J328" s="7" t="s">
        <v>785</v>
      </c>
      <c r="K328" s="28" t="s">
        <v>15</v>
      </c>
    </row>
    <row r="329" spans="1:11" ht="15.75" x14ac:dyDescent="0.25">
      <c r="A329" s="12" t="s">
        <v>650</v>
      </c>
      <c r="B329" s="7" t="s">
        <v>651</v>
      </c>
      <c r="C329" s="7" t="s">
        <v>57</v>
      </c>
      <c r="D329" s="8">
        <v>2.4850894383396414E-2</v>
      </c>
      <c r="E329" s="27">
        <v>1.9286958421806933E-2</v>
      </c>
      <c r="F329" s="13">
        <v>7.112772848415683E-3</v>
      </c>
      <c r="G329" s="27">
        <v>5.5909468214897411E-3</v>
      </c>
      <c r="H329" s="9">
        <f>(Table25[[#This Row],[CARE/CAP AR20]]-Table25[[#This Row],[Base AR20]])*100</f>
        <v>-0.55639359615894812</v>
      </c>
      <c r="I329" s="9">
        <f>(Table25[[#This Row],[CARE/CAP AR50]]-Table25[[#This Row],[Base AR50]])*100</f>
        <v>-0.1521826026925942</v>
      </c>
      <c r="J329" s="7" t="s">
        <v>652</v>
      </c>
      <c r="K329" s="28" t="s">
        <v>15</v>
      </c>
    </row>
    <row r="330" spans="1:11" ht="15.75" x14ac:dyDescent="0.25">
      <c r="A330" s="12" t="s">
        <v>742</v>
      </c>
      <c r="B330" s="7" t="s">
        <v>743</v>
      </c>
      <c r="C330" s="7" t="s">
        <v>1134</v>
      </c>
      <c r="D330" s="8">
        <v>2.473556732665257E-2</v>
      </c>
      <c r="E330" s="27">
        <v>1.7294535931532812E-2</v>
      </c>
      <c r="F330" s="13">
        <v>8.263210899194174E-3</v>
      </c>
      <c r="G330" s="27">
        <v>5.8308582720326615E-3</v>
      </c>
      <c r="H330" s="9">
        <f>(Table25[[#This Row],[CARE/CAP AR20]]-Table25[[#This Row],[Base AR20]])*100</f>
        <v>-0.74410313951197571</v>
      </c>
      <c r="I330" s="9">
        <f>(Table25[[#This Row],[CARE/CAP AR50]]-Table25[[#This Row],[Base AR50]])*100</f>
        <v>-0.24323526271615126</v>
      </c>
      <c r="J330" s="7" t="s">
        <v>1313</v>
      </c>
      <c r="K330" s="28" t="s">
        <v>15</v>
      </c>
    </row>
    <row r="331" spans="1:11" ht="15.75" x14ac:dyDescent="0.25">
      <c r="A331" s="12" t="s">
        <v>663</v>
      </c>
      <c r="B331" s="7" t="s">
        <v>664</v>
      </c>
      <c r="C331" s="7" t="s">
        <v>57</v>
      </c>
      <c r="D331" s="8">
        <v>2.4587773895536708E-2</v>
      </c>
      <c r="E331" s="27">
        <v>1.9102158023827139E-2</v>
      </c>
      <c r="F331" s="13">
        <v>8.9616290336556204E-3</v>
      </c>
      <c r="G331" s="27">
        <v>7.0370364192114425E-3</v>
      </c>
      <c r="H331" s="9">
        <f>(Table25[[#This Row],[CARE/CAP AR20]]-Table25[[#This Row],[Base AR20]])*100</f>
        <v>-0.54856158717095682</v>
      </c>
      <c r="I331" s="9">
        <f>(Table25[[#This Row],[CARE/CAP AR50]]-Table25[[#This Row],[Base AR50]])*100</f>
        <v>-0.1924592614444178</v>
      </c>
      <c r="J331" s="7" t="s">
        <v>665</v>
      </c>
      <c r="K331" s="28" t="s">
        <v>15</v>
      </c>
    </row>
    <row r="332" spans="1:11" ht="15.75" x14ac:dyDescent="0.25">
      <c r="A332" s="12" t="s">
        <v>799</v>
      </c>
      <c r="B332" s="7" t="s">
        <v>800</v>
      </c>
      <c r="C332" s="7" t="s">
        <v>182</v>
      </c>
      <c r="D332" s="8">
        <v>2.4094128604435754E-2</v>
      </c>
      <c r="E332" s="27">
        <v>1.8802747702471374E-2</v>
      </c>
      <c r="F332" s="13">
        <v>8.1216024657908073E-3</v>
      </c>
      <c r="G332" s="27">
        <v>6.3899524824233339E-3</v>
      </c>
      <c r="H332" s="9">
        <f>(Table25[[#This Row],[CARE/CAP AR20]]-Table25[[#This Row],[Base AR20]])*100</f>
        <v>-0.52913809019643798</v>
      </c>
      <c r="I332" s="9">
        <f>(Table25[[#This Row],[CARE/CAP AR50]]-Table25[[#This Row],[Base AR50]])*100</f>
        <v>-0.17316499833674734</v>
      </c>
      <c r="J332" s="7" t="s">
        <v>801</v>
      </c>
      <c r="K332" s="28" t="s">
        <v>15</v>
      </c>
    </row>
    <row r="333" spans="1:11" ht="15.75" x14ac:dyDescent="0.25">
      <c r="A333" s="12" t="s">
        <v>757</v>
      </c>
      <c r="B333" s="7" t="s">
        <v>758</v>
      </c>
      <c r="C333" s="7" t="s">
        <v>1134</v>
      </c>
      <c r="D333" s="8">
        <v>2.400214915708301E-2</v>
      </c>
      <c r="E333" s="27">
        <v>1.6819137353235883E-2</v>
      </c>
      <c r="F333" s="13">
        <v>8.5901729285164496E-3</v>
      </c>
      <c r="G333" s="27">
        <v>6.0644315311722324E-3</v>
      </c>
      <c r="H333" s="9">
        <f>(Table25[[#This Row],[CARE/CAP AR20]]-Table25[[#This Row],[Base AR20]])*100</f>
        <v>-0.71830118038471269</v>
      </c>
      <c r="I333" s="9">
        <f>(Table25[[#This Row],[CARE/CAP AR50]]-Table25[[#This Row],[Base AR50]])*100</f>
        <v>-0.25257413973442172</v>
      </c>
      <c r="J333" s="7" t="s">
        <v>1314</v>
      </c>
      <c r="K333" s="28" t="s">
        <v>15</v>
      </c>
    </row>
    <row r="334" spans="1:11" ht="15.75" x14ac:dyDescent="0.25">
      <c r="A334" s="12" t="s">
        <v>806</v>
      </c>
      <c r="B334" s="7" t="s">
        <v>807</v>
      </c>
      <c r="C334" s="7" t="s">
        <v>182</v>
      </c>
      <c r="D334" s="8">
        <v>2.3639051177838929E-2</v>
      </c>
      <c r="E334" s="27">
        <v>1.835881502772705E-2</v>
      </c>
      <c r="F334" s="13">
        <v>7.9088130245960619E-3</v>
      </c>
      <c r="G334" s="27">
        <v>6.2125879762536217E-3</v>
      </c>
      <c r="H334" s="9">
        <f>(Table25[[#This Row],[CARE/CAP AR20]]-Table25[[#This Row],[Base AR20]])*100</f>
        <v>-0.52802361501118789</v>
      </c>
      <c r="I334" s="9">
        <f>(Table25[[#This Row],[CARE/CAP AR50]]-Table25[[#This Row],[Base AR50]])*100</f>
        <v>-0.16962250483424401</v>
      </c>
      <c r="J334" s="7" t="s">
        <v>808</v>
      </c>
      <c r="K334" s="28" t="s">
        <v>15</v>
      </c>
    </row>
    <row r="335" spans="1:11" ht="15.75" x14ac:dyDescent="0.25">
      <c r="A335" s="12" t="s">
        <v>583</v>
      </c>
      <c r="B335" s="7" t="s">
        <v>584</v>
      </c>
      <c r="C335" s="7" t="s">
        <v>151</v>
      </c>
      <c r="D335" s="8">
        <v>2.3544721934289338E-2</v>
      </c>
      <c r="E335" s="27">
        <v>1.8400218697742249E-2</v>
      </c>
      <c r="F335" s="13">
        <v>6.3368191873831676E-3</v>
      </c>
      <c r="G335" s="27">
        <v>4.9917145928424266E-3</v>
      </c>
      <c r="H335" s="9">
        <f>(Table25[[#This Row],[CARE/CAP AR20]]-Table25[[#This Row],[Base AR20]])*100</f>
        <v>-0.51445032365470889</v>
      </c>
      <c r="I335" s="9">
        <f>(Table25[[#This Row],[CARE/CAP AR50]]-Table25[[#This Row],[Base AR50]])*100</f>
        <v>-0.13451045945407411</v>
      </c>
      <c r="J335" s="7" t="s">
        <v>866</v>
      </c>
      <c r="K335" s="28" t="s">
        <v>15</v>
      </c>
    </row>
    <row r="336" spans="1:11" ht="15.75" x14ac:dyDescent="0.25">
      <c r="A336" s="12" t="s">
        <v>783</v>
      </c>
      <c r="B336" s="7" t="s">
        <v>784</v>
      </c>
      <c r="C336" s="7" t="s">
        <v>151</v>
      </c>
      <c r="D336" s="8">
        <v>2.3522091436015309E-2</v>
      </c>
      <c r="E336" s="27">
        <v>1.8400631691111381E-2</v>
      </c>
      <c r="F336" s="13">
        <v>6.8295562856751334E-3</v>
      </c>
      <c r="G336" s="27">
        <v>5.3801150210891395E-3</v>
      </c>
      <c r="H336" s="9">
        <f>(Table25[[#This Row],[CARE/CAP AR20]]-Table25[[#This Row],[Base AR20]])*100</f>
        <v>-0.5121459744903929</v>
      </c>
      <c r="I336" s="9">
        <f>(Table25[[#This Row],[CARE/CAP AR50]]-Table25[[#This Row],[Base AR50]])*100</f>
        <v>-0.14494412645859939</v>
      </c>
      <c r="J336" s="7" t="s">
        <v>867</v>
      </c>
      <c r="K336" s="28" t="s">
        <v>15</v>
      </c>
    </row>
    <row r="337" spans="1:11" ht="15.75" x14ac:dyDescent="0.25">
      <c r="A337" s="12" t="s">
        <v>766</v>
      </c>
      <c r="B337" s="7" t="s">
        <v>767</v>
      </c>
      <c r="C337" s="7" t="s">
        <v>1134</v>
      </c>
      <c r="D337" s="8">
        <v>2.3499146165021349E-2</v>
      </c>
      <c r="E337" s="27">
        <v>1.6490963141000424E-2</v>
      </c>
      <c r="F337" s="13">
        <v>7.6347920021842741E-3</v>
      </c>
      <c r="G337" s="27">
        <v>5.3946465567827635E-3</v>
      </c>
      <c r="H337" s="9">
        <f>(Table25[[#This Row],[CARE/CAP AR20]]-Table25[[#This Row],[Base AR20]])*100</f>
        <v>-0.70081830240209253</v>
      </c>
      <c r="I337" s="9">
        <f>(Table25[[#This Row],[CARE/CAP AR50]]-Table25[[#This Row],[Base AR50]])*100</f>
        <v>-0.22401454454015107</v>
      </c>
      <c r="J337" s="7" t="s">
        <v>1315</v>
      </c>
      <c r="K337" s="28" t="s">
        <v>15</v>
      </c>
    </row>
    <row r="338" spans="1:11" ht="15.75" x14ac:dyDescent="0.25">
      <c r="A338" s="12" t="s">
        <v>1093</v>
      </c>
      <c r="B338" s="7" t="s">
        <v>1094</v>
      </c>
      <c r="C338" s="7" t="s">
        <v>57</v>
      </c>
      <c r="D338" s="8">
        <v>2.3393984535765876E-2</v>
      </c>
      <c r="E338" s="27">
        <v>1.848344665118816E-2</v>
      </c>
      <c r="F338" s="13">
        <v>7.7481008217296045E-3</v>
      </c>
      <c r="G338" s="27">
        <v>6.1217552317412221E-3</v>
      </c>
      <c r="H338" s="9">
        <f>(Table25[[#This Row],[CARE/CAP AR20]]-Table25[[#This Row],[Base AR20]])*100</f>
        <v>-0.49105378845777159</v>
      </c>
      <c r="I338" s="9">
        <f>(Table25[[#This Row],[CARE/CAP AR50]]-Table25[[#This Row],[Base AR50]])*100</f>
        <v>-0.16263455899883822</v>
      </c>
      <c r="J338" s="7" t="s">
        <v>1316</v>
      </c>
      <c r="K338" s="28" t="s">
        <v>15</v>
      </c>
    </row>
    <row r="339" spans="1:11" ht="15.75" x14ac:dyDescent="0.25">
      <c r="A339" s="12" t="s">
        <v>813</v>
      </c>
      <c r="B339" s="7" t="s">
        <v>814</v>
      </c>
      <c r="C339" s="7" t="s">
        <v>182</v>
      </c>
      <c r="D339" s="8">
        <v>2.3102824201815225E-2</v>
      </c>
      <c r="E339" s="27">
        <v>1.7973268256761439E-2</v>
      </c>
      <c r="F339" s="13">
        <v>4.6960264475775053E-3</v>
      </c>
      <c r="G339" s="27">
        <v>3.6985502440146575E-3</v>
      </c>
      <c r="H339" s="9">
        <f>(Table25[[#This Row],[CARE/CAP AR20]]-Table25[[#This Row],[Base AR20]])*100</f>
        <v>-0.51295559450537864</v>
      </c>
      <c r="I339" s="9">
        <f>(Table25[[#This Row],[CARE/CAP AR50]]-Table25[[#This Row],[Base AR50]])*100</f>
        <v>-9.9747620356284775E-2</v>
      </c>
      <c r="J339" s="7" t="s">
        <v>815</v>
      </c>
      <c r="K339" s="28" t="s">
        <v>15</v>
      </c>
    </row>
    <row r="340" spans="1:11" ht="15.75" x14ac:dyDescent="0.25">
      <c r="A340" s="12" t="s">
        <v>760</v>
      </c>
      <c r="B340" s="7" t="s">
        <v>761</v>
      </c>
      <c r="C340" s="7" t="s">
        <v>85</v>
      </c>
      <c r="D340" s="8">
        <v>2.2888212348596098E-2</v>
      </c>
      <c r="E340" s="27">
        <v>1.7673251084434922E-2</v>
      </c>
      <c r="F340" s="13">
        <v>6.6993408514529583E-3</v>
      </c>
      <c r="G340" s="27">
        <v>5.2230817301728797E-3</v>
      </c>
      <c r="H340" s="9">
        <f>(Table25[[#This Row],[CARE/CAP AR20]]-Table25[[#This Row],[Base AR20]])*100</f>
        <v>-0.52149612641611764</v>
      </c>
      <c r="I340" s="9">
        <f>(Table25[[#This Row],[CARE/CAP AR50]]-Table25[[#This Row],[Base AR50]])*100</f>
        <v>-0.14762591212800785</v>
      </c>
      <c r="J340" s="7" t="s">
        <v>762</v>
      </c>
      <c r="K340" s="28" t="s">
        <v>15</v>
      </c>
    </row>
    <row r="341" spans="1:11" ht="15.75" x14ac:dyDescent="0.25">
      <c r="A341" s="12" t="s">
        <v>697</v>
      </c>
      <c r="B341" s="7" t="s">
        <v>698</v>
      </c>
      <c r="C341" s="7" t="s">
        <v>57</v>
      </c>
      <c r="D341" s="8">
        <v>2.2829886345011464E-2</v>
      </c>
      <c r="E341" s="27">
        <v>1.7743189794526187E-2</v>
      </c>
      <c r="F341" s="13">
        <v>8.4451530510977844E-3</v>
      </c>
      <c r="G341" s="27">
        <v>6.6318594257768169E-3</v>
      </c>
      <c r="H341" s="9">
        <f>(Table25[[#This Row],[CARE/CAP AR20]]-Table25[[#This Row],[Base AR20]])*100</f>
        <v>-0.50866965504852768</v>
      </c>
      <c r="I341" s="9">
        <f>(Table25[[#This Row],[CARE/CAP AR50]]-Table25[[#This Row],[Base AR50]])*100</f>
        <v>-0.18132936253209675</v>
      </c>
      <c r="J341" s="7" t="s">
        <v>699</v>
      </c>
      <c r="K341" s="28" t="s">
        <v>15</v>
      </c>
    </row>
    <row r="342" spans="1:11" ht="15.75" x14ac:dyDescent="0.25">
      <c r="A342" s="12" t="s">
        <v>760</v>
      </c>
      <c r="B342" s="7" t="s">
        <v>761</v>
      </c>
      <c r="C342" s="7" t="s">
        <v>113</v>
      </c>
      <c r="D342" s="8">
        <v>2.2749058400572755E-2</v>
      </c>
      <c r="E342" s="27">
        <v>1.7597670906155247E-2</v>
      </c>
      <c r="F342" s="13">
        <v>6.6872443692241592E-3</v>
      </c>
      <c r="G342" s="27">
        <v>5.2163660449025366E-3</v>
      </c>
      <c r="H342" s="9">
        <f>(Table25[[#This Row],[CARE/CAP AR20]]-Table25[[#This Row],[Base AR20]])*100</f>
        <v>-0.51513874944175075</v>
      </c>
      <c r="I342" s="9">
        <f>(Table25[[#This Row],[CARE/CAP AR50]]-Table25[[#This Row],[Base AR50]])*100</f>
        <v>-0.14708783243216225</v>
      </c>
      <c r="J342" s="7" t="s">
        <v>816</v>
      </c>
      <c r="K342" s="28" t="s">
        <v>15</v>
      </c>
    </row>
    <row r="343" spans="1:11" ht="15.75" x14ac:dyDescent="0.25">
      <c r="A343" s="12" t="s">
        <v>616</v>
      </c>
      <c r="B343" s="7" t="s">
        <v>617</v>
      </c>
      <c r="C343" s="7" t="s">
        <v>26</v>
      </c>
      <c r="D343" s="8">
        <v>2.224869921746488E-2</v>
      </c>
      <c r="E343" s="27">
        <v>1.7244185618619064E-2</v>
      </c>
      <c r="F343" s="13">
        <v>8.732258694102454E-3</v>
      </c>
      <c r="G343" s="27">
        <v>6.8472436554804939E-3</v>
      </c>
      <c r="H343" s="9">
        <f>(Table25[[#This Row],[CARE/CAP AR20]]-Table25[[#This Row],[Base AR20]])*100</f>
        <v>-0.50045135988458156</v>
      </c>
      <c r="I343" s="9">
        <f>(Table25[[#This Row],[CARE/CAP AR50]]-Table25[[#This Row],[Base AR50]])*100</f>
        <v>-0.188501503862196</v>
      </c>
      <c r="J343" s="7" t="s">
        <v>618</v>
      </c>
      <c r="K343" s="28" t="s">
        <v>15</v>
      </c>
    </row>
    <row r="344" spans="1:11" ht="15.75" x14ac:dyDescent="0.25">
      <c r="A344" s="12" t="s">
        <v>810</v>
      </c>
      <c r="B344" s="7" t="s">
        <v>811</v>
      </c>
      <c r="C344" s="7" t="s">
        <v>1134</v>
      </c>
      <c r="D344" s="8">
        <v>2.1953214612970361E-2</v>
      </c>
      <c r="E344" s="27">
        <v>1.5412630859657323E-2</v>
      </c>
      <c r="F344" s="13">
        <v>8.3983362156181129E-3</v>
      </c>
      <c r="G344" s="27">
        <v>5.931644868367553E-3</v>
      </c>
      <c r="H344" s="9">
        <f>(Table25[[#This Row],[CARE/CAP AR20]]-Table25[[#This Row],[Base AR20]])*100</f>
        <v>-0.65405837533130373</v>
      </c>
      <c r="I344" s="9">
        <f>(Table25[[#This Row],[CARE/CAP AR50]]-Table25[[#This Row],[Base AR50]])*100</f>
        <v>-0.246669134725056</v>
      </c>
      <c r="J344" s="7" t="s">
        <v>1317</v>
      </c>
      <c r="K344" s="28" t="s">
        <v>15</v>
      </c>
    </row>
    <row r="345" spans="1:11" ht="15.75" x14ac:dyDescent="0.25">
      <c r="A345" s="12" t="s">
        <v>886</v>
      </c>
      <c r="B345" s="7" t="s">
        <v>887</v>
      </c>
      <c r="C345" s="7" t="s">
        <v>1134</v>
      </c>
      <c r="D345" s="8">
        <v>2.194543056961153E-2</v>
      </c>
      <c r="E345" s="27">
        <v>1.5404133544357173E-2</v>
      </c>
      <c r="F345" s="13">
        <v>6.6662227860934927E-3</v>
      </c>
      <c r="G345" s="27">
        <v>4.7115842526930006E-3</v>
      </c>
      <c r="H345" s="9">
        <f>(Table25[[#This Row],[CARE/CAP AR20]]-Table25[[#This Row],[Base AR20]])*100</f>
        <v>-0.65412970252543579</v>
      </c>
      <c r="I345" s="9">
        <f>(Table25[[#This Row],[CARE/CAP AR50]]-Table25[[#This Row],[Base AR50]])*100</f>
        <v>-0.1954638533400492</v>
      </c>
      <c r="J345" s="7" t="s">
        <v>1318</v>
      </c>
      <c r="K345" s="28" t="s">
        <v>15</v>
      </c>
    </row>
    <row r="346" spans="1:11" ht="15.75" x14ac:dyDescent="0.25">
      <c r="A346" s="12" t="s">
        <v>721</v>
      </c>
      <c r="B346" s="7" t="s">
        <v>722</v>
      </c>
      <c r="C346" s="7" t="s">
        <v>57</v>
      </c>
      <c r="D346" s="8">
        <v>2.1481155623181081E-2</v>
      </c>
      <c r="E346" s="27">
        <v>1.6716197960479368E-2</v>
      </c>
      <c r="F346" s="13">
        <v>8.6841421467482912E-3</v>
      </c>
      <c r="G346" s="27">
        <v>6.8191256436070857E-3</v>
      </c>
      <c r="H346" s="9">
        <f>(Table25[[#This Row],[CARE/CAP AR20]]-Table25[[#This Row],[Base AR20]])*100</f>
        <v>-0.47649576627017132</v>
      </c>
      <c r="I346" s="9">
        <f>(Table25[[#This Row],[CARE/CAP AR50]]-Table25[[#This Row],[Base AR50]])*100</f>
        <v>-0.18650165031412055</v>
      </c>
      <c r="J346" s="7" t="s">
        <v>723</v>
      </c>
      <c r="K346" s="28" t="s">
        <v>15</v>
      </c>
    </row>
    <row r="347" spans="1:11" ht="15.75" x14ac:dyDescent="0.25">
      <c r="A347" s="12" t="s">
        <v>1098</v>
      </c>
      <c r="B347" s="7" t="s">
        <v>1099</v>
      </c>
      <c r="C347" s="7" t="s">
        <v>57</v>
      </c>
      <c r="D347" s="8">
        <v>2.1374040756134523E-2</v>
      </c>
      <c r="E347" s="27">
        <v>1.6887290724737995E-2</v>
      </c>
      <c r="F347" s="13">
        <v>8.4495219656982919E-3</v>
      </c>
      <c r="G347" s="27">
        <v>6.6759107681375216E-3</v>
      </c>
      <c r="H347" s="9">
        <f>(Table25[[#This Row],[CARE/CAP AR20]]-Table25[[#This Row],[Base AR20]])*100</f>
        <v>-0.44867500313965292</v>
      </c>
      <c r="I347" s="9">
        <f>(Table25[[#This Row],[CARE/CAP AR50]]-Table25[[#This Row],[Base AR50]])*100</f>
        <v>-0.17736111975607702</v>
      </c>
      <c r="J347" s="7" t="s">
        <v>1319</v>
      </c>
      <c r="K347" s="28" t="s">
        <v>15</v>
      </c>
    </row>
    <row r="348" spans="1:11" ht="15.75" x14ac:dyDescent="0.25">
      <c r="A348" s="12" t="s">
        <v>821</v>
      </c>
      <c r="B348" s="7" t="s">
        <v>822</v>
      </c>
      <c r="C348" s="7" t="s">
        <v>1134</v>
      </c>
      <c r="D348" s="8">
        <v>2.10965526490586E-2</v>
      </c>
      <c r="E348" s="27">
        <v>1.4800844606214154E-2</v>
      </c>
      <c r="F348" s="13">
        <v>9.1911526970254748E-3</v>
      </c>
      <c r="G348" s="27">
        <v>6.4862575042104065E-3</v>
      </c>
      <c r="H348" s="9">
        <f>(Table25[[#This Row],[CARE/CAP AR20]]-Table25[[#This Row],[Base AR20]])*100</f>
        <v>-0.62957080428444456</v>
      </c>
      <c r="I348" s="9">
        <f>(Table25[[#This Row],[CARE/CAP AR50]]-Table25[[#This Row],[Base AR50]])*100</f>
        <v>-0.27048951928150683</v>
      </c>
      <c r="J348" s="7" t="s">
        <v>1320</v>
      </c>
      <c r="K348" s="28" t="s">
        <v>15</v>
      </c>
    </row>
    <row r="349" spans="1:11" ht="15.75" x14ac:dyDescent="0.25">
      <c r="A349" s="12" t="s">
        <v>838</v>
      </c>
      <c r="B349" s="7" t="s">
        <v>839</v>
      </c>
      <c r="C349" s="7" t="s">
        <v>182</v>
      </c>
      <c r="D349" s="8">
        <v>2.1003171040753065E-2</v>
      </c>
      <c r="E349" s="27">
        <v>1.6416690310423046E-2</v>
      </c>
      <c r="F349" s="13">
        <v>5.4581103845230388E-3</v>
      </c>
      <c r="G349" s="27">
        <v>4.3002556222711619E-3</v>
      </c>
      <c r="H349" s="9">
        <f>(Table25[[#This Row],[CARE/CAP AR20]]-Table25[[#This Row],[Base AR20]])*100</f>
        <v>-0.45864807303300192</v>
      </c>
      <c r="I349" s="9">
        <f>(Table25[[#This Row],[CARE/CAP AR50]]-Table25[[#This Row],[Base AR50]])*100</f>
        <v>-0.11578547622518769</v>
      </c>
      <c r="J349" s="7" t="s">
        <v>840</v>
      </c>
      <c r="K349" s="28" t="s">
        <v>15</v>
      </c>
    </row>
    <row r="350" spans="1:11" ht="15.75" x14ac:dyDescent="0.25">
      <c r="A350" s="12" t="s">
        <v>844</v>
      </c>
      <c r="B350" s="7" t="s">
        <v>845</v>
      </c>
      <c r="C350" s="7" t="s">
        <v>182</v>
      </c>
      <c r="D350" s="8">
        <v>2.0462674168838017E-2</v>
      </c>
      <c r="E350" s="27">
        <v>1.5983083878409403E-2</v>
      </c>
      <c r="F350" s="13">
        <v>5.1808443683928739E-3</v>
      </c>
      <c r="G350" s="27">
        <v>4.0813892094684568E-3</v>
      </c>
      <c r="H350" s="9">
        <f>(Table25[[#This Row],[CARE/CAP AR20]]-Table25[[#This Row],[Base AR20]])*100</f>
        <v>-0.44795902904286139</v>
      </c>
      <c r="I350" s="9">
        <f>(Table25[[#This Row],[CARE/CAP AR50]]-Table25[[#This Row],[Base AR50]])*100</f>
        <v>-0.10994551589244171</v>
      </c>
      <c r="J350" s="7" t="s">
        <v>846</v>
      </c>
      <c r="K350" s="28" t="s">
        <v>15</v>
      </c>
    </row>
    <row r="351" spans="1:11" ht="15.75" x14ac:dyDescent="0.25">
      <c r="A351" s="12" t="s">
        <v>889</v>
      </c>
      <c r="B351" s="7" t="s">
        <v>890</v>
      </c>
      <c r="C351" s="7" t="s">
        <v>151</v>
      </c>
      <c r="D351" s="8">
        <v>2.0416277167554137E-2</v>
      </c>
      <c r="E351" s="27">
        <v>1.5991819223549159E-2</v>
      </c>
      <c r="F351" s="13">
        <v>5.3372225109720563E-3</v>
      </c>
      <c r="G351" s="27">
        <v>4.207144255513778E-3</v>
      </c>
      <c r="H351" s="9">
        <f>(Table25[[#This Row],[CARE/CAP AR20]]-Table25[[#This Row],[Base AR20]])*100</f>
        <v>-0.4424457944004978</v>
      </c>
      <c r="I351" s="9">
        <f>(Table25[[#This Row],[CARE/CAP AR50]]-Table25[[#This Row],[Base AR50]])*100</f>
        <v>-0.11300782554582783</v>
      </c>
      <c r="J351" s="7" t="s">
        <v>891</v>
      </c>
      <c r="K351" s="28" t="s">
        <v>15</v>
      </c>
    </row>
    <row r="352" spans="1:11" ht="15.75" x14ac:dyDescent="0.25">
      <c r="A352" s="12" t="s">
        <v>847</v>
      </c>
      <c r="B352" s="7" t="s">
        <v>848</v>
      </c>
      <c r="C352" s="7" t="s">
        <v>182</v>
      </c>
      <c r="D352" s="8">
        <v>2.0373240435877377E-2</v>
      </c>
      <c r="E352" s="27">
        <v>1.5929479385889202E-2</v>
      </c>
      <c r="F352" s="13">
        <v>6.5046491988741033E-3</v>
      </c>
      <c r="G352" s="27">
        <v>5.1220376495796291E-3</v>
      </c>
      <c r="H352" s="9">
        <f>(Table25[[#This Row],[CARE/CAP AR20]]-Table25[[#This Row],[Base AR20]])*100</f>
        <v>-0.44437610499881741</v>
      </c>
      <c r="I352" s="9">
        <f>(Table25[[#This Row],[CARE/CAP AR50]]-Table25[[#This Row],[Base AR50]])*100</f>
        <v>-0.13826115492944743</v>
      </c>
      <c r="J352" s="7" t="s">
        <v>849</v>
      </c>
      <c r="K352" s="28" t="s">
        <v>15</v>
      </c>
    </row>
    <row r="353" spans="1:11" ht="15.75" x14ac:dyDescent="0.25">
      <c r="A353" s="12" t="s">
        <v>854</v>
      </c>
      <c r="B353" s="7" t="s">
        <v>855</v>
      </c>
      <c r="C353" s="7" t="s">
        <v>182</v>
      </c>
      <c r="D353" s="8">
        <v>2.0089777174369307E-2</v>
      </c>
      <c r="E353" s="27">
        <v>1.5661317507266327E-2</v>
      </c>
      <c r="F353" s="13">
        <v>7.8632277781492798E-3</v>
      </c>
      <c r="G353" s="27">
        <v>6.1799788096796428E-3</v>
      </c>
      <c r="H353" s="9">
        <f>(Table25[[#This Row],[CARE/CAP AR20]]-Table25[[#This Row],[Base AR20]])*100</f>
        <v>-0.44284596671029797</v>
      </c>
      <c r="I353" s="9">
        <f>(Table25[[#This Row],[CARE/CAP AR50]]-Table25[[#This Row],[Base AR50]])*100</f>
        <v>-0.1683248968469637</v>
      </c>
      <c r="J353" s="7" t="s">
        <v>856</v>
      </c>
      <c r="K353" s="28" t="s">
        <v>15</v>
      </c>
    </row>
    <row r="354" spans="1:11" ht="15.75" x14ac:dyDescent="0.25">
      <c r="A354" s="12" t="s">
        <v>857</v>
      </c>
      <c r="B354" s="7" t="s">
        <v>858</v>
      </c>
      <c r="C354" s="7" t="s">
        <v>182</v>
      </c>
      <c r="D354" s="8">
        <v>1.9838722592219908E-2</v>
      </c>
      <c r="E354" s="27">
        <v>1.5517795488265177E-2</v>
      </c>
      <c r="F354" s="13">
        <v>6.239426859151802E-3</v>
      </c>
      <c r="G354" s="27">
        <v>4.914080840481126E-3</v>
      </c>
      <c r="H354" s="9">
        <f>(Table25[[#This Row],[CARE/CAP AR20]]-Table25[[#This Row],[Base AR20]])*100</f>
        <v>-0.43209271039547309</v>
      </c>
      <c r="I354" s="9">
        <f>(Table25[[#This Row],[CARE/CAP AR50]]-Table25[[#This Row],[Base AR50]])*100</f>
        <v>-0.13253460186706759</v>
      </c>
      <c r="J354" s="7" t="s">
        <v>859</v>
      </c>
      <c r="K354" s="28" t="s">
        <v>15</v>
      </c>
    </row>
    <row r="355" spans="1:11" ht="15.75" x14ac:dyDescent="0.25">
      <c r="A355" s="12" t="s">
        <v>831</v>
      </c>
      <c r="B355" s="7" t="s">
        <v>832</v>
      </c>
      <c r="C355" s="7" t="s">
        <v>1134</v>
      </c>
      <c r="D355" s="8">
        <v>1.9524850863930111E-2</v>
      </c>
      <c r="E355" s="27">
        <v>1.3711103522421376E-2</v>
      </c>
      <c r="F355" s="13">
        <v>5.7184526729609558E-3</v>
      </c>
      <c r="G355" s="27">
        <v>4.0426895452788034E-3</v>
      </c>
      <c r="H355" s="9">
        <f>(Table25[[#This Row],[CARE/CAP AR20]]-Table25[[#This Row],[Base AR20]])*100</f>
        <v>-0.5813747341508736</v>
      </c>
      <c r="I355" s="9">
        <f>(Table25[[#This Row],[CARE/CAP AR50]]-Table25[[#This Row],[Base AR50]])*100</f>
        <v>-0.16757631276821525</v>
      </c>
      <c r="J355" s="7" t="s">
        <v>1321</v>
      </c>
      <c r="K355" s="28" t="s">
        <v>15</v>
      </c>
    </row>
    <row r="356" spans="1:11" ht="15.75" x14ac:dyDescent="0.25">
      <c r="A356" s="12" t="s">
        <v>860</v>
      </c>
      <c r="B356" s="7" t="s">
        <v>861</v>
      </c>
      <c r="C356" s="7" t="s">
        <v>113</v>
      </c>
      <c r="D356" s="8">
        <v>1.9510232323779086E-2</v>
      </c>
      <c r="E356" s="27">
        <v>1.5117627746907079E-2</v>
      </c>
      <c r="F356" s="13">
        <v>6.8891747483944572E-3</v>
      </c>
      <c r="G356" s="27">
        <v>5.3733144758672767E-3</v>
      </c>
      <c r="H356" s="9">
        <f>(Table25[[#This Row],[CARE/CAP AR20]]-Table25[[#This Row],[Base AR20]])*100</f>
        <v>-0.43926045768720062</v>
      </c>
      <c r="I356" s="9">
        <f>(Table25[[#This Row],[CARE/CAP AR50]]-Table25[[#This Row],[Base AR50]])*100</f>
        <v>-0.15158602725271805</v>
      </c>
      <c r="J356" s="7" t="s">
        <v>862</v>
      </c>
      <c r="K356" s="28" t="s">
        <v>15</v>
      </c>
    </row>
    <row r="357" spans="1:11" ht="15.75" x14ac:dyDescent="0.25">
      <c r="A357" s="12" t="s">
        <v>868</v>
      </c>
      <c r="B357" s="7" t="s">
        <v>869</v>
      </c>
      <c r="C357" s="7" t="s">
        <v>182</v>
      </c>
      <c r="D357" s="8">
        <v>1.9379454886732438E-2</v>
      </c>
      <c r="E357" s="27">
        <v>1.5144131556538737E-2</v>
      </c>
      <c r="F357" s="13">
        <v>6.7467243835246486E-3</v>
      </c>
      <c r="G357" s="27">
        <v>5.3100625846789528E-3</v>
      </c>
      <c r="H357" s="9">
        <f>(Table25[[#This Row],[CARE/CAP AR20]]-Table25[[#This Row],[Base AR20]])*100</f>
        <v>-0.42353233301937016</v>
      </c>
      <c r="I357" s="9">
        <f>(Table25[[#This Row],[CARE/CAP AR50]]-Table25[[#This Row],[Base AR50]])*100</f>
        <v>-0.14366617988456959</v>
      </c>
      <c r="J357" s="7" t="s">
        <v>870</v>
      </c>
      <c r="K357" s="28" t="s">
        <v>15</v>
      </c>
    </row>
    <row r="358" spans="1:11" ht="15.75" x14ac:dyDescent="0.25">
      <c r="A358" s="12" t="s">
        <v>871</v>
      </c>
      <c r="B358" s="7" t="s">
        <v>872</v>
      </c>
      <c r="C358" s="7" t="s">
        <v>182</v>
      </c>
      <c r="D358" s="8">
        <v>1.9130973429695337E-2</v>
      </c>
      <c r="E358" s="27">
        <v>1.4910899580167725E-2</v>
      </c>
      <c r="F358" s="13">
        <v>6.2321429909886449E-3</v>
      </c>
      <c r="G358" s="27">
        <v>4.9020393738193457E-3</v>
      </c>
      <c r="H358" s="9">
        <f>(Table25[[#This Row],[CARE/CAP AR20]]-Table25[[#This Row],[Base AR20]])*100</f>
        <v>-0.42200738495276124</v>
      </c>
      <c r="I358" s="9">
        <f>(Table25[[#This Row],[CARE/CAP AR50]]-Table25[[#This Row],[Base AR50]])*100</f>
        <v>-0.13301036171692993</v>
      </c>
      <c r="J358" s="7" t="s">
        <v>873</v>
      </c>
      <c r="K358" s="28" t="s">
        <v>15</v>
      </c>
    </row>
    <row r="359" spans="1:11" ht="15.75" x14ac:dyDescent="0.25">
      <c r="A359" s="12" t="s">
        <v>803</v>
      </c>
      <c r="B359" s="7" t="s">
        <v>804</v>
      </c>
      <c r="C359" s="7" t="s">
        <v>182</v>
      </c>
      <c r="D359" s="8">
        <v>1.9065320041930567E-2</v>
      </c>
      <c r="E359" s="27">
        <v>1.4905437343314716E-2</v>
      </c>
      <c r="F359" s="13">
        <v>6.3548605219837474E-3</v>
      </c>
      <c r="G359" s="27">
        <v>5.0032077532378028E-3</v>
      </c>
      <c r="H359" s="9">
        <f>(Table25[[#This Row],[CARE/CAP AR20]]-Table25[[#This Row],[Base AR20]])*100</f>
        <v>-0.4159882698615851</v>
      </c>
      <c r="I359" s="9">
        <f>(Table25[[#This Row],[CARE/CAP AR50]]-Table25[[#This Row],[Base AR50]])*100</f>
        <v>-0.13516527687459445</v>
      </c>
      <c r="J359" s="7" t="s">
        <v>874</v>
      </c>
      <c r="K359" s="28" t="s">
        <v>15</v>
      </c>
    </row>
    <row r="360" spans="1:11" ht="15.75" x14ac:dyDescent="0.25">
      <c r="A360" s="12" t="s">
        <v>863</v>
      </c>
      <c r="B360" s="7" t="s">
        <v>864</v>
      </c>
      <c r="C360" s="7" t="s">
        <v>182</v>
      </c>
      <c r="D360" s="8">
        <v>1.9042801285260275E-2</v>
      </c>
      <c r="E360" s="27">
        <v>1.5013891229786238E-2</v>
      </c>
      <c r="F360" s="13">
        <v>6.020172824253568E-3</v>
      </c>
      <c r="G360" s="27">
        <v>4.7533489801245415E-3</v>
      </c>
      <c r="H360" s="9">
        <f>(Table25[[#This Row],[CARE/CAP AR20]]-Table25[[#This Row],[Base AR20]])*100</f>
        <v>-0.4028910055474037</v>
      </c>
      <c r="I360" s="9">
        <f>(Table25[[#This Row],[CARE/CAP AR50]]-Table25[[#This Row],[Base AR50]])*100</f>
        <v>-0.12668238441290264</v>
      </c>
      <c r="J360" s="7" t="s">
        <v>865</v>
      </c>
      <c r="K360" s="28" t="s">
        <v>15</v>
      </c>
    </row>
    <row r="361" spans="1:11" ht="15.75" x14ac:dyDescent="0.25">
      <c r="A361" s="12" t="s">
        <v>876</v>
      </c>
      <c r="B361" s="7" t="s">
        <v>877</v>
      </c>
      <c r="C361" s="7" t="s">
        <v>1134</v>
      </c>
      <c r="D361" s="8">
        <v>1.7894651466133588E-2</v>
      </c>
      <c r="E361" s="27">
        <v>1.2540900899242407E-2</v>
      </c>
      <c r="F361" s="13">
        <v>8.7108639979189811E-3</v>
      </c>
      <c r="G361" s="27">
        <v>6.1407863029453724E-3</v>
      </c>
      <c r="H361" s="9">
        <f>(Table25[[#This Row],[CARE/CAP AR20]]-Table25[[#This Row],[Base AR20]])*100</f>
        <v>-0.53537505668911811</v>
      </c>
      <c r="I361" s="9">
        <f>(Table25[[#This Row],[CARE/CAP AR50]]-Table25[[#This Row],[Base AR50]])*100</f>
        <v>-0.25700776949736087</v>
      </c>
      <c r="J361" s="7" t="s">
        <v>1322</v>
      </c>
      <c r="K361" s="28" t="s">
        <v>15</v>
      </c>
    </row>
    <row r="362" spans="1:11" ht="15.75" x14ac:dyDescent="0.25">
      <c r="A362" s="12" t="s">
        <v>883</v>
      </c>
      <c r="B362" s="7" t="s">
        <v>884</v>
      </c>
      <c r="C362" s="7" t="s">
        <v>182</v>
      </c>
      <c r="D362" s="8">
        <v>1.7744683473740121E-2</v>
      </c>
      <c r="E362" s="27">
        <v>1.3892853708876642E-2</v>
      </c>
      <c r="F362" s="13">
        <v>6.3382808215825337E-3</v>
      </c>
      <c r="G362" s="27">
        <v>4.991457918188987E-3</v>
      </c>
      <c r="H362" s="9">
        <f>(Table25[[#This Row],[CARE/CAP AR20]]-Table25[[#This Row],[Base AR20]])*100</f>
        <v>-0.38518297648634792</v>
      </c>
      <c r="I362" s="9">
        <f>(Table25[[#This Row],[CARE/CAP AR50]]-Table25[[#This Row],[Base AR50]])*100</f>
        <v>-0.13468229033935467</v>
      </c>
      <c r="J362" s="7" t="s">
        <v>885</v>
      </c>
      <c r="K362" s="28" t="s">
        <v>15</v>
      </c>
    </row>
    <row r="363" spans="1:11" ht="15.75" x14ac:dyDescent="0.25">
      <c r="A363" s="12" t="s">
        <v>803</v>
      </c>
      <c r="B363" s="7" t="s">
        <v>804</v>
      </c>
      <c r="C363" s="7" t="s">
        <v>57</v>
      </c>
      <c r="D363" s="8">
        <v>1.7038866830716867E-2</v>
      </c>
      <c r="E363" s="27">
        <v>1.3298045796712404E-2</v>
      </c>
      <c r="F363" s="13">
        <v>5.7381585278888951E-3</v>
      </c>
      <c r="G363" s="27">
        <v>4.5149243279157371E-3</v>
      </c>
      <c r="H363" s="9">
        <f>(Table25[[#This Row],[CARE/CAP AR20]]-Table25[[#This Row],[Base AR20]])*100</f>
        <v>-0.37408210340044623</v>
      </c>
      <c r="I363" s="9">
        <f>(Table25[[#This Row],[CARE/CAP AR50]]-Table25[[#This Row],[Base AR50]])*100</f>
        <v>-0.1223234199973158</v>
      </c>
      <c r="J363" s="7" t="s">
        <v>805</v>
      </c>
      <c r="K363" s="28" t="s">
        <v>15</v>
      </c>
    </row>
    <row r="364" spans="1:11" ht="15.75" x14ac:dyDescent="0.25">
      <c r="A364" s="12" t="s">
        <v>893</v>
      </c>
      <c r="B364" s="7" t="s">
        <v>894</v>
      </c>
      <c r="C364" s="7" t="s">
        <v>182</v>
      </c>
      <c r="D364" s="8">
        <v>1.5178168906911024E-2</v>
      </c>
      <c r="E364" s="27">
        <v>1.1880632190645305E-2</v>
      </c>
      <c r="F364" s="13">
        <v>6.0364864029840417E-3</v>
      </c>
      <c r="G364" s="27">
        <v>4.7516039307791335E-3</v>
      </c>
      <c r="H364" s="9">
        <f>(Table25[[#This Row],[CARE/CAP AR20]]-Table25[[#This Row],[Base AR20]])*100</f>
        <v>-0.32975367162657188</v>
      </c>
      <c r="I364" s="9">
        <f>(Table25[[#This Row],[CARE/CAP AR50]]-Table25[[#This Row],[Base AR50]])*100</f>
        <v>-0.12848824722049082</v>
      </c>
      <c r="J364" s="7" t="s">
        <v>895</v>
      </c>
      <c r="K364" s="28" t="s">
        <v>15</v>
      </c>
    </row>
    <row r="365" spans="1:11" ht="15.75" x14ac:dyDescent="0.25">
      <c r="A365" s="12" t="s">
        <v>880</v>
      </c>
      <c r="B365" s="7" t="s">
        <v>881</v>
      </c>
      <c r="C365" s="7" t="s">
        <v>182</v>
      </c>
      <c r="D365" s="8">
        <v>1.39937347842035E-2</v>
      </c>
      <c r="E365" s="27">
        <v>1.0977110741806347E-2</v>
      </c>
      <c r="F365" s="13">
        <v>5.3941712361566434E-3</v>
      </c>
      <c r="G365" s="27">
        <v>4.2500197720987086E-3</v>
      </c>
      <c r="H365" s="9">
        <f>(Table25[[#This Row],[CARE/CAP AR20]]-Table25[[#This Row],[Base AR20]])*100</f>
        <v>-0.30166240423971524</v>
      </c>
      <c r="I365" s="9">
        <f>(Table25[[#This Row],[CARE/CAP AR50]]-Table25[[#This Row],[Base AR50]])*100</f>
        <v>-0.11441514640579348</v>
      </c>
      <c r="J365" s="7" t="s">
        <v>896</v>
      </c>
      <c r="K365" s="28" t="s">
        <v>15</v>
      </c>
    </row>
    <row r="366" spans="1:11" ht="15.75" x14ac:dyDescent="0.25">
      <c r="A366" s="12" t="s">
        <v>880</v>
      </c>
      <c r="B366" s="7" t="s">
        <v>881</v>
      </c>
      <c r="C366" s="7" t="s">
        <v>57</v>
      </c>
      <c r="D366" s="8">
        <v>1.2983712512586338E-2</v>
      </c>
      <c r="E366" s="27">
        <v>1.0162587079272698E-2</v>
      </c>
      <c r="F366" s="13">
        <v>4.936161810194759E-3</v>
      </c>
      <c r="G366" s="27">
        <v>3.8861380294533156E-3</v>
      </c>
      <c r="H366" s="9">
        <f>(Table25[[#This Row],[CARE/CAP AR20]]-Table25[[#This Row],[Base AR20]])*100</f>
        <v>-0.28211254333136393</v>
      </c>
      <c r="I366" s="9">
        <f>(Table25[[#This Row],[CARE/CAP AR50]]-Table25[[#This Row],[Base AR50]])*100</f>
        <v>-0.10500237807414435</v>
      </c>
      <c r="J366" s="7" t="s">
        <v>882</v>
      </c>
      <c r="K366" s="28" t="s">
        <v>15</v>
      </c>
    </row>
    <row r="367" spans="1:11" ht="15.75" x14ac:dyDescent="0.25">
      <c r="A367" s="12" t="s">
        <v>897</v>
      </c>
      <c r="B367" s="7" t="s">
        <v>898</v>
      </c>
      <c r="C367" s="7" t="s">
        <v>1323</v>
      </c>
      <c r="D367" s="8">
        <v>0.99999999999999967</v>
      </c>
      <c r="E367" s="27">
        <v>0.99999999999999967</v>
      </c>
      <c r="F367" s="13">
        <v>2.5448146600044578E-2</v>
      </c>
      <c r="G367" s="27">
        <v>2.5440276738964065E-2</v>
      </c>
      <c r="H367" s="9">
        <f>(Table25[[#This Row],[CARE/CAP AR20]]-Table25[[#This Row],[Base AR20]])*100</f>
        <v>0</v>
      </c>
      <c r="I367" s="9">
        <f>(Table25[[#This Row],[CARE/CAP AR50]]-Table25[[#This Row],[Base AR50]])*100</f>
        <v>-7.8698610805130742E-4</v>
      </c>
      <c r="J367" s="7" t="s">
        <v>1324</v>
      </c>
      <c r="K367" s="28">
        <v>0</v>
      </c>
    </row>
    <row r="368" spans="1:11" ht="15.75" x14ac:dyDescent="0.25">
      <c r="A368" s="12" t="s">
        <v>940</v>
      </c>
      <c r="B368" s="7" t="s">
        <v>941</v>
      </c>
      <c r="C368" s="7" t="s">
        <v>1323</v>
      </c>
      <c r="D368" s="8">
        <v>0.18720407592349467</v>
      </c>
      <c r="E368" s="27">
        <v>0.18720407592349467</v>
      </c>
      <c r="F368" s="13">
        <v>2.8707853158783728E-2</v>
      </c>
      <c r="G368" s="27">
        <v>2.8707853158783728E-2</v>
      </c>
      <c r="H368" s="9">
        <f>(Table25[[#This Row],[CARE/CAP AR20]]-Table25[[#This Row],[Base AR20]])*100</f>
        <v>0</v>
      </c>
      <c r="I368" s="9">
        <f>(Table25[[#This Row],[CARE/CAP AR50]]-Table25[[#This Row],[Base AR50]])*100</f>
        <v>0</v>
      </c>
      <c r="J368" s="7" t="s">
        <v>1325</v>
      </c>
      <c r="K368" s="28">
        <v>0</v>
      </c>
    </row>
    <row r="369" spans="1:11" ht="15.75" x14ac:dyDescent="0.25">
      <c r="A369" s="12" t="s">
        <v>70</v>
      </c>
      <c r="B369" s="7" t="s">
        <v>71</v>
      </c>
      <c r="C369" s="7" t="s">
        <v>1323</v>
      </c>
      <c r="D369" s="8">
        <v>0.14857502405656167</v>
      </c>
      <c r="E369" s="27">
        <v>0.13994975971910825</v>
      </c>
      <c r="F369" s="13">
        <v>2.1000978423361998E-2</v>
      </c>
      <c r="G369" s="27">
        <v>2.0839513422267308E-2</v>
      </c>
      <c r="H369" s="9">
        <f>(Table25[[#This Row],[CARE/CAP AR20]]-Table25[[#This Row],[Base AR20]])*100</f>
        <v>-0.86252643374534199</v>
      </c>
      <c r="I369" s="9">
        <f>(Table25[[#This Row],[CARE/CAP AR50]]-Table25[[#This Row],[Base AR50]])*100</f>
        <v>-1.6146500109468984E-2</v>
      </c>
      <c r="J369" s="7" t="s">
        <v>1326</v>
      </c>
      <c r="K369" s="28">
        <v>0</v>
      </c>
    </row>
    <row r="370" spans="1:11" ht="15.75" x14ac:dyDescent="0.25">
      <c r="A370" s="12" t="s">
        <v>115</v>
      </c>
      <c r="B370" s="7" t="s">
        <v>116</v>
      </c>
      <c r="C370" s="7" t="s">
        <v>1327</v>
      </c>
      <c r="D370" s="8">
        <v>0.1240025099999935</v>
      </c>
      <c r="E370" s="27">
        <v>0.11860593942511523</v>
      </c>
      <c r="F370" s="13">
        <v>1.9147636031945151E-2</v>
      </c>
      <c r="G370" s="27">
        <v>1.9014193088390665E-2</v>
      </c>
      <c r="H370" s="9">
        <f>(Table25[[#This Row],[CARE/CAP AR20]]-Table25[[#This Row],[Base AR20]])*100</f>
        <v>-0.53965705748782733</v>
      </c>
      <c r="I370" s="9">
        <f>(Table25[[#This Row],[CARE/CAP AR50]]-Table25[[#This Row],[Base AR50]])*100</f>
        <v>-1.3344294355448552E-2</v>
      </c>
      <c r="J370" s="7" t="s">
        <v>1328</v>
      </c>
      <c r="K370" s="28">
        <v>0</v>
      </c>
    </row>
    <row r="371" spans="1:11" ht="15.75" x14ac:dyDescent="0.25">
      <c r="A371" s="12" t="s">
        <v>216</v>
      </c>
      <c r="B371" s="7" t="s">
        <v>217</v>
      </c>
      <c r="C371" s="7" t="s">
        <v>1327</v>
      </c>
      <c r="D371" s="8">
        <v>9.3880250059216103E-2</v>
      </c>
      <c r="E371" s="27">
        <v>8.968385709996321E-2</v>
      </c>
      <c r="F371" s="13">
        <v>1.3703245832082237E-2</v>
      </c>
      <c r="G371" s="27">
        <v>1.3612777124555064E-2</v>
      </c>
      <c r="H371" s="9">
        <f>(Table25[[#This Row],[CARE/CAP AR20]]-Table25[[#This Row],[Base AR20]])*100</f>
        <v>-0.41963929592528926</v>
      </c>
      <c r="I371" s="9">
        <f>(Table25[[#This Row],[CARE/CAP AR50]]-Table25[[#This Row],[Base AR50]])*100</f>
        <v>-9.04687075271738E-3</v>
      </c>
      <c r="J371" s="7" t="s">
        <v>1329</v>
      </c>
      <c r="K371" s="28">
        <v>0</v>
      </c>
    </row>
    <row r="372" spans="1:11" ht="15.75" x14ac:dyDescent="0.25">
      <c r="A372" s="12" t="s">
        <v>276</v>
      </c>
      <c r="B372" s="7" t="s">
        <v>277</v>
      </c>
      <c r="C372" s="7" t="s">
        <v>1327</v>
      </c>
      <c r="D372" s="8">
        <v>8.5563093800787554E-2</v>
      </c>
      <c r="E372" s="27">
        <v>8.2881388328522071E-2</v>
      </c>
      <c r="F372" s="13">
        <v>1.454427269391873E-2</v>
      </c>
      <c r="G372" s="27">
        <v>1.4465279341550501E-2</v>
      </c>
      <c r="H372" s="9">
        <f>(Table25[[#This Row],[CARE/CAP AR20]]-Table25[[#This Row],[Base AR20]])*100</f>
        <v>-0.26817054722654832</v>
      </c>
      <c r="I372" s="9">
        <f>(Table25[[#This Row],[CARE/CAP AR50]]-Table25[[#This Row],[Base AR50]])*100</f>
        <v>-7.8993352368229505E-3</v>
      </c>
      <c r="J372" s="7" t="s">
        <v>1330</v>
      </c>
      <c r="K372" s="28">
        <v>0</v>
      </c>
    </row>
    <row r="373" spans="1:11" ht="15.75" x14ac:dyDescent="0.25">
      <c r="A373" s="12" t="s">
        <v>123</v>
      </c>
      <c r="B373" s="7" t="s">
        <v>124</v>
      </c>
      <c r="C373" s="7" t="s">
        <v>1331</v>
      </c>
      <c r="D373" s="8">
        <v>8.3486361860066513E-2</v>
      </c>
      <c r="E373" s="27">
        <v>8.3486361860066513E-2</v>
      </c>
      <c r="F373" s="13">
        <v>2.4800526352721206E-2</v>
      </c>
      <c r="G373" s="27">
        <v>2.4800526352721206E-2</v>
      </c>
      <c r="H373" s="9">
        <f>(Table25[[#This Row],[CARE/CAP AR20]]-Table25[[#This Row],[Base AR20]])*100</f>
        <v>0</v>
      </c>
      <c r="I373" s="9">
        <f>(Table25[[#This Row],[CARE/CAP AR50]]-Table25[[#This Row],[Base AR50]])*100</f>
        <v>0</v>
      </c>
      <c r="J373" s="7" t="s">
        <v>1332</v>
      </c>
      <c r="K373" s="28">
        <v>0</v>
      </c>
    </row>
    <row r="374" spans="1:11" ht="15.75" x14ac:dyDescent="0.25">
      <c r="A374" s="12" t="s">
        <v>167</v>
      </c>
      <c r="B374" s="7" t="s">
        <v>168</v>
      </c>
      <c r="C374" s="7" t="s">
        <v>1323</v>
      </c>
      <c r="D374" s="8">
        <v>7.9784667378318963E-2</v>
      </c>
      <c r="E374" s="27">
        <v>7.7286717647411254E-2</v>
      </c>
      <c r="F374" s="13">
        <v>1.9957497466180665E-2</v>
      </c>
      <c r="G374" s="27">
        <v>1.9800147636962029E-2</v>
      </c>
      <c r="H374" s="9">
        <f>(Table25[[#This Row],[CARE/CAP AR20]]-Table25[[#This Row],[Base AR20]])*100</f>
        <v>-0.24979497309077087</v>
      </c>
      <c r="I374" s="9">
        <f>(Table25[[#This Row],[CARE/CAP AR50]]-Table25[[#This Row],[Base AR50]])*100</f>
        <v>-1.573498292186358E-2</v>
      </c>
      <c r="J374" s="7" t="s">
        <v>1333</v>
      </c>
      <c r="K374" s="28">
        <v>0</v>
      </c>
    </row>
    <row r="375" spans="1:11" ht="15.75" x14ac:dyDescent="0.25">
      <c r="A375" s="12" t="s">
        <v>164</v>
      </c>
      <c r="B375" s="7" t="s">
        <v>165</v>
      </c>
      <c r="C375" s="7" t="s">
        <v>1334</v>
      </c>
      <c r="D375" s="8">
        <v>7.4744617611721173E-2</v>
      </c>
      <c r="E375" s="27">
        <v>7.4616978210485074E-2</v>
      </c>
      <c r="F375" s="13">
        <v>1.2932507801167141E-2</v>
      </c>
      <c r="G375" s="27">
        <v>1.2928302937740247E-2</v>
      </c>
      <c r="H375" s="9">
        <f>(Table25[[#This Row],[CARE/CAP AR20]]-Table25[[#This Row],[Base AR20]])*100</f>
        <v>-1.2763940123609874E-2</v>
      </c>
      <c r="I375" s="9">
        <f>(Table25[[#This Row],[CARE/CAP AR50]]-Table25[[#This Row],[Base AR50]])*100</f>
        <v>-4.2048634268931906E-4</v>
      </c>
      <c r="J375" s="7" t="s">
        <v>1335</v>
      </c>
      <c r="K375" s="28">
        <v>0</v>
      </c>
    </row>
    <row r="376" spans="1:11" ht="15.75" x14ac:dyDescent="0.25">
      <c r="A376" s="12" t="s">
        <v>417</v>
      </c>
      <c r="B376" s="7" t="s">
        <v>418</v>
      </c>
      <c r="C376" s="7" t="s">
        <v>1327</v>
      </c>
      <c r="D376" s="8">
        <v>6.5114529032339774E-2</v>
      </c>
      <c r="E376" s="27">
        <v>6.3597453056327455E-2</v>
      </c>
      <c r="F376" s="13">
        <v>1.6283511618106788E-2</v>
      </c>
      <c r="G376" s="27">
        <v>1.6187066662509523E-2</v>
      </c>
      <c r="H376" s="9">
        <f>(Table25[[#This Row],[CARE/CAP AR20]]-Table25[[#This Row],[Base AR20]])*100</f>
        <v>-0.15170759760123192</v>
      </c>
      <c r="I376" s="9">
        <f>(Table25[[#This Row],[CARE/CAP AR50]]-Table25[[#This Row],[Base AR50]])*100</f>
        <v>-9.6444955597265597E-3</v>
      </c>
      <c r="J376" s="7" t="s">
        <v>1336</v>
      </c>
      <c r="K376" s="28">
        <v>0</v>
      </c>
    </row>
    <row r="377" spans="1:11" ht="15.75" x14ac:dyDescent="0.25">
      <c r="A377" s="12" t="s">
        <v>105</v>
      </c>
      <c r="B377" s="7" t="s">
        <v>106</v>
      </c>
      <c r="C377" s="7" t="s">
        <v>1337</v>
      </c>
      <c r="D377" s="8">
        <v>6.3104675963884971E-2</v>
      </c>
      <c r="E377" s="27">
        <v>5.9798415573403693E-2</v>
      </c>
      <c r="F377" s="13">
        <v>1.6690424141915933E-2</v>
      </c>
      <c r="G377" s="27">
        <v>1.6450992631286042E-2</v>
      </c>
      <c r="H377" s="9">
        <f>(Table25[[#This Row],[CARE/CAP AR20]]-Table25[[#This Row],[Base AR20]])*100</f>
        <v>-0.33062603904812776</v>
      </c>
      <c r="I377" s="9">
        <f>(Table25[[#This Row],[CARE/CAP AR50]]-Table25[[#This Row],[Base AR50]])*100</f>
        <v>-2.3943151062989082E-2</v>
      </c>
      <c r="J377" s="7" t="s">
        <v>1338</v>
      </c>
      <c r="K377" s="28">
        <v>0</v>
      </c>
    </row>
    <row r="378" spans="1:11" ht="15.75" x14ac:dyDescent="0.25">
      <c r="A378" s="12" t="s">
        <v>625</v>
      </c>
      <c r="B378" s="7" t="s">
        <v>626</v>
      </c>
      <c r="C378" s="7" t="s">
        <v>1327</v>
      </c>
      <c r="D378" s="8">
        <v>4.6111205828189415E-2</v>
      </c>
      <c r="E378" s="27">
        <v>4.53314175894323E-2</v>
      </c>
      <c r="F378" s="13">
        <v>1.6093031046665332E-2</v>
      </c>
      <c r="G378" s="27">
        <v>1.5997200164551049E-2</v>
      </c>
      <c r="H378" s="9">
        <f>(Table25[[#This Row],[CARE/CAP AR20]]-Table25[[#This Row],[Base AR20]])*100</f>
        <v>-7.7978823875711478E-2</v>
      </c>
      <c r="I378" s="9">
        <f>(Table25[[#This Row],[CARE/CAP AR50]]-Table25[[#This Row],[Base AR50]])*100</f>
        <v>-9.5830882114282534E-3</v>
      </c>
      <c r="J378" s="7" t="s">
        <v>1339</v>
      </c>
      <c r="K378" s="28">
        <v>0</v>
      </c>
    </row>
    <row r="379" spans="1:11" ht="15.75" x14ac:dyDescent="0.25">
      <c r="A379" s="12" t="s">
        <v>718</v>
      </c>
      <c r="B379" s="7" t="s">
        <v>719</v>
      </c>
      <c r="C379" s="7" t="s">
        <v>1327</v>
      </c>
      <c r="D379" s="8">
        <v>3.779272684994478E-2</v>
      </c>
      <c r="E379" s="27">
        <v>3.7232281727538688E-2</v>
      </c>
      <c r="F379" s="13">
        <v>9.6733473091462716E-3</v>
      </c>
      <c r="G379" s="27">
        <v>9.6363278700653046E-3</v>
      </c>
      <c r="H379" s="9">
        <f>(Table25[[#This Row],[CARE/CAP AR20]]-Table25[[#This Row],[Base AR20]])*100</f>
        <v>-5.604451224060919E-2</v>
      </c>
      <c r="I379" s="9">
        <f>(Table25[[#This Row],[CARE/CAP AR50]]-Table25[[#This Row],[Base AR50]])*100</f>
        <v>-3.7019439080967012E-3</v>
      </c>
      <c r="J379" s="7" t="s">
        <v>1340</v>
      </c>
      <c r="K379" s="28">
        <v>0</v>
      </c>
    </row>
    <row r="380" spans="1:11" ht="15.75" x14ac:dyDescent="0.25">
      <c r="A380" s="12" t="s">
        <v>834</v>
      </c>
      <c r="B380" s="7" t="s">
        <v>835</v>
      </c>
      <c r="C380" s="7" t="s">
        <v>1327</v>
      </c>
      <c r="D380" s="8">
        <v>2.7512719864704629E-2</v>
      </c>
      <c r="E380" s="27">
        <v>2.7235713940388182E-2</v>
      </c>
      <c r="F380" s="13">
        <v>9.4423775296757877E-3</v>
      </c>
      <c r="G380" s="27">
        <v>9.4095393065250551E-3</v>
      </c>
      <c r="H380" s="9">
        <f>(Table25[[#This Row],[CARE/CAP AR20]]-Table25[[#This Row],[Base AR20]])*100</f>
        <v>-2.7700592431644661E-2</v>
      </c>
      <c r="I380" s="9">
        <f>(Table25[[#This Row],[CARE/CAP AR50]]-Table25[[#This Row],[Base AR50]])*100</f>
        <v>-3.2838223150732579E-3</v>
      </c>
      <c r="J380" s="7" t="s">
        <v>1341</v>
      </c>
      <c r="K380" s="28">
        <v>0</v>
      </c>
    </row>
    <row r="381" spans="1:11" ht="15.75" x14ac:dyDescent="0.25">
      <c r="A381" s="12" t="s">
        <v>850</v>
      </c>
      <c r="B381" s="7" t="s">
        <v>851</v>
      </c>
      <c r="C381" s="7" t="s">
        <v>1327</v>
      </c>
      <c r="D381" s="8">
        <v>2.5761966065571573E-2</v>
      </c>
      <c r="E381" s="27">
        <v>2.5482992609616985E-2</v>
      </c>
      <c r="F381" s="13">
        <v>8.9455101419586656E-3</v>
      </c>
      <c r="G381" s="27">
        <v>8.9116607634668211E-3</v>
      </c>
      <c r="H381" s="9">
        <f>(Table25[[#This Row],[CARE/CAP AR20]]-Table25[[#This Row],[Base AR20]])*100</f>
        <v>-2.7897345595458839E-2</v>
      </c>
      <c r="I381" s="9">
        <f>(Table25[[#This Row],[CARE/CAP AR50]]-Table25[[#This Row],[Base AR50]])*100</f>
        <v>-3.3849378491844495E-3</v>
      </c>
      <c r="J381" s="7" t="s">
        <v>1342</v>
      </c>
      <c r="K381" s="28">
        <v>0</v>
      </c>
    </row>
    <row r="382" spans="1:11" ht="15.75" x14ac:dyDescent="0.25">
      <c r="A382" s="15" t="s">
        <v>844</v>
      </c>
      <c r="B382" s="17" t="s">
        <v>845</v>
      </c>
      <c r="C382" s="17" t="s">
        <v>1343</v>
      </c>
      <c r="D382" s="18">
        <v>2.0418304715441569E-2</v>
      </c>
      <c r="E382" s="27">
        <v>2.0337664676982198E-2</v>
      </c>
      <c r="F382" s="19">
        <v>5.1777534740919118E-3</v>
      </c>
      <c r="G382" s="27">
        <v>5.1725625594606639E-3</v>
      </c>
      <c r="H382" s="29">
        <f>(Table25[[#This Row],[CARE/CAP AR20]]-Table25[[#This Row],[Base AR20]])*100</f>
        <v>-8.0640038459370983E-3</v>
      </c>
      <c r="I382" s="29">
        <f>(Table25[[#This Row],[CARE/CAP AR50]]-Table25[[#This Row],[Base AR50]])*100</f>
        <v>-5.1909146312478782E-4</v>
      </c>
      <c r="J382" s="17" t="s">
        <v>1344</v>
      </c>
      <c r="K382" s="28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DAF3-3B1D-447A-909E-EC26100B498F}">
  <dimension ref="A1:H54"/>
  <sheetViews>
    <sheetView tabSelected="1" workbookViewId="0">
      <selection activeCell="F29" sqref="F29"/>
    </sheetView>
  </sheetViews>
  <sheetFormatPr defaultRowHeight="15" x14ac:dyDescent="0.25"/>
  <cols>
    <col min="1" max="1" width="22.28515625" bestFit="1" customWidth="1"/>
    <col min="2" max="2" width="48.140625" bestFit="1" customWidth="1"/>
    <col min="3" max="3" width="12.5703125" style="42" customWidth="1"/>
    <col min="4" max="4" width="11.140625" customWidth="1"/>
    <col min="5" max="5" width="12.5703125" style="42" customWidth="1"/>
    <col min="6" max="6" width="10.28515625" customWidth="1"/>
    <col min="7" max="7" width="10.5703125" style="43" customWidth="1"/>
    <col min="8" max="8" width="10.42578125" style="43" customWidth="1"/>
  </cols>
  <sheetData>
    <row r="1" spans="1:8" ht="33" x14ac:dyDescent="0.35">
      <c r="A1" s="30" t="s">
        <v>1345</v>
      </c>
      <c r="B1" s="31" t="s">
        <v>1346</v>
      </c>
      <c r="C1" s="32" t="s">
        <v>1347</v>
      </c>
      <c r="D1" s="33" t="s">
        <v>1348</v>
      </c>
      <c r="E1" s="34" t="s">
        <v>1349</v>
      </c>
      <c r="F1" s="35" t="s">
        <v>1350</v>
      </c>
      <c r="G1" s="36" t="s">
        <v>1351</v>
      </c>
      <c r="H1" s="36" t="s">
        <v>1352</v>
      </c>
    </row>
    <row r="2" spans="1:8" x14ac:dyDescent="0.25">
      <c r="A2" s="37" t="s">
        <v>1353</v>
      </c>
      <c r="B2" s="37" t="s">
        <v>1354</v>
      </c>
      <c r="C2" s="38">
        <v>0.12663351838515363</v>
      </c>
      <c r="D2" s="38">
        <v>4.3371525750214482E-2</v>
      </c>
      <c r="E2" s="39">
        <v>2.0027746951502699E-2</v>
      </c>
      <c r="F2" s="39">
        <v>7.3500784171430765E-3</v>
      </c>
      <c r="G2" s="40">
        <v>-8.3261992634939155</v>
      </c>
      <c r="H2" s="40">
        <v>-1.2677668534359623</v>
      </c>
    </row>
    <row r="3" spans="1:8" x14ac:dyDescent="0.25">
      <c r="A3" s="37" t="s">
        <v>1355</v>
      </c>
      <c r="B3" s="37" t="s">
        <v>1356</v>
      </c>
      <c r="C3" s="38">
        <v>0.11749600565973514</v>
      </c>
      <c r="D3" s="38">
        <v>7.7155779560674334E-2</v>
      </c>
      <c r="E3" s="38">
        <v>2.5520955305434596E-2</v>
      </c>
      <c r="F3" s="39">
        <v>1.7843067910846826E-2</v>
      </c>
      <c r="G3" s="41">
        <v>-4.0340226099060805</v>
      </c>
      <c r="H3" s="41">
        <v>-0.76778873945877701</v>
      </c>
    </row>
    <row r="4" spans="1:8" x14ac:dyDescent="0.25">
      <c r="A4" s="37" t="s">
        <v>1357</v>
      </c>
      <c r="B4" s="37" t="s">
        <v>1358</v>
      </c>
      <c r="C4" s="38">
        <v>0.10244270107246718</v>
      </c>
      <c r="D4" s="38">
        <v>6.5431960439051348E-2</v>
      </c>
      <c r="E4" s="38">
        <v>1.939114617897883E-2</v>
      </c>
      <c r="F4" s="39">
        <v>1.3322954009965105E-2</v>
      </c>
      <c r="G4" s="41">
        <v>-3.7010740633415833</v>
      </c>
      <c r="H4" s="41">
        <v>-0.60681921690137253</v>
      </c>
    </row>
    <row r="5" spans="1:8" x14ac:dyDescent="0.25">
      <c r="A5" s="37" t="s">
        <v>1359</v>
      </c>
      <c r="B5" s="37" t="s">
        <v>1360</v>
      </c>
      <c r="C5" s="38">
        <v>9.6228947920678112E-2</v>
      </c>
      <c r="D5" s="38">
        <v>6.8708925935537485E-2</v>
      </c>
      <c r="E5" s="38">
        <v>2.7654990988809254E-2</v>
      </c>
      <c r="F5" s="39">
        <v>2.0152346276838432E-2</v>
      </c>
      <c r="G5" s="41">
        <v>-2.7520021985140626</v>
      </c>
      <c r="H5" s="41">
        <v>-0.75026447119708217</v>
      </c>
    </row>
    <row r="6" spans="1:8" x14ac:dyDescent="0.25">
      <c r="A6" s="37" t="s">
        <v>1361</v>
      </c>
      <c r="B6" s="37" t="s">
        <v>1362</v>
      </c>
      <c r="C6" s="38">
        <v>8.5588267690637918E-2</v>
      </c>
      <c r="D6" s="38">
        <v>6.6838015585027916E-2</v>
      </c>
      <c r="E6" s="38">
        <v>2.7551341744361912E-2</v>
      </c>
      <c r="F6" s="39">
        <v>2.1874883278027054E-2</v>
      </c>
      <c r="G6" s="41">
        <v>-1.8750252105610001</v>
      </c>
      <c r="H6" s="41">
        <v>-0.56764584663348583</v>
      </c>
    </row>
    <row r="7" spans="1:8" ht="15.75" customHeight="1" x14ac:dyDescent="0.25">
      <c r="A7" s="37" t="s">
        <v>1363</v>
      </c>
      <c r="B7" s="37" t="s">
        <v>1364</v>
      </c>
      <c r="C7" s="38">
        <v>8.4703825999098356E-2</v>
      </c>
      <c r="D7" s="38">
        <v>6.7302851853561191E-2</v>
      </c>
      <c r="E7" s="38">
        <v>1.3735423194626031E-2</v>
      </c>
      <c r="F7" s="39">
        <v>1.112167060776652E-2</v>
      </c>
      <c r="G7" s="41">
        <v>-1.7400974145537165</v>
      </c>
      <c r="H7" s="41">
        <v>-0.26137525868595113</v>
      </c>
    </row>
    <row r="8" spans="1:8" x14ac:dyDescent="0.25">
      <c r="A8" s="37" t="s">
        <v>1365</v>
      </c>
      <c r="B8" s="37" t="s">
        <v>1366</v>
      </c>
      <c r="C8" s="38">
        <v>8.3413060694848926E-2</v>
      </c>
      <c r="D8" s="38">
        <v>5.0584931002159758E-2</v>
      </c>
      <c r="E8" s="38">
        <v>2.04731746431841E-2</v>
      </c>
      <c r="F8" s="39">
        <v>1.2803817688302022E-2</v>
      </c>
      <c r="G8" s="41">
        <v>-3.2828129692689165</v>
      </c>
      <c r="H8" s="41">
        <v>-0.76693569548820784</v>
      </c>
    </row>
    <row r="9" spans="1:8" x14ac:dyDescent="0.25">
      <c r="A9" s="37" t="s">
        <v>1367</v>
      </c>
      <c r="B9" s="37" t="s">
        <v>1368</v>
      </c>
      <c r="C9" s="38">
        <v>7.7269142286829823E-2</v>
      </c>
      <c r="D9" s="38">
        <v>6.1004192190874204E-2</v>
      </c>
      <c r="E9" s="38">
        <v>2.0009228189689213E-2</v>
      </c>
      <c r="F9" s="39">
        <v>1.6493725079815315E-2</v>
      </c>
      <c r="G9" s="41">
        <v>-1.6264950095955619</v>
      </c>
      <c r="H9" s="41">
        <v>-0.35155031098738976</v>
      </c>
    </row>
    <row r="10" spans="1:8" x14ac:dyDescent="0.25">
      <c r="A10" s="37" t="s">
        <v>1369</v>
      </c>
      <c r="B10" s="37" t="s">
        <v>1370</v>
      </c>
      <c r="C10" s="38">
        <v>7.5493669035835861E-2</v>
      </c>
      <c r="D10" s="38">
        <v>4.4134033198127399E-2</v>
      </c>
      <c r="E10" s="38">
        <v>1.4962538867316874E-2</v>
      </c>
      <c r="F10" s="39">
        <v>9.2135220931438278E-3</v>
      </c>
      <c r="G10" s="41">
        <v>-3.1359635837708462</v>
      </c>
      <c r="H10" s="41">
        <v>-0.57490167741730458</v>
      </c>
    </row>
    <row r="11" spans="1:8" x14ac:dyDescent="0.25">
      <c r="A11" s="37" t="s">
        <v>1371</v>
      </c>
      <c r="B11" s="37" t="s">
        <v>1372</v>
      </c>
      <c r="C11" s="38">
        <v>6.1055627942907385E-2</v>
      </c>
      <c r="D11" s="38">
        <v>4.330298331552699E-2</v>
      </c>
      <c r="E11" s="38">
        <v>1.1602938254182809E-2</v>
      </c>
      <c r="F11" s="39">
        <v>8.5070763457834268E-3</v>
      </c>
      <c r="G11" s="41">
        <v>-1.7752644627380396</v>
      </c>
      <c r="H11" s="41">
        <v>-0.30958619083993821</v>
      </c>
    </row>
    <row r="12" spans="1:8" x14ac:dyDescent="0.25">
      <c r="A12" s="37" t="s">
        <v>1373</v>
      </c>
      <c r="B12" s="37" t="s">
        <v>1374</v>
      </c>
      <c r="C12" s="38">
        <v>5.8870347947860426E-2</v>
      </c>
      <c r="D12" s="38">
        <v>4.5413066290723759E-2</v>
      </c>
      <c r="E12" s="38">
        <v>1.3350061804562035E-2</v>
      </c>
      <c r="F12" s="39">
        <v>1.0657454121206441E-2</v>
      </c>
      <c r="G12" s="41">
        <v>-1.3457281657136666</v>
      </c>
      <c r="H12" s="41">
        <v>-0.2692607683355594</v>
      </c>
    </row>
    <row r="13" spans="1:8" x14ac:dyDescent="0.25">
      <c r="A13" s="37" t="s">
        <v>1375</v>
      </c>
      <c r="B13" s="37" t="s">
        <v>1376</v>
      </c>
      <c r="C13" s="38">
        <v>5.6783402934270505E-2</v>
      </c>
      <c r="D13" s="38">
        <v>4.229884592695906E-2</v>
      </c>
      <c r="E13" s="38">
        <v>1.2300683199042107E-2</v>
      </c>
      <c r="F13" s="39">
        <v>9.5988467949185835E-3</v>
      </c>
      <c r="G13" s="41">
        <v>-1.4484557007311445</v>
      </c>
      <c r="H13" s="41">
        <v>-0.27018364041235238</v>
      </c>
    </row>
    <row r="14" spans="1:8" x14ac:dyDescent="0.25">
      <c r="A14" s="37" t="s">
        <v>1377</v>
      </c>
      <c r="B14" s="37" t="s">
        <v>1378</v>
      </c>
      <c r="C14" s="38">
        <v>5.2710778248309095E-2</v>
      </c>
      <c r="D14" s="38">
        <v>3.6855648178376277E-2</v>
      </c>
      <c r="E14" s="38">
        <v>1.2152490780960257E-2</v>
      </c>
      <c r="F14" s="39">
        <v>8.8921636092229913E-3</v>
      </c>
      <c r="G14" s="41">
        <v>-1.5855130069932819</v>
      </c>
      <c r="H14" s="41">
        <v>-0.32603271717372656</v>
      </c>
    </row>
    <row r="15" spans="1:8" x14ac:dyDescent="0.25">
      <c r="A15" s="37" t="s">
        <v>1379</v>
      </c>
      <c r="B15" s="37" t="s">
        <v>1380</v>
      </c>
      <c r="C15" s="38">
        <v>5.1165470127853822E-2</v>
      </c>
      <c r="D15" s="38">
        <v>3.891039668535818E-2</v>
      </c>
      <c r="E15" s="38">
        <v>1.0030408961179618E-2</v>
      </c>
      <c r="F15" s="39">
        <v>7.9657726372967148E-3</v>
      </c>
      <c r="G15" s="41">
        <v>-1.2255073442495643</v>
      </c>
      <c r="H15" s="41">
        <v>-0.2064636323882903</v>
      </c>
    </row>
    <row r="16" spans="1:8" x14ac:dyDescent="0.25">
      <c r="A16" s="37" t="s">
        <v>1381</v>
      </c>
      <c r="B16" s="37" t="s">
        <v>1382</v>
      </c>
      <c r="C16" s="38">
        <v>5.0962732140245999E-2</v>
      </c>
      <c r="D16" s="38">
        <v>3.9214725379462259E-2</v>
      </c>
      <c r="E16" s="38">
        <v>1.3156903789739783E-2</v>
      </c>
      <c r="F16" s="39">
        <v>1.0439407237764041E-2</v>
      </c>
      <c r="G16" s="41">
        <v>-1.174800676078374</v>
      </c>
      <c r="H16" s="41">
        <v>-0.27174965519757427</v>
      </c>
    </row>
    <row r="17" spans="1:8" ht="14.25" customHeight="1" x14ac:dyDescent="0.25">
      <c r="A17" s="37" t="s">
        <v>1383</v>
      </c>
      <c r="B17" s="37" t="s">
        <v>1384</v>
      </c>
      <c r="C17" s="38">
        <v>5.0926833436036788E-2</v>
      </c>
      <c r="D17" s="38">
        <v>3.8333953622484179E-2</v>
      </c>
      <c r="E17" s="38">
        <v>1.3160486194274228E-2</v>
      </c>
      <c r="F17" s="39">
        <v>1.000293383707861E-2</v>
      </c>
      <c r="G17" s="41">
        <v>-1.2592879813552609</v>
      </c>
      <c r="H17" s="41">
        <v>-0.31575523571956177</v>
      </c>
    </row>
    <row r="18" spans="1:8" x14ac:dyDescent="0.25">
      <c r="A18" s="37" t="s">
        <v>1385</v>
      </c>
      <c r="B18" s="37" t="s">
        <v>1386</v>
      </c>
      <c r="C18" s="38">
        <v>4.9895767336344717E-2</v>
      </c>
      <c r="D18" s="38">
        <v>2.9697183791472938E-2</v>
      </c>
      <c r="E18" s="38">
        <v>1.061322923840783E-2</v>
      </c>
      <c r="F18" s="39">
        <v>6.535394270875519E-3</v>
      </c>
      <c r="G18" s="41">
        <v>-2.019858354487178</v>
      </c>
      <c r="H18" s="41">
        <v>-0.40778349675323111</v>
      </c>
    </row>
    <row r="19" spans="1:8" x14ac:dyDescent="0.25">
      <c r="A19" s="37" t="s">
        <v>1387</v>
      </c>
      <c r="B19" s="37" t="s">
        <v>1388</v>
      </c>
      <c r="C19" s="38">
        <v>4.640053905517643E-2</v>
      </c>
      <c r="D19" s="38">
        <v>3.5809837620813821E-2</v>
      </c>
      <c r="E19" s="38">
        <v>8.6174620348626295E-3</v>
      </c>
      <c r="F19" s="39">
        <v>6.8075881150987932E-3</v>
      </c>
      <c r="G19" s="41">
        <v>-1.0590701434362608</v>
      </c>
      <c r="H19" s="41">
        <v>-0.18098739197638364</v>
      </c>
    </row>
    <row r="20" spans="1:8" x14ac:dyDescent="0.25">
      <c r="A20" s="37" t="s">
        <v>1389</v>
      </c>
      <c r="B20" s="37" t="s">
        <v>1390</v>
      </c>
      <c r="C20" s="38">
        <v>4.4120534301129312E-2</v>
      </c>
      <c r="D20" s="38">
        <v>3.3534333619634794E-2</v>
      </c>
      <c r="E20" s="38">
        <v>6.8363893913782198E-3</v>
      </c>
      <c r="F20" s="39">
        <v>5.4536059397414073E-3</v>
      </c>
      <c r="G20" s="41">
        <v>-1.0586200681494518</v>
      </c>
      <c r="H20" s="41">
        <v>-0.13827834516368123</v>
      </c>
    </row>
    <row r="21" spans="1:8" x14ac:dyDescent="0.25">
      <c r="A21" s="37" t="s">
        <v>1391</v>
      </c>
      <c r="B21" s="37" t="s">
        <v>1392</v>
      </c>
      <c r="C21" s="38">
        <v>4.1025154459869762E-2</v>
      </c>
      <c r="D21" s="38">
        <v>2.7807882928038572E-2</v>
      </c>
      <c r="E21" s="38">
        <v>1.0656284104881904E-2</v>
      </c>
      <c r="F21" s="39">
        <v>7.5285033942762434E-3</v>
      </c>
      <c r="G21" s="41">
        <v>-1.321727153183119</v>
      </c>
      <c r="H21" s="41">
        <v>-0.31277807106056604</v>
      </c>
    </row>
    <row r="22" spans="1:8" x14ac:dyDescent="0.25">
      <c r="A22" s="37" t="s">
        <v>1393</v>
      </c>
      <c r="B22" s="37" t="s">
        <v>1394</v>
      </c>
      <c r="C22" s="38">
        <v>3.964767170589252E-2</v>
      </c>
      <c r="D22" s="38">
        <v>3.1788724395138211E-2</v>
      </c>
      <c r="E22" s="38">
        <v>1.2770579238028115E-2</v>
      </c>
      <c r="F22" s="39">
        <v>1.0409745381719066E-2</v>
      </c>
      <c r="G22" s="41">
        <v>-0.78589473107543095</v>
      </c>
      <c r="H22" s="41">
        <v>-0.23608338563090495</v>
      </c>
    </row>
    <row r="23" spans="1:8" x14ac:dyDescent="0.25">
      <c r="A23" s="37" t="s">
        <v>1395</v>
      </c>
      <c r="B23" s="37" t="s">
        <v>1396</v>
      </c>
      <c r="C23" s="38">
        <v>3.9166557935802905E-2</v>
      </c>
      <c r="D23" s="38">
        <v>2.6416156378548102E-2</v>
      </c>
      <c r="E23" s="38">
        <v>1.0525618370995818E-2</v>
      </c>
      <c r="F23" s="39">
        <v>7.3419332799399481E-3</v>
      </c>
      <c r="G23" s="41">
        <v>-1.2750401557254802</v>
      </c>
      <c r="H23" s="41">
        <v>-0.31836850910558701</v>
      </c>
    </row>
    <row r="24" spans="1:8" x14ac:dyDescent="0.25">
      <c r="A24" s="37" t="s">
        <v>1397</v>
      </c>
      <c r="B24" s="37" t="s">
        <v>1398</v>
      </c>
      <c r="C24" s="38">
        <v>3.8447885220087928E-2</v>
      </c>
      <c r="D24" s="38">
        <v>2.7635172359966723E-2</v>
      </c>
      <c r="E24" s="38">
        <v>8.9765322950583863E-3</v>
      </c>
      <c r="F24" s="39">
        <v>6.6532669854056127E-3</v>
      </c>
      <c r="G24" s="41">
        <v>-1.0812712860121205</v>
      </c>
      <c r="H24" s="41">
        <v>-0.23232653096527736</v>
      </c>
    </row>
    <row r="25" spans="1:8" x14ac:dyDescent="0.25">
      <c r="A25" s="37" t="s">
        <v>1399</v>
      </c>
      <c r="B25" s="37" t="s">
        <v>1400</v>
      </c>
      <c r="C25" s="38">
        <v>3.8375689478060949E-2</v>
      </c>
      <c r="D25" s="38">
        <v>2.653833266830152E-2</v>
      </c>
      <c r="E25" s="38">
        <v>7.0286734538260384E-3</v>
      </c>
      <c r="F25" s="39">
        <v>4.9487119075310986E-3</v>
      </c>
      <c r="G25" s="41">
        <v>-1.1837356809759429</v>
      </c>
      <c r="H25" s="41">
        <v>-0.20799615462949397</v>
      </c>
    </row>
    <row r="26" spans="1:8" x14ac:dyDescent="0.25">
      <c r="A26" s="37" t="s">
        <v>1401</v>
      </c>
      <c r="B26" s="37" t="s">
        <v>1402</v>
      </c>
      <c r="C26" s="38">
        <v>3.7348517525635352E-2</v>
      </c>
      <c r="D26" s="38">
        <v>3.5606860531782566E-2</v>
      </c>
      <c r="E26" s="38">
        <v>6.987939766386792E-3</v>
      </c>
      <c r="F26" s="39">
        <v>6.9245871506636658E-3</v>
      </c>
      <c r="G26" s="41">
        <v>-0.17416569938527859</v>
      </c>
      <c r="H26" s="41">
        <v>-6.3352615723126157E-3</v>
      </c>
    </row>
    <row r="27" spans="1:8" x14ac:dyDescent="0.25">
      <c r="A27" s="37" t="s">
        <v>1403</v>
      </c>
      <c r="B27" s="37" t="s">
        <v>1404</v>
      </c>
      <c r="C27" s="38">
        <v>3.7114138204505626E-2</v>
      </c>
      <c r="D27" s="38">
        <v>2.7650758912411359E-2</v>
      </c>
      <c r="E27" s="38">
        <v>1.2695425421005222E-2</v>
      </c>
      <c r="F27" s="39">
        <v>9.6382041045399453E-3</v>
      </c>
      <c r="G27" s="41">
        <v>-0.94633792920942661</v>
      </c>
      <c r="H27" s="41">
        <v>-0.30572213164652762</v>
      </c>
    </row>
    <row r="28" spans="1:8" x14ac:dyDescent="0.25">
      <c r="A28" s="37" t="s">
        <v>1405</v>
      </c>
      <c r="B28" s="37" t="s">
        <v>1406</v>
      </c>
      <c r="C28" s="38">
        <v>3.6225334435733079E-2</v>
      </c>
      <c r="D28" s="38">
        <v>2.3668024836652729E-2</v>
      </c>
      <c r="E28" s="38">
        <v>1.2667129916536984E-2</v>
      </c>
      <c r="F28" s="39">
        <v>8.4543564133492417E-3</v>
      </c>
      <c r="G28" s="41">
        <v>-1.2557309599080351</v>
      </c>
      <c r="H28" s="41">
        <v>-0.42127735031877428</v>
      </c>
    </row>
    <row r="29" spans="1:8" x14ac:dyDescent="0.25">
      <c r="A29" s="37" t="s">
        <v>1407</v>
      </c>
      <c r="B29" s="37" t="s">
        <v>1408</v>
      </c>
      <c r="C29" s="38">
        <v>3.5795062352822718E-2</v>
      </c>
      <c r="D29" s="38">
        <v>2.3099495754014723E-2</v>
      </c>
      <c r="E29" s="38">
        <v>7.9589822601009545E-3</v>
      </c>
      <c r="F29" s="39">
        <v>5.3420106133327035E-3</v>
      </c>
      <c r="G29" s="41">
        <v>-1.2695566598807995</v>
      </c>
      <c r="H29" s="41">
        <v>-0.26169716467682508</v>
      </c>
    </row>
    <row r="30" spans="1:8" x14ac:dyDescent="0.25">
      <c r="A30" s="37" t="s">
        <v>1409</v>
      </c>
      <c r="B30" s="37" t="s">
        <v>1410</v>
      </c>
      <c r="C30" s="38">
        <v>3.5482637923833993E-2</v>
      </c>
      <c r="D30" s="38">
        <v>2.7185911581029735E-2</v>
      </c>
      <c r="E30" s="38">
        <v>8.7108404964035529E-3</v>
      </c>
      <c r="F30" s="39">
        <v>6.745205446823479E-3</v>
      </c>
      <c r="G30" s="41">
        <v>-0.82967263428042581</v>
      </c>
      <c r="H30" s="41">
        <v>-0.1965635049580074</v>
      </c>
    </row>
    <row r="31" spans="1:8" x14ac:dyDescent="0.25">
      <c r="A31" s="37" t="s">
        <v>1411</v>
      </c>
      <c r="B31" s="37" t="s">
        <v>1412</v>
      </c>
      <c r="C31" s="38">
        <v>3.5459263592916089E-2</v>
      </c>
      <c r="D31" s="38">
        <v>2.3376877000940578E-2</v>
      </c>
      <c r="E31" s="38">
        <v>1.0355998878650362E-2</v>
      </c>
      <c r="F31" s="39">
        <v>7.026274164994472E-3</v>
      </c>
      <c r="G31" s="41">
        <v>-1.2082386591975511</v>
      </c>
      <c r="H31" s="41">
        <v>-0.33297247136558905</v>
      </c>
    </row>
    <row r="32" spans="1:8" x14ac:dyDescent="0.25">
      <c r="A32" s="37" t="s">
        <v>1413</v>
      </c>
      <c r="B32" s="37" t="s">
        <v>1414</v>
      </c>
      <c r="C32" s="38">
        <v>3.5362837078581198E-2</v>
      </c>
      <c r="D32" s="38">
        <v>2.7832386088276852E-2</v>
      </c>
      <c r="E32" s="38">
        <v>9.1507204379257523E-3</v>
      </c>
      <c r="F32" s="39">
        <v>7.3467745029354072E-3</v>
      </c>
      <c r="G32" s="41">
        <v>-0.75304509903043471</v>
      </c>
      <c r="H32" s="41">
        <v>-0.1803945934990345</v>
      </c>
    </row>
    <row r="33" spans="1:8" x14ac:dyDescent="0.25">
      <c r="A33" s="37" t="s">
        <v>1415</v>
      </c>
      <c r="B33" s="37" t="s">
        <v>1416</v>
      </c>
      <c r="C33" s="38">
        <v>3.4667860162347269E-2</v>
      </c>
      <c r="D33" s="38">
        <v>2.6349859118889127E-2</v>
      </c>
      <c r="E33" s="38">
        <v>8.4516035157398001E-3</v>
      </c>
      <c r="F33" s="39">
        <v>6.5382002574829422E-3</v>
      </c>
      <c r="G33" s="41">
        <v>-0.8318001043458142</v>
      </c>
      <c r="H33" s="41">
        <v>-0.19134032582568578</v>
      </c>
    </row>
    <row r="34" spans="1:8" x14ac:dyDescent="0.25">
      <c r="A34" s="37" t="s">
        <v>1417</v>
      </c>
      <c r="B34" s="37" t="s">
        <v>1418</v>
      </c>
      <c r="C34" s="38">
        <v>3.3494471839031578E-2</v>
      </c>
      <c r="D34" s="38">
        <v>2.6249507525646764E-2</v>
      </c>
      <c r="E34" s="38">
        <v>9.4017335359517056E-3</v>
      </c>
      <c r="F34" s="39">
        <v>7.549285147186815E-3</v>
      </c>
      <c r="G34" s="41">
        <v>-0.72449643133848141</v>
      </c>
      <c r="H34" s="41">
        <v>-0.18524483887648904</v>
      </c>
    </row>
    <row r="35" spans="1:8" x14ac:dyDescent="0.25">
      <c r="A35" s="37" t="s">
        <v>1419</v>
      </c>
      <c r="B35" s="37" t="s">
        <v>1420</v>
      </c>
      <c r="C35" s="38">
        <v>3.3109197055825906E-2</v>
      </c>
      <c r="D35" s="38">
        <v>2.520347062516845E-2</v>
      </c>
      <c r="E35" s="38">
        <v>9.5746570146513915E-3</v>
      </c>
      <c r="F35" s="39">
        <v>7.4281895683526869E-3</v>
      </c>
      <c r="G35" s="41">
        <v>-0.79057264306574559</v>
      </c>
      <c r="H35" s="41">
        <v>-0.21464674462987046</v>
      </c>
    </row>
    <row r="36" spans="1:8" x14ac:dyDescent="0.25">
      <c r="A36" s="37" t="s">
        <v>1421</v>
      </c>
      <c r="B36" s="37" t="s">
        <v>1422</v>
      </c>
      <c r="C36" s="38">
        <v>3.3036080302050352E-2</v>
      </c>
      <c r="D36" s="38">
        <v>2.5671571322954785E-2</v>
      </c>
      <c r="E36" s="38">
        <v>1.0724619557180775E-2</v>
      </c>
      <c r="F36" s="39">
        <v>8.6927789404585721E-3</v>
      </c>
      <c r="G36" s="41">
        <v>-0.73645089790955676</v>
      </c>
      <c r="H36" s="41">
        <v>-0.20318406167222028</v>
      </c>
    </row>
    <row r="37" spans="1:8" x14ac:dyDescent="0.25">
      <c r="A37" s="37" t="s">
        <v>1423</v>
      </c>
      <c r="B37" s="37" t="s">
        <v>1424</v>
      </c>
      <c r="C37" s="38">
        <v>3.2506129111395353E-2</v>
      </c>
      <c r="D37" s="38">
        <v>2.4931623826295005E-2</v>
      </c>
      <c r="E37" s="38">
        <v>9.323823431170896E-3</v>
      </c>
      <c r="F37" s="39">
        <v>7.2482291805229179E-3</v>
      </c>
      <c r="G37" s="41">
        <v>-0.7574505285100348</v>
      </c>
      <c r="H37" s="41">
        <v>-0.2075594250647978</v>
      </c>
    </row>
    <row r="38" spans="1:8" x14ac:dyDescent="0.25">
      <c r="A38" s="37" t="s">
        <v>1425</v>
      </c>
      <c r="B38" s="37" t="s">
        <v>1426</v>
      </c>
      <c r="C38" s="38">
        <v>3.0149656144315362E-2</v>
      </c>
      <c r="D38" s="38">
        <v>2.0278826131069804E-2</v>
      </c>
      <c r="E38" s="38">
        <v>6.3417327359067445E-3</v>
      </c>
      <c r="F38" s="39">
        <v>4.4610539282087846E-3</v>
      </c>
      <c r="G38" s="41">
        <v>-0.98708300132455584</v>
      </c>
      <c r="H38" s="41">
        <v>-0.188067880769796</v>
      </c>
    </row>
    <row r="39" spans="1:8" x14ac:dyDescent="0.25">
      <c r="A39" s="37" t="s">
        <v>1427</v>
      </c>
      <c r="B39" s="37" t="s">
        <v>1428</v>
      </c>
      <c r="C39" s="38">
        <v>3.0051367003756515E-2</v>
      </c>
      <c r="D39" s="38">
        <v>2.2362416780060221E-2</v>
      </c>
      <c r="E39" s="38">
        <v>7.4363909112472228E-3</v>
      </c>
      <c r="F39" s="39">
        <v>5.6599705860407171E-3</v>
      </c>
      <c r="G39" s="41">
        <v>-0.76889502236962937</v>
      </c>
      <c r="H39" s="41">
        <v>-0.17764203252065058</v>
      </c>
    </row>
    <row r="40" spans="1:8" x14ac:dyDescent="0.25">
      <c r="A40" s="37" t="s">
        <v>1429</v>
      </c>
      <c r="B40" s="37" t="s">
        <v>1430</v>
      </c>
      <c r="C40" s="38">
        <v>2.926366187311177E-2</v>
      </c>
      <c r="D40" s="38">
        <v>2.1242393801928623E-2</v>
      </c>
      <c r="E40" s="38">
        <v>7.8631244302826541E-3</v>
      </c>
      <c r="F40" s="39">
        <v>5.8879088972446907E-3</v>
      </c>
      <c r="G40" s="41">
        <v>-0.80212680711831474</v>
      </c>
      <c r="H40" s="41">
        <v>-0.19752155330379634</v>
      </c>
    </row>
    <row r="41" spans="1:8" x14ac:dyDescent="0.25">
      <c r="A41" s="37" t="s">
        <v>1431</v>
      </c>
      <c r="B41" s="37" t="s">
        <v>1432</v>
      </c>
      <c r="C41" s="38">
        <v>2.8835531443279411E-2</v>
      </c>
      <c r="D41" s="38">
        <v>2.0301152401787054E-2</v>
      </c>
      <c r="E41" s="38">
        <v>8.2733205806148208E-3</v>
      </c>
      <c r="F41" s="39">
        <v>5.9617338196756237E-3</v>
      </c>
      <c r="G41" s="41">
        <v>-0.85343790414923559</v>
      </c>
      <c r="H41" s="41">
        <v>-0.23115867609391971</v>
      </c>
    </row>
    <row r="42" spans="1:8" x14ac:dyDescent="0.25">
      <c r="A42" s="37" t="s">
        <v>1433</v>
      </c>
      <c r="B42" s="37" t="s">
        <v>1434</v>
      </c>
      <c r="C42" s="38">
        <v>2.6843621183570199E-2</v>
      </c>
      <c r="D42" s="38">
        <v>2.3202679587470167E-2</v>
      </c>
      <c r="E42" s="38">
        <v>7.5576097708020774E-3</v>
      </c>
      <c r="F42" s="39">
        <v>6.6599069180409472E-3</v>
      </c>
      <c r="G42" s="41">
        <v>-0.36409415961000324</v>
      </c>
      <c r="H42" s="41">
        <v>-8.9770285276113013E-2</v>
      </c>
    </row>
    <row r="43" spans="1:8" x14ac:dyDescent="0.25">
      <c r="A43" s="37" t="s">
        <v>1435</v>
      </c>
      <c r="B43" s="37" t="s">
        <v>1436</v>
      </c>
      <c r="C43" s="38">
        <v>2.6204794667701717E-2</v>
      </c>
      <c r="D43" s="38">
        <v>2.2043160867067198E-2</v>
      </c>
      <c r="E43" s="38">
        <v>7.1130745123778732E-3</v>
      </c>
      <c r="F43" s="39">
        <v>6.106583906005293E-3</v>
      </c>
      <c r="G43" s="41">
        <v>-0.41616338006345183</v>
      </c>
      <c r="H43" s="41">
        <v>-0.10064906063725802</v>
      </c>
    </row>
    <row r="44" spans="1:8" x14ac:dyDescent="0.25">
      <c r="A44" s="37" t="s">
        <v>1437</v>
      </c>
      <c r="B44" s="37" t="s">
        <v>1438</v>
      </c>
      <c r="C44" s="38">
        <v>2.6166453309407062E-2</v>
      </c>
      <c r="D44" s="38">
        <v>2.3342464272564499E-2</v>
      </c>
      <c r="E44" s="38">
        <v>7.9521269836856558E-3</v>
      </c>
      <c r="F44" s="39">
        <v>7.2323594264037507E-3</v>
      </c>
      <c r="G44" s="41">
        <v>-0.28239890368425624</v>
      </c>
      <c r="H44" s="41">
        <v>-7.1976755728190511E-2</v>
      </c>
    </row>
    <row r="45" spans="1:8" x14ac:dyDescent="0.25">
      <c r="A45" s="37" t="s">
        <v>1439</v>
      </c>
      <c r="B45" s="37" t="s">
        <v>1440</v>
      </c>
      <c r="C45" s="38">
        <v>2.3955239360691681E-2</v>
      </c>
      <c r="D45" s="38">
        <v>1.3271601074313796E-2</v>
      </c>
      <c r="E45" s="38">
        <v>7.597655654036313E-3</v>
      </c>
      <c r="F45" s="39">
        <v>4.2654192062024313E-3</v>
      </c>
      <c r="G45" s="41">
        <v>-1.0683638286377886</v>
      </c>
      <c r="H45" s="41">
        <v>-0.33322364478338817</v>
      </c>
    </row>
    <row r="46" spans="1:8" x14ac:dyDescent="0.25">
      <c r="A46" s="37" t="s">
        <v>1441</v>
      </c>
      <c r="B46" s="37" t="s">
        <v>1442</v>
      </c>
      <c r="C46" s="38">
        <v>2.3845463848995111E-2</v>
      </c>
      <c r="D46" s="38">
        <v>1.880032796274634E-2</v>
      </c>
      <c r="E46" s="38">
        <v>6.1546005351242224E-3</v>
      </c>
      <c r="F46" s="39">
        <v>4.9301149392351647E-3</v>
      </c>
      <c r="G46" s="41">
        <v>-0.50451358862487716</v>
      </c>
      <c r="H46" s="41">
        <v>-0.12244855958890577</v>
      </c>
    </row>
    <row r="47" spans="1:8" x14ac:dyDescent="0.25">
      <c r="A47" s="37" t="s">
        <v>1443</v>
      </c>
      <c r="B47" s="37" t="s">
        <v>1444</v>
      </c>
      <c r="C47" s="38">
        <v>2.1872868330425815E-2</v>
      </c>
      <c r="D47" s="38">
        <v>1.5688622153293016E-2</v>
      </c>
      <c r="E47" s="38">
        <v>7.4877466207333302E-3</v>
      </c>
      <c r="F47" s="39">
        <v>5.4497808784953515E-3</v>
      </c>
      <c r="G47" s="41">
        <v>-0.61842461771327994</v>
      </c>
      <c r="H47" s="41">
        <v>-0.20379657422379788</v>
      </c>
    </row>
    <row r="48" spans="1:8" x14ac:dyDescent="0.25">
      <c r="A48" s="37" t="s">
        <v>1445</v>
      </c>
      <c r="B48" s="37" t="s">
        <v>1446</v>
      </c>
      <c r="C48" s="38">
        <v>2.1641457661081932E-2</v>
      </c>
      <c r="D48" s="38">
        <v>1.6443813868990711E-2</v>
      </c>
      <c r="E48" s="38">
        <v>5.2806880335645586E-3</v>
      </c>
      <c r="F48" s="39">
        <v>4.0579182936282855E-3</v>
      </c>
      <c r="G48" s="41">
        <v>-0.51976437920912211</v>
      </c>
      <c r="H48" s="41">
        <v>-0.12227697399362732</v>
      </c>
    </row>
    <row r="49" spans="1:8" x14ac:dyDescent="0.25">
      <c r="A49" s="37" t="s">
        <v>1447</v>
      </c>
      <c r="B49" s="37" t="s">
        <v>1448</v>
      </c>
      <c r="C49" s="38">
        <v>2.1493907323016426E-2</v>
      </c>
      <c r="D49" s="38">
        <v>1.6928397567760246E-2</v>
      </c>
      <c r="E49" s="38">
        <v>6.7661052645630725E-3</v>
      </c>
      <c r="F49" s="39">
        <v>5.3997060508221952E-3</v>
      </c>
      <c r="G49" s="41">
        <v>-0.45655097552561796</v>
      </c>
      <c r="H49" s="41">
        <v>-0.13663992137408773</v>
      </c>
    </row>
    <row r="50" spans="1:8" x14ac:dyDescent="0.25">
      <c r="A50" s="37" t="s">
        <v>1449</v>
      </c>
      <c r="B50" s="37" t="s">
        <v>1450</v>
      </c>
      <c r="C50" s="38">
        <v>1.8935100055927689E-2</v>
      </c>
      <c r="D50" s="38">
        <v>1.5466026487569244E-2</v>
      </c>
      <c r="E50" s="38">
        <v>5.4878999532800392E-3</v>
      </c>
      <c r="F50" s="39">
        <v>4.5323226740310559E-3</v>
      </c>
      <c r="G50" s="41">
        <v>-0.3469073568358445</v>
      </c>
      <c r="H50" s="41">
        <v>-9.5557727924898334E-2</v>
      </c>
    </row>
    <row r="51" spans="1:8" x14ac:dyDescent="0.25">
      <c r="A51" s="37" t="s">
        <v>1451</v>
      </c>
      <c r="B51" s="37" t="s">
        <v>1452</v>
      </c>
      <c r="C51" s="38">
        <v>1.7229380784963968E-2</v>
      </c>
      <c r="D51" s="38">
        <v>1.2747670502569591E-2</v>
      </c>
      <c r="E51" s="38">
        <v>5.7018175587714741E-3</v>
      </c>
      <c r="F51" s="39">
        <v>4.2578808074210635E-3</v>
      </c>
      <c r="G51" s="41">
        <v>-0.44817102823943766</v>
      </c>
      <c r="H51" s="41">
        <v>-0.14439367513504106</v>
      </c>
    </row>
    <row r="52" spans="1:8" x14ac:dyDescent="0.25">
      <c r="A52" s="37" t="s">
        <v>1453</v>
      </c>
      <c r="B52" s="37" t="s">
        <v>1454</v>
      </c>
      <c r="C52" s="38">
        <v>1.6881512237371114E-2</v>
      </c>
      <c r="D52" s="38">
        <v>1.1583960046030671E-2</v>
      </c>
      <c r="E52" s="38">
        <v>4.7777118138238933E-3</v>
      </c>
      <c r="F52" s="39">
        <v>3.3878309470311472E-3</v>
      </c>
      <c r="G52" s="41">
        <v>-0.52975521913404422</v>
      </c>
      <c r="H52" s="41">
        <v>-0.13898808667927462</v>
      </c>
    </row>
    <row r="53" spans="1:8" x14ac:dyDescent="0.25">
      <c r="A53" s="37" t="s">
        <v>1455</v>
      </c>
      <c r="B53" s="37" t="s">
        <v>1456</v>
      </c>
      <c r="C53" s="38">
        <v>1.5662787197127895E-2</v>
      </c>
      <c r="D53" s="38">
        <v>1.0180590897173157E-2</v>
      </c>
      <c r="E53" s="38">
        <v>4.6301850790203773E-3</v>
      </c>
      <c r="F53" s="39">
        <v>3.0477473179232146E-3</v>
      </c>
      <c r="G53" s="41">
        <v>-0.5482196299954738</v>
      </c>
      <c r="H53" s="41">
        <v>-0.15824377610971627</v>
      </c>
    </row>
    <row r="54" spans="1:8" x14ac:dyDescent="0.25">
      <c r="A54" s="37" t="s">
        <v>1457</v>
      </c>
      <c r="B54" s="37" t="s">
        <v>1458</v>
      </c>
      <c r="C54" s="38">
        <v>1.5381956280380292E-2</v>
      </c>
      <c r="D54" s="38">
        <v>1.1478889019212794E-2</v>
      </c>
      <c r="E54" s="38">
        <v>4.892327136138571E-3</v>
      </c>
      <c r="F54" s="39">
        <v>3.6725964410305486E-3</v>
      </c>
      <c r="G54" s="41">
        <v>-0.39030672611674988</v>
      </c>
      <c r="H54" s="41">
        <v>-0.12197306951080224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C55D-5A5C-425A-829D-C1F7D2C17AEB}">
  <dimension ref="A1:K523"/>
  <sheetViews>
    <sheetView workbookViewId="0">
      <selection activeCell="H6" sqref="H6"/>
    </sheetView>
  </sheetViews>
  <sheetFormatPr defaultRowHeight="15" x14ac:dyDescent="0.25"/>
  <cols>
    <col min="1" max="1" width="7.140625" bestFit="1" customWidth="1"/>
    <col min="2" max="2" width="94.42578125" bestFit="1" customWidth="1"/>
    <col min="3" max="3" width="34.42578125" bestFit="1" customWidth="1"/>
    <col min="4" max="5" width="8.85546875" bestFit="1" customWidth="1"/>
    <col min="6" max="6" width="6.5703125" bestFit="1" customWidth="1"/>
    <col min="7" max="7" width="8.7109375" bestFit="1" customWidth="1"/>
    <col min="8" max="9" width="8.140625" bestFit="1" customWidth="1"/>
    <col min="10" max="10" width="41.42578125" bestFit="1" customWidth="1"/>
    <col min="11" max="11" width="9.7109375" bestFit="1" customWidth="1"/>
  </cols>
  <sheetData>
    <row r="1" spans="1:11" ht="34.5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1461</v>
      </c>
      <c r="F1" s="3" t="s">
        <v>5</v>
      </c>
      <c r="G1" s="2" t="s">
        <v>1462</v>
      </c>
      <c r="H1" s="2" t="s">
        <v>7</v>
      </c>
      <c r="I1" s="2" t="s">
        <v>8</v>
      </c>
      <c r="J1" s="4" t="s">
        <v>9</v>
      </c>
      <c r="K1" s="5" t="s">
        <v>10</v>
      </c>
    </row>
    <row r="2" spans="1:11" ht="15.75" x14ac:dyDescent="0.25">
      <c r="A2" s="7" t="s">
        <v>11</v>
      </c>
      <c r="B2" s="7" t="s">
        <v>12</v>
      </c>
      <c r="C2" s="7" t="s">
        <v>13</v>
      </c>
      <c r="D2" s="8">
        <v>0.34039301945203537</v>
      </c>
      <c r="E2" s="8">
        <f>_xlfn.XLOOKUP(Table147[[#This Row],[PUMA_CZE]],'[1]Electric PUMA-CZ Results'!$L$3:$L$524,'[1]Electric PUMA-CZ Results'!$M$3:$M$524)</f>
        <v>0.27877742763800195</v>
      </c>
      <c r="F2" s="8">
        <v>1.4418491104171966E-2</v>
      </c>
      <c r="G2" s="8">
        <f>_xlfn.XLOOKUP(Table147[[#This Row],[PUMA_CZE]],'[1]Electric PUMA-CZ Results'!$L$3:$L$524,'[1]Electric PUMA-CZ Results'!$N$3:$N$524)</f>
        <v>1.1808555495389261E-2</v>
      </c>
      <c r="H2" s="9">
        <f>(Table147[[#This Row],[FERA AR20]]-Table147[[#This Row],[Base AR20]])*100</f>
        <v>-6.1615591814033426</v>
      </c>
      <c r="I2" s="9">
        <f>(Table147[[#This Row],[FERA AR50]]-Table147[[#This Row],[Base AR50]])*100</f>
        <v>-0.26099356087827053</v>
      </c>
      <c r="J2" s="7" t="s">
        <v>14</v>
      </c>
      <c r="K2" s="10" t="s">
        <v>15</v>
      </c>
    </row>
    <row r="3" spans="1:11" ht="15.75" x14ac:dyDescent="0.25">
      <c r="A3" s="7" t="s">
        <v>16</v>
      </c>
      <c r="B3" s="7" t="s">
        <v>17</v>
      </c>
      <c r="C3" s="7" t="s">
        <v>18</v>
      </c>
      <c r="D3" s="8">
        <v>0.31016228709197408</v>
      </c>
      <c r="E3" s="8">
        <f>_xlfn.XLOOKUP(Table147[[#This Row],[PUMA_CZE]],'[1]Electric PUMA-CZ Results'!$L$3:$L$524,'[1]Electric PUMA-CZ Results'!$M$3:$M$524)</f>
        <v>0.25425433824676846</v>
      </c>
      <c r="F3" s="8">
        <v>1.8588071638359096E-2</v>
      </c>
      <c r="G3" s="8">
        <v>1.2553427329617112E-2</v>
      </c>
      <c r="H3" s="11">
        <f>(Table147[[#This Row],[FERA AR20]]-Table147[[#This Row],[Base AR20]])*100</f>
        <v>-5.5907948845205615</v>
      </c>
      <c r="I3" s="11">
        <f>(Table147[[#This Row],[FERA AR50]]-Table147[[#This Row],[Base AR50]])*100</f>
        <v>-0.60346443087419843</v>
      </c>
      <c r="J3" s="7" t="s">
        <v>19</v>
      </c>
      <c r="K3" s="8" t="s">
        <v>15</v>
      </c>
    </row>
    <row r="4" spans="1:11" ht="15.75" x14ac:dyDescent="0.25">
      <c r="A4" s="7" t="s">
        <v>20</v>
      </c>
      <c r="B4" s="7" t="s">
        <v>21</v>
      </c>
      <c r="C4" s="7" t="s">
        <v>22</v>
      </c>
      <c r="D4" s="8">
        <v>0.28125208030764842</v>
      </c>
      <c r="E4" s="8">
        <f>_xlfn.XLOOKUP(Table147[[#This Row],[PUMA_CZE]],'[1]Electric PUMA-CZ Results'!$L$3:$L$524,'[1]Electric PUMA-CZ Results'!$M$3:$M$524)</f>
        <v>0.23034915366854272</v>
      </c>
      <c r="F4" s="8">
        <v>2.165375590577194E-2</v>
      </c>
      <c r="G4" s="8">
        <v>1.4596729134732167E-2</v>
      </c>
      <c r="H4" s="11">
        <f>(Table147[[#This Row],[FERA AR20]]-Table147[[#This Row],[Base AR20]])*100</f>
        <v>-5.0902926639105699</v>
      </c>
      <c r="I4" s="11">
        <f>(Table147[[#This Row],[FERA AR50]]-Table147[[#This Row],[Base AR50]])*100</f>
        <v>-0.70570267710397727</v>
      </c>
      <c r="J4" s="7" t="s">
        <v>23</v>
      </c>
      <c r="K4" s="8" t="s">
        <v>15</v>
      </c>
    </row>
    <row r="5" spans="1:11" ht="15.75" x14ac:dyDescent="0.25">
      <c r="A5" s="7" t="s">
        <v>24</v>
      </c>
      <c r="B5" s="7" t="s">
        <v>25</v>
      </c>
      <c r="C5" s="7" t="s">
        <v>26</v>
      </c>
      <c r="D5" s="8">
        <v>0.27791181156300127</v>
      </c>
      <c r="E5" s="8">
        <f>_xlfn.XLOOKUP(Table147[[#This Row],[PUMA_CZE]],'[1]Electric PUMA-CZ Results'!$L$3:$L$524,'[1]Electric PUMA-CZ Results'!$M$3:$M$524)</f>
        <v>0.23265711750444301</v>
      </c>
      <c r="F5" s="8">
        <v>3.2656812508058859E-2</v>
      </c>
      <c r="G5" s="8">
        <v>2.1195787235425759E-2</v>
      </c>
      <c r="H5" s="11">
        <f>(Table147[[#This Row],[FERA AR20]]-Table147[[#This Row],[Base AR20]])*100</f>
        <v>-4.5254694058558256</v>
      </c>
      <c r="I5" s="11">
        <f>(Table147[[#This Row],[FERA AR50]]-Table147[[#This Row],[Base AR50]])*100</f>
        <v>-1.1461025272633101</v>
      </c>
      <c r="J5" s="7" t="s">
        <v>27</v>
      </c>
      <c r="K5" s="8" t="s">
        <v>15</v>
      </c>
    </row>
    <row r="6" spans="1:11" ht="15.75" x14ac:dyDescent="0.25">
      <c r="A6" s="7" t="s">
        <v>28</v>
      </c>
      <c r="B6" s="7" t="s">
        <v>29</v>
      </c>
      <c r="C6" s="7" t="s">
        <v>26</v>
      </c>
      <c r="D6" s="8">
        <v>0.25289474698884806</v>
      </c>
      <c r="E6" s="8">
        <f>_xlfn.XLOOKUP(Table147[[#This Row],[PUMA_CZE]],'[1]Electric PUMA-CZ Results'!$L$3:$L$524,'[1]Electric PUMA-CZ Results'!$M$3:$M$524)</f>
        <v>0.21171378983689804</v>
      </c>
      <c r="F6" s="8">
        <v>3.9235017877761194E-2</v>
      </c>
      <c r="G6" s="8">
        <v>2.5439382361284801E-2</v>
      </c>
      <c r="H6" s="11">
        <f>(Table147[[#This Row],[FERA AR20]]-Table147[[#This Row],[Base AR20]])*100</f>
        <v>-4.1180957151950022</v>
      </c>
      <c r="I6" s="11">
        <f>(Table147[[#This Row],[FERA AR50]]-Table147[[#This Row],[Base AR50]])*100</f>
        <v>-1.3795635516476394</v>
      </c>
      <c r="J6" s="7" t="s">
        <v>30</v>
      </c>
      <c r="K6" s="8" t="s">
        <v>15</v>
      </c>
    </row>
    <row r="7" spans="1:11" ht="15.75" x14ac:dyDescent="0.25">
      <c r="A7" s="7" t="s">
        <v>37</v>
      </c>
      <c r="B7" s="7" t="s">
        <v>38</v>
      </c>
      <c r="C7" s="7" t="s">
        <v>39</v>
      </c>
      <c r="D7" s="8">
        <v>0.22689092344795378</v>
      </c>
      <c r="E7" s="8">
        <f>_xlfn.XLOOKUP(Table147[[#This Row],[PUMA_CZE]],'[1]Electric PUMA-CZ Results'!$L$3:$L$524,'[1]Electric PUMA-CZ Results'!$M$3:$M$524)</f>
        <v>0.18587610908396501</v>
      </c>
      <c r="F7" s="8">
        <v>3.9806036655614642E-2</v>
      </c>
      <c r="G7" s="8">
        <v>2.6847707420805982E-2</v>
      </c>
      <c r="H7" s="11">
        <f>(Table147[[#This Row],[FERA AR20]]-Table147[[#This Row],[Base AR20]])*100</f>
        <v>-4.1014814363988767</v>
      </c>
      <c r="I7" s="11">
        <f>(Table147[[#This Row],[FERA AR50]]-Table147[[#This Row],[Base AR50]])*100</f>
        <v>-1.2958329234808659</v>
      </c>
      <c r="J7" s="7" t="s">
        <v>40</v>
      </c>
      <c r="K7" s="8" t="s">
        <v>15</v>
      </c>
    </row>
    <row r="8" spans="1:11" ht="15.75" x14ac:dyDescent="0.25">
      <c r="A8" s="7" t="s">
        <v>34</v>
      </c>
      <c r="B8" s="7" t="s">
        <v>35</v>
      </c>
      <c r="C8" s="7" t="s">
        <v>26</v>
      </c>
      <c r="D8" s="8">
        <v>0.23727989618763287</v>
      </c>
      <c r="E8" s="8">
        <f>_xlfn.XLOOKUP(Table147[[#This Row],[PUMA_CZE]],'[1]Electric PUMA-CZ Results'!$L$3:$L$524,'[1]Electric PUMA-CZ Results'!$M$3:$M$524)</f>
        <v>0.19864163519460015</v>
      </c>
      <c r="F8" s="8">
        <v>4.310947066516016E-2</v>
      </c>
      <c r="G8" s="8">
        <v>2.7942129505137157E-2</v>
      </c>
      <c r="H8" s="11">
        <f>(Table147[[#This Row],[FERA AR20]]-Table147[[#This Row],[Base AR20]])*100</f>
        <v>-3.8638260993032718</v>
      </c>
      <c r="I8" s="11">
        <f>(Table147[[#This Row],[FERA AR50]]-Table147[[#This Row],[Base AR50]])*100</f>
        <v>-1.5167341160023002</v>
      </c>
      <c r="J8" s="7" t="s">
        <v>36</v>
      </c>
      <c r="K8" s="8" t="s">
        <v>15</v>
      </c>
    </row>
    <row r="9" spans="1:11" ht="15.75" x14ac:dyDescent="0.25">
      <c r="A9" s="7" t="s">
        <v>49</v>
      </c>
      <c r="B9" s="7" t="s">
        <v>50</v>
      </c>
      <c r="C9" s="7" t="s">
        <v>18</v>
      </c>
      <c r="D9" s="8">
        <v>0.19464670932012368</v>
      </c>
      <c r="E9" s="8">
        <f>_xlfn.XLOOKUP(Table147[[#This Row],[PUMA_CZE]],'[1]Electric PUMA-CZ Results'!$L$3:$L$524,'[1]Electric PUMA-CZ Results'!$M$3:$M$524)</f>
        <v>0.15942600558439365</v>
      </c>
      <c r="F9" s="8">
        <v>1.4399372511048768E-2</v>
      </c>
      <c r="G9" s="8">
        <v>9.732921101840623E-3</v>
      </c>
      <c r="H9" s="11">
        <f>(Table147[[#This Row],[FERA AR20]]-Table147[[#This Row],[Base AR20]])*100</f>
        <v>-3.5220703735730026</v>
      </c>
      <c r="I9" s="11">
        <f>(Table147[[#This Row],[FERA AR50]]-Table147[[#This Row],[Base AR50]])*100</f>
        <v>-0.46664514092081449</v>
      </c>
      <c r="J9" s="7" t="s">
        <v>51</v>
      </c>
      <c r="K9" s="8" t="s">
        <v>15</v>
      </c>
    </row>
    <row r="10" spans="1:11" ht="15.75" x14ac:dyDescent="0.25">
      <c r="A10" s="7" t="s">
        <v>34</v>
      </c>
      <c r="B10" s="7" t="s">
        <v>35</v>
      </c>
      <c r="C10" s="7" t="s">
        <v>41</v>
      </c>
      <c r="D10" s="8">
        <v>0.2042007521514336</v>
      </c>
      <c r="E10" s="8">
        <f>_xlfn.XLOOKUP(Table147[[#This Row],[PUMA_CZE]],'[1]Electric PUMA-CZ Results'!$L$3:$L$524,'[1]Electric PUMA-CZ Results'!$M$3:$M$524)</f>
        <v>0.16933754872895285</v>
      </c>
      <c r="F10" s="8">
        <v>4.7319559743599728E-2</v>
      </c>
      <c r="G10" s="8">
        <v>3.0599929365664878E-2</v>
      </c>
      <c r="H10" s="11">
        <f>(Table147[[#This Row],[FERA AR20]]-Table147[[#This Row],[Base AR20]])*100</f>
        <v>-3.4863203422480753</v>
      </c>
      <c r="I10" s="11">
        <f>(Table147[[#This Row],[FERA AR50]]-Table147[[#This Row],[Base AR50]])*100</f>
        <v>-1.6719630377934849</v>
      </c>
      <c r="J10" s="7" t="s">
        <v>42</v>
      </c>
      <c r="K10" s="8" t="s">
        <v>15</v>
      </c>
    </row>
    <row r="11" spans="1:11" ht="15.75" x14ac:dyDescent="0.25">
      <c r="A11" s="7" t="s">
        <v>43</v>
      </c>
      <c r="B11" s="7" t="s">
        <v>44</v>
      </c>
      <c r="C11" s="7" t="s">
        <v>26</v>
      </c>
      <c r="D11" s="8">
        <v>0.20359335570570752</v>
      </c>
      <c r="E11" s="8">
        <f>_xlfn.XLOOKUP(Table147[[#This Row],[PUMA_CZE]],'[1]Electric PUMA-CZ Results'!$L$3:$L$524,'[1]Electric PUMA-CZ Results'!$M$3:$M$524)</f>
        <v>0.17044055455990809</v>
      </c>
      <c r="F11" s="8">
        <v>4.2125906159811211E-2</v>
      </c>
      <c r="G11" s="8">
        <v>2.7322103509442735E-2</v>
      </c>
      <c r="H11" s="11">
        <f>(Table147[[#This Row],[FERA AR20]]-Table147[[#This Row],[Base AR20]])*100</f>
        <v>-3.3152801145799438</v>
      </c>
      <c r="I11" s="11">
        <f>(Table147[[#This Row],[FERA AR50]]-Table147[[#This Row],[Base AR50]])*100</f>
        <v>-1.4803802650368476</v>
      </c>
      <c r="J11" s="7" t="s">
        <v>45</v>
      </c>
      <c r="K11" s="8" t="s">
        <v>15</v>
      </c>
    </row>
    <row r="12" spans="1:11" ht="15.75" x14ac:dyDescent="0.25">
      <c r="A12" s="7" t="s">
        <v>46</v>
      </c>
      <c r="B12" s="7" t="s">
        <v>47</v>
      </c>
      <c r="C12" s="7" t="s">
        <v>26</v>
      </c>
      <c r="D12" s="8">
        <v>0.20195331256358628</v>
      </c>
      <c r="E12" s="8">
        <f>_xlfn.XLOOKUP(Table147[[#This Row],[PUMA_CZE]],'[1]Electric PUMA-CZ Results'!$L$3:$L$524,'[1]Electric PUMA-CZ Results'!$M$3:$M$524)</f>
        <v>0.16906757329695687</v>
      </c>
      <c r="F12" s="8">
        <v>4.1327960939421649E-2</v>
      </c>
      <c r="G12" s="8">
        <v>2.679174418763525E-2</v>
      </c>
      <c r="H12" s="11">
        <f>(Table147[[#This Row],[FERA AR20]]-Table147[[#This Row],[Base AR20]])*100</f>
        <v>-3.288573926662941</v>
      </c>
      <c r="I12" s="11">
        <f>(Table147[[#This Row],[FERA AR50]]-Table147[[#This Row],[Base AR50]])*100</f>
        <v>-1.4536216751786397</v>
      </c>
      <c r="J12" s="7" t="s">
        <v>48</v>
      </c>
      <c r="K12" s="8" t="s">
        <v>15</v>
      </c>
    </row>
    <row r="13" spans="1:11" ht="15.75" x14ac:dyDescent="0.25">
      <c r="A13" s="7" t="s">
        <v>52</v>
      </c>
      <c r="B13" s="7" t="s">
        <v>53</v>
      </c>
      <c r="C13" s="7" t="s">
        <v>41</v>
      </c>
      <c r="D13" s="8">
        <v>0.18876773208713304</v>
      </c>
      <c r="E13" s="8">
        <f>_xlfn.XLOOKUP(Table147[[#This Row],[PUMA_CZE]],'[1]Electric PUMA-CZ Results'!$L$3:$L$524,'[1]Electric PUMA-CZ Results'!$M$3:$M$524)</f>
        <v>0.15653940886100892</v>
      </c>
      <c r="F13" s="8">
        <v>3.453833072647166E-2</v>
      </c>
      <c r="G13" s="8">
        <v>2.2370599422368971E-2</v>
      </c>
      <c r="H13" s="11">
        <f>(Table147[[#This Row],[FERA AR20]]-Table147[[#This Row],[Base AR20]])*100</f>
        <v>-3.2228323226124123</v>
      </c>
      <c r="I13" s="11">
        <f>(Table147[[#This Row],[FERA AR50]]-Table147[[#This Row],[Base AR50]])*100</f>
        <v>-1.2167731304102689</v>
      </c>
      <c r="J13" s="7" t="s">
        <v>54</v>
      </c>
      <c r="K13" s="8" t="s">
        <v>15</v>
      </c>
    </row>
    <row r="14" spans="1:11" ht="15.75" x14ac:dyDescent="0.25">
      <c r="A14" s="7" t="s">
        <v>59</v>
      </c>
      <c r="B14" s="7" t="s">
        <v>60</v>
      </c>
      <c r="C14" s="7" t="s">
        <v>41</v>
      </c>
      <c r="D14" s="8">
        <v>0.18636790936373679</v>
      </c>
      <c r="E14" s="8">
        <f>_xlfn.XLOOKUP(Table147[[#This Row],[PUMA_CZE]],'[1]Electric PUMA-CZ Results'!$L$3:$L$524,'[1]Electric PUMA-CZ Results'!$M$3:$M$524)</f>
        <v>0.1545493079770387</v>
      </c>
      <c r="F14" s="8">
        <v>4.8556773631569579E-2</v>
      </c>
      <c r="G14" s="8">
        <v>3.1395028657995046E-2</v>
      </c>
      <c r="H14" s="11">
        <f>(Table147[[#This Row],[FERA AR20]]-Table147[[#This Row],[Base AR20]])*100</f>
        <v>-3.1818601386698093</v>
      </c>
      <c r="I14" s="11">
        <f>(Table147[[#This Row],[FERA AR50]]-Table147[[#This Row],[Base AR50]])*100</f>
        <v>-1.7161744973574533</v>
      </c>
      <c r="J14" s="7" t="s">
        <v>61</v>
      </c>
      <c r="K14" s="8" t="s">
        <v>15</v>
      </c>
    </row>
    <row r="15" spans="1:11" ht="15.75" x14ac:dyDescent="0.25">
      <c r="A15" s="7" t="s">
        <v>55</v>
      </c>
      <c r="B15" s="7" t="s">
        <v>56</v>
      </c>
      <c r="C15" s="7" t="s">
        <v>57</v>
      </c>
      <c r="D15" s="8">
        <v>0.18775233335735309</v>
      </c>
      <c r="E15" s="8">
        <f>_xlfn.XLOOKUP(Table147[[#This Row],[PUMA_CZE]],'[1]Electric PUMA-CZ Results'!$L$3:$L$524,'[1]Electric PUMA-CZ Results'!$M$3:$M$524)</f>
        <v>0.15711640168789734</v>
      </c>
      <c r="F15" s="8">
        <v>2.6337755194270347E-2</v>
      </c>
      <c r="G15" s="8">
        <v>1.708854558291651E-2</v>
      </c>
      <c r="H15" s="11">
        <f>(Table147[[#This Row],[FERA AR20]]-Table147[[#This Row],[Base AR20]])*100</f>
        <v>-3.0635931669455747</v>
      </c>
      <c r="I15" s="11">
        <f>(Table147[[#This Row],[FERA AR50]]-Table147[[#This Row],[Base AR50]])*100</f>
        <v>-0.92492096113538369</v>
      </c>
      <c r="J15" s="7" t="s">
        <v>58</v>
      </c>
      <c r="K15" s="8" t="s">
        <v>15</v>
      </c>
    </row>
    <row r="16" spans="1:11" ht="15.75" x14ac:dyDescent="0.25">
      <c r="A16" s="7" t="s">
        <v>62</v>
      </c>
      <c r="B16" s="7" t="s">
        <v>63</v>
      </c>
      <c r="C16" s="7" t="s">
        <v>26</v>
      </c>
      <c r="D16" s="8">
        <v>0.18557606941441351</v>
      </c>
      <c r="E16" s="8">
        <f>_xlfn.XLOOKUP(Table147[[#This Row],[PUMA_CZE]],'[1]Electric PUMA-CZ Results'!$L$3:$L$524,'[1]Electric PUMA-CZ Results'!$M$3:$M$524)</f>
        <v>0.15535717300009114</v>
      </c>
      <c r="F16" s="8">
        <v>3.7447274958287077E-2</v>
      </c>
      <c r="G16" s="8">
        <v>2.4280637200447049E-2</v>
      </c>
      <c r="H16" s="11">
        <f>(Table147[[#This Row],[FERA AR20]]-Table147[[#This Row],[Base AR20]])*100</f>
        <v>-3.0218896414322378</v>
      </c>
      <c r="I16" s="11">
        <f>(Table147[[#This Row],[FERA AR50]]-Table147[[#This Row],[Base AR50]])*100</f>
        <v>-1.316663775784003</v>
      </c>
      <c r="J16" s="7" t="s">
        <v>64</v>
      </c>
      <c r="K16" s="8" t="s">
        <v>15</v>
      </c>
    </row>
    <row r="17" spans="1:11" ht="15.75" x14ac:dyDescent="0.25">
      <c r="A17" s="7" t="s">
        <v>67</v>
      </c>
      <c r="B17" s="7" t="s">
        <v>68</v>
      </c>
      <c r="C17" s="7" t="s">
        <v>13</v>
      </c>
      <c r="D17" s="8">
        <v>0.16612216232847998</v>
      </c>
      <c r="E17" s="8">
        <f>_xlfn.XLOOKUP(Table147[[#This Row],[PUMA_CZE]],'[1]Electric PUMA-CZ Results'!$L$3:$L$524,'[1]Electric PUMA-CZ Results'!$M$3:$M$524)</f>
        <v>0.13605187662822188</v>
      </c>
      <c r="F17" s="8">
        <v>1.2097595935539428E-2</v>
      </c>
      <c r="G17" s="8">
        <v>8.1784937657071385E-3</v>
      </c>
      <c r="H17" s="11">
        <f>(Table147[[#This Row],[FERA AR20]]-Table147[[#This Row],[Base AR20]])*100</f>
        <v>-3.0070285700258106</v>
      </c>
      <c r="I17" s="11">
        <f>(Table147[[#This Row],[FERA AR50]]-Table147[[#This Row],[Base AR50]])*100</f>
        <v>-0.39191021698322898</v>
      </c>
      <c r="J17" s="7" t="s">
        <v>69</v>
      </c>
      <c r="K17" s="8" t="s">
        <v>15</v>
      </c>
    </row>
    <row r="18" spans="1:11" ht="15.75" x14ac:dyDescent="0.25">
      <c r="A18" s="7" t="s">
        <v>70</v>
      </c>
      <c r="B18" s="7" t="s">
        <v>71</v>
      </c>
      <c r="C18" s="7" t="s">
        <v>22</v>
      </c>
      <c r="D18" s="8">
        <v>0.16254651549309698</v>
      </c>
      <c r="E18" s="8">
        <f>_xlfn.XLOOKUP(Table147[[#This Row],[PUMA_CZE]],'[1]Electric PUMA-CZ Results'!$L$3:$L$524,'[1]Electric PUMA-CZ Results'!$M$3:$M$524)</f>
        <v>0.1331277345029733</v>
      </c>
      <c r="F18" s="8">
        <v>2.421589975422319E-2</v>
      </c>
      <c r="G18" s="8">
        <v>1.6304094274658454E-2</v>
      </c>
      <c r="H18" s="11">
        <f>(Table147[[#This Row],[FERA AR20]]-Table147[[#This Row],[Base AR20]])*100</f>
        <v>-2.9418780990123681</v>
      </c>
      <c r="I18" s="11">
        <f>(Table147[[#This Row],[FERA AR50]]-Table147[[#This Row],[Base AR50]])*100</f>
        <v>-0.79118054795647363</v>
      </c>
      <c r="J18" s="7" t="s">
        <v>72</v>
      </c>
      <c r="K18" s="8" t="s">
        <v>15</v>
      </c>
    </row>
    <row r="19" spans="1:11" ht="15.75" x14ac:dyDescent="0.25">
      <c r="A19" s="7" t="s">
        <v>73</v>
      </c>
      <c r="B19" s="7" t="s">
        <v>74</v>
      </c>
      <c r="C19" s="7" t="s">
        <v>39</v>
      </c>
      <c r="D19" s="8">
        <v>0.1623730546196914</v>
      </c>
      <c r="E19" s="8">
        <f>_xlfn.XLOOKUP(Table147[[#This Row],[PUMA_CZE]],'[1]Electric PUMA-CZ Results'!$L$3:$L$524,'[1]Electric PUMA-CZ Results'!$M$3:$M$524)</f>
        <v>0.1330210620774771</v>
      </c>
      <c r="F19" s="8">
        <v>4.7273900808013698E-2</v>
      </c>
      <c r="G19" s="8">
        <v>3.2010963313084034E-2</v>
      </c>
      <c r="H19" s="11">
        <f>(Table147[[#This Row],[FERA AR20]]-Table147[[#This Row],[Base AR20]])*100</f>
        <v>-2.9351992542214296</v>
      </c>
      <c r="I19" s="11">
        <f>(Table147[[#This Row],[FERA AR50]]-Table147[[#This Row],[Base AR50]])*100</f>
        <v>-1.5262937494929665</v>
      </c>
      <c r="J19" s="7" t="s">
        <v>75</v>
      </c>
      <c r="K19" s="8" t="s">
        <v>15</v>
      </c>
    </row>
    <row r="20" spans="1:11" ht="15.75" x14ac:dyDescent="0.25">
      <c r="A20" s="7" t="s">
        <v>83</v>
      </c>
      <c r="B20" s="7" t="s">
        <v>84</v>
      </c>
      <c r="C20" s="7" t="s">
        <v>85</v>
      </c>
      <c r="D20" s="8">
        <v>0.15994559962062399</v>
      </c>
      <c r="E20" s="8">
        <f>_xlfn.XLOOKUP(Table147[[#This Row],[PUMA_CZE]],'[1]Electric PUMA-CZ Results'!$L$3:$L$524,'[1]Electric PUMA-CZ Results'!$M$3:$M$524)</f>
        <v>0.1312362603516018</v>
      </c>
      <c r="F20" s="8">
        <v>2.9923108098358221E-2</v>
      </c>
      <c r="G20" s="8">
        <v>1.934700610420349E-2</v>
      </c>
      <c r="H20" s="11">
        <f>(Table147[[#This Row],[FERA AR20]]-Table147[[#This Row],[Base AR20]])*100</f>
        <v>-2.8709339269022194</v>
      </c>
      <c r="I20" s="11">
        <f>(Table147[[#This Row],[FERA AR50]]-Table147[[#This Row],[Base AR50]])*100</f>
        <v>-1.0576101994154732</v>
      </c>
      <c r="J20" s="7" t="s">
        <v>86</v>
      </c>
      <c r="K20" s="8" t="s">
        <v>15</v>
      </c>
    </row>
    <row r="21" spans="1:11" ht="15.75" x14ac:dyDescent="0.25">
      <c r="A21" s="7" t="s">
        <v>52</v>
      </c>
      <c r="B21" s="7" t="s">
        <v>53</v>
      </c>
      <c r="C21" s="7" t="s">
        <v>26</v>
      </c>
      <c r="D21" s="8">
        <v>0.17614785166981073</v>
      </c>
      <c r="E21" s="8">
        <f>_xlfn.XLOOKUP(Table147[[#This Row],[PUMA_CZE]],'[1]Electric PUMA-CZ Results'!$L$3:$L$524,'[1]Electric PUMA-CZ Results'!$M$3:$M$524)</f>
        <v>0.14747080331198695</v>
      </c>
      <c r="F21" s="8">
        <v>3.0706694022882078E-2</v>
      </c>
      <c r="G21" s="8">
        <v>1.9923477080731472E-2</v>
      </c>
      <c r="H21" s="11">
        <f>(Table147[[#This Row],[FERA AR20]]-Table147[[#This Row],[Base AR20]])*100</f>
        <v>-2.8677048357823782</v>
      </c>
      <c r="I21" s="11">
        <f>(Table147[[#This Row],[FERA AR50]]-Table147[[#This Row],[Base AR50]])*100</f>
        <v>-1.0783216942150606</v>
      </c>
      <c r="J21" s="7" t="s">
        <v>65</v>
      </c>
      <c r="K21" s="8" t="s">
        <v>15</v>
      </c>
    </row>
    <row r="22" spans="1:11" ht="15.75" x14ac:dyDescent="0.25">
      <c r="A22" s="12" t="s">
        <v>34</v>
      </c>
      <c r="B22" s="7" t="s">
        <v>35</v>
      </c>
      <c r="C22" s="7" t="s">
        <v>57</v>
      </c>
      <c r="D22" s="8">
        <v>0.17370415105834941</v>
      </c>
      <c r="E22" s="8">
        <f>_xlfn.XLOOKUP(Table147[[#This Row],[PUMA_CZE]],'[1]Electric PUMA-CZ Results'!$L$3:$L$524,'[1]Electric PUMA-CZ Results'!$M$3:$M$524)</f>
        <v>0.14536048998439771</v>
      </c>
      <c r="F22" s="13">
        <v>3.824100341869402E-2</v>
      </c>
      <c r="G22" s="8">
        <v>2.4775237046348757E-2</v>
      </c>
      <c r="H22" s="11">
        <f>(Table147[[#This Row],[FERA AR20]]-Table147[[#This Row],[Base AR20]])*100</f>
        <v>-2.8343661073951698</v>
      </c>
      <c r="I22" s="11">
        <f>(Table147[[#This Row],[FERA AR50]]-Table147[[#This Row],[Base AR50]])*100</f>
        <v>-1.3465766372345263</v>
      </c>
      <c r="J22" s="7" t="s">
        <v>66</v>
      </c>
      <c r="K22" s="8" t="s">
        <v>15</v>
      </c>
    </row>
    <row r="23" spans="1:11" ht="15.75" x14ac:dyDescent="0.25">
      <c r="A23" s="12" t="s">
        <v>79</v>
      </c>
      <c r="B23" s="7" t="s">
        <v>80</v>
      </c>
      <c r="C23" s="7" t="s">
        <v>81</v>
      </c>
      <c r="D23" s="8">
        <v>0.16157433765532114</v>
      </c>
      <c r="E23" s="8">
        <f>_xlfn.XLOOKUP(Table147[[#This Row],[PUMA_CZE]],'[1]Electric PUMA-CZ Results'!$L$3:$L$524,'[1]Electric PUMA-CZ Results'!$M$3:$M$524)</f>
        <v>0.1343647064766198</v>
      </c>
      <c r="F23" s="13">
        <v>4.0037554174520124E-2</v>
      </c>
      <c r="G23" s="8">
        <v>2.5949663292948667E-2</v>
      </c>
      <c r="H23" s="11">
        <f>(Table147[[#This Row],[FERA AR20]]-Table147[[#This Row],[Base AR20]])*100</f>
        <v>-2.7209631178701343</v>
      </c>
      <c r="I23" s="11">
        <f>(Table147[[#This Row],[FERA AR50]]-Table147[[#This Row],[Base AR50]])*100</f>
        <v>-1.4087890881571457</v>
      </c>
      <c r="J23" s="7" t="s">
        <v>82</v>
      </c>
      <c r="K23" s="8" t="s">
        <v>15</v>
      </c>
    </row>
    <row r="24" spans="1:11" ht="15.75" x14ac:dyDescent="0.25">
      <c r="A24" s="12" t="s">
        <v>96</v>
      </c>
      <c r="B24" s="7" t="s">
        <v>97</v>
      </c>
      <c r="C24" s="7" t="s">
        <v>98</v>
      </c>
      <c r="D24" s="8">
        <v>0.15108863448653981</v>
      </c>
      <c r="E24" s="8">
        <f>_xlfn.XLOOKUP(Table147[[#This Row],[PUMA_CZE]],'[1]Electric PUMA-CZ Results'!$L$3:$L$524,'[1]Electric PUMA-CZ Results'!$M$3:$M$524)</f>
        <v>0.12396904094723744</v>
      </c>
      <c r="F24" s="13">
        <v>3.5623495156186458E-2</v>
      </c>
      <c r="G24" s="8">
        <v>2.3050063411177331E-2</v>
      </c>
      <c r="H24" s="11">
        <f>(Table147[[#This Row],[FERA AR20]]-Table147[[#This Row],[Base AR20]])*100</f>
        <v>-2.7119593539302365</v>
      </c>
      <c r="I24" s="11">
        <f>(Table147[[#This Row],[FERA AR50]]-Table147[[#This Row],[Base AR50]])*100</f>
        <v>-1.2573431745009127</v>
      </c>
      <c r="J24" s="7" t="s">
        <v>99</v>
      </c>
      <c r="K24" s="8" t="s">
        <v>15</v>
      </c>
    </row>
    <row r="25" spans="1:11" ht="15.75" x14ac:dyDescent="0.25">
      <c r="A25" s="12" t="s">
        <v>87</v>
      </c>
      <c r="B25" s="7" t="s">
        <v>88</v>
      </c>
      <c r="C25" s="7" t="s">
        <v>41</v>
      </c>
      <c r="D25" s="8">
        <v>0.15666338534234325</v>
      </c>
      <c r="E25" s="8">
        <f>_xlfn.XLOOKUP(Table147[[#This Row],[PUMA_CZE]],'[1]Electric PUMA-CZ Results'!$L$3:$L$524,'[1]Electric PUMA-CZ Results'!$M$3:$M$524)</f>
        <v>0.12991623865213825</v>
      </c>
      <c r="F25" s="13">
        <v>4.4452565182387709E-2</v>
      </c>
      <c r="G25" s="8">
        <v>2.875640324350991E-2</v>
      </c>
      <c r="H25" s="11">
        <f>(Table147[[#This Row],[FERA AR20]]-Table147[[#This Row],[Base AR20]])*100</f>
        <v>-2.6747146690205001</v>
      </c>
      <c r="I25" s="11">
        <f>(Table147[[#This Row],[FERA AR50]]-Table147[[#This Row],[Base AR50]])*100</f>
        <v>-1.56961619388778</v>
      </c>
      <c r="J25" s="7" t="s">
        <v>89</v>
      </c>
      <c r="K25" s="8" t="s">
        <v>15</v>
      </c>
    </row>
    <row r="26" spans="1:11" ht="15.75" x14ac:dyDescent="0.25">
      <c r="A26" s="12" t="s">
        <v>102</v>
      </c>
      <c r="B26" s="7" t="s">
        <v>103</v>
      </c>
      <c r="C26" s="7" t="s">
        <v>39</v>
      </c>
      <c r="D26" s="8">
        <v>0.14690218292969293</v>
      </c>
      <c r="E26" s="8">
        <f>_xlfn.XLOOKUP(Table147[[#This Row],[PUMA_CZE]],'[1]Electric PUMA-CZ Results'!$L$3:$L$524,'[1]Electric PUMA-CZ Results'!$M$3:$M$524)</f>
        <v>0.12034684227981367</v>
      </c>
      <c r="F26" s="13">
        <v>3.975675107425071E-2</v>
      </c>
      <c r="G26" s="8">
        <v>2.6816691259083727E-2</v>
      </c>
      <c r="H26" s="11">
        <f>(Table147[[#This Row],[FERA AR20]]-Table147[[#This Row],[Base AR20]])*100</f>
        <v>-2.655534064987926</v>
      </c>
      <c r="I26" s="11">
        <f>(Table147[[#This Row],[FERA AR50]]-Table147[[#This Row],[Base AR50]])*100</f>
        <v>-1.2940059815166982</v>
      </c>
      <c r="J26" s="7" t="s">
        <v>104</v>
      </c>
      <c r="K26" s="8" t="s">
        <v>15</v>
      </c>
    </row>
    <row r="27" spans="1:11" ht="15.75" x14ac:dyDescent="0.25">
      <c r="A27" s="12" t="s">
        <v>76</v>
      </c>
      <c r="B27" s="7" t="s">
        <v>77</v>
      </c>
      <c r="C27" s="7" t="s">
        <v>26</v>
      </c>
      <c r="D27" s="8">
        <v>0.16220174708912344</v>
      </c>
      <c r="E27" s="8">
        <f>_xlfn.XLOOKUP(Table147[[#This Row],[PUMA_CZE]],'[1]Electric PUMA-CZ Results'!$L$3:$L$524,'[1]Electric PUMA-CZ Results'!$M$3:$M$524)</f>
        <v>0.13578908618421667</v>
      </c>
      <c r="F27" s="13">
        <v>5.4114776891183769E-2</v>
      </c>
      <c r="G27" s="8">
        <v>3.5011966312864247E-2</v>
      </c>
      <c r="H27" s="11">
        <f>(Table147[[#This Row],[FERA AR20]]-Table147[[#This Row],[Base AR20]])*100</f>
        <v>-2.6412660904906766</v>
      </c>
      <c r="I27" s="11">
        <f>(Table147[[#This Row],[FERA AR50]]-Table147[[#This Row],[Base AR50]])*100</f>
        <v>-1.9102810578319522</v>
      </c>
      <c r="J27" s="7" t="s">
        <v>78</v>
      </c>
      <c r="K27" s="8" t="s">
        <v>15</v>
      </c>
    </row>
    <row r="28" spans="1:11" ht="15.75" x14ac:dyDescent="0.25">
      <c r="A28" s="12" t="s">
        <v>90</v>
      </c>
      <c r="B28" s="7" t="s">
        <v>91</v>
      </c>
      <c r="C28" s="7" t="s">
        <v>81</v>
      </c>
      <c r="D28" s="8">
        <v>0.15606673656983536</v>
      </c>
      <c r="E28" s="8">
        <f>_xlfn.XLOOKUP(Table147[[#This Row],[PUMA_CZE]],'[1]Electric PUMA-CZ Results'!$L$3:$L$524,'[1]Electric PUMA-CZ Results'!$M$3:$M$524)</f>
        <v>0.12978460289098542</v>
      </c>
      <c r="F28" s="13">
        <v>3.601504942334631E-2</v>
      </c>
      <c r="G28" s="8">
        <v>2.3353917133984194E-2</v>
      </c>
      <c r="H28" s="11">
        <f>(Table147[[#This Row],[FERA AR20]]-Table147[[#This Row],[Base AR20]])*100</f>
        <v>-2.6282133678849933</v>
      </c>
      <c r="I28" s="11">
        <f>(Table147[[#This Row],[FERA AR50]]-Table147[[#This Row],[Base AR50]])*100</f>
        <v>-1.2661132289362116</v>
      </c>
      <c r="J28" s="7" t="s">
        <v>92</v>
      </c>
      <c r="K28" s="8" t="s">
        <v>15</v>
      </c>
    </row>
    <row r="29" spans="1:11" ht="15.75" x14ac:dyDescent="0.25">
      <c r="A29" s="12" t="s">
        <v>109</v>
      </c>
      <c r="B29" s="7" t="s">
        <v>110</v>
      </c>
      <c r="C29" s="7" t="s">
        <v>22</v>
      </c>
      <c r="D29" s="8">
        <v>0.14221152976233789</v>
      </c>
      <c r="E29" s="8">
        <f>_xlfn.XLOOKUP(Table147[[#This Row],[PUMA_CZE]],'[1]Electric PUMA-CZ Results'!$L$3:$L$524,'[1]Electric PUMA-CZ Results'!$M$3:$M$524)</f>
        <v>0.11647311368090338</v>
      </c>
      <c r="F29" s="13">
        <v>1.7327495606407239E-2</v>
      </c>
      <c r="G29" s="8">
        <v>1.1677114124811863E-2</v>
      </c>
      <c r="H29" s="11">
        <f>(Table147[[#This Row],[FERA AR20]]-Table147[[#This Row],[Base AR20]])*100</f>
        <v>-2.573841608143451</v>
      </c>
      <c r="I29" s="11">
        <f>(Table147[[#This Row],[FERA AR50]]-Table147[[#This Row],[Base AR50]])*100</f>
        <v>-0.56503814815953757</v>
      </c>
      <c r="J29" s="7" t="s">
        <v>111</v>
      </c>
      <c r="K29" s="8" t="s">
        <v>15</v>
      </c>
    </row>
    <row r="30" spans="1:11" ht="15.75" x14ac:dyDescent="0.25">
      <c r="A30" s="12" t="s">
        <v>93</v>
      </c>
      <c r="B30" s="7" t="s">
        <v>94</v>
      </c>
      <c r="C30" s="7" t="s">
        <v>81</v>
      </c>
      <c r="D30" s="8">
        <v>0.15109120163861139</v>
      </c>
      <c r="E30" s="8">
        <f>_xlfn.XLOOKUP(Table147[[#This Row],[PUMA_CZE]],'[1]Electric PUMA-CZ Results'!$L$3:$L$524,'[1]Electric PUMA-CZ Results'!$M$3:$M$524)</f>
        <v>0.12564696383085058</v>
      </c>
      <c r="F30" s="13">
        <v>3.1802096030250637E-2</v>
      </c>
      <c r="G30" s="8">
        <v>2.0629736289933968E-2</v>
      </c>
      <c r="H30" s="11">
        <f>(Table147[[#This Row],[FERA AR20]]-Table147[[#This Row],[Base AR20]])*100</f>
        <v>-2.5444237807760812</v>
      </c>
      <c r="I30" s="11">
        <f>(Table147[[#This Row],[FERA AR50]]-Table147[[#This Row],[Base AR50]])*100</f>
        <v>-1.1172359740316669</v>
      </c>
      <c r="J30" s="7" t="s">
        <v>95</v>
      </c>
      <c r="K30" s="8" t="s">
        <v>15</v>
      </c>
    </row>
    <row r="31" spans="1:11" ht="15.75" x14ac:dyDescent="0.25">
      <c r="A31" s="12" t="s">
        <v>115</v>
      </c>
      <c r="B31" s="7" t="s">
        <v>116</v>
      </c>
      <c r="C31" s="7" t="s">
        <v>13</v>
      </c>
      <c r="D31" s="8">
        <v>0.13859200068428471</v>
      </c>
      <c r="E31" s="8">
        <f>_xlfn.XLOOKUP(Table147[[#This Row],[PUMA_CZE]],'[1]Electric PUMA-CZ Results'!$L$3:$L$524,'[1]Electric PUMA-CZ Results'!$M$3:$M$524)</f>
        <v>0.11350503457493297</v>
      </c>
      <c r="F31" s="13">
        <v>2.1740191826577063E-2</v>
      </c>
      <c r="G31" s="8">
        <v>1.4742518075668157E-2</v>
      </c>
      <c r="H31" s="11">
        <f>(Table147[[#This Row],[FERA AR20]]-Table147[[#This Row],[Base AR20]])*100</f>
        <v>-2.508696610935174</v>
      </c>
      <c r="I31" s="11">
        <f>(Table147[[#This Row],[FERA AR50]]-Table147[[#This Row],[Base AR50]])*100</f>
        <v>-0.6997673750908906</v>
      </c>
      <c r="J31" s="7" t="s">
        <v>117</v>
      </c>
      <c r="K31" s="8" t="s">
        <v>15</v>
      </c>
    </row>
    <row r="32" spans="1:11" ht="15.75" x14ac:dyDescent="0.25">
      <c r="A32" s="12" t="s">
        <v>83</v>
      </c>
      <c r="B32" s="7" t="s">
        <v>84</v>
      </c>
      <c r="C32" s="7" t="s">
        <v>113</v>
      </c>
      <c r="D32" s="8">
        <v>0.13945383329471886</v>
      </c>
      <c r="E32" s="8">
        <f>_xlfn.XLOOKUP(Table147[[#This Row],[PUMA_CZE]],'[1]Electric PUMA-CZ Results'!$L$3:$L$524,'[1]Electric PUMA-CZ Results'!$M$3:$M$524)</f>
        <v>0.11442263248206209</v>
      </c>
      <c r="F32" s="13">
        <v>2.6087603943320884E-2</v>
      </c>
      <c r="G32" s="8">
        <v>1.686699969277802E-2</v>
      </c>
      <c r="H32" s="11">
        <f>(Table147[[#This Row],[FERA AR20]]-Table147[[#This Row],[Base AR20]])*100</f>
        <v>-2.5031200812656764</v>
      </c>
      <c r="I32" s="11">
        <f>(Table147[[#This Row],[FERA AR50]]-Table147[[#This Row],[Base AR50]])*100</f>
        <v>-0.92206042505428643</v>
      </c>
      <c r="J32" s="7" t="s">
        <v>114</v>
      </c>
      <c r="K32" s="8" t="s">
        <v>15</v>
      </c>
    </row>
    <row r="33" spans="1:11" ht="15.75" x14ac:dyDescent="0.25">
      <c r="A33" s="12" t="s">
        <v>90</v>
      </c>
      <c r="B33" s="7" t="s">
        <v>91</v>
      </c>
      <c r="C33" s="7" t="s">
        <v>41</v>
      </c>
      <c r="D33" s="8">
        <v>0.14267431626537305</v>
      </c>
      <c r="E33" s="8">
        <f>_xlfn.XLOOKUP(Table147[[#This Row],[PUMA_CZE]],'[1]Electric PUMA-CZ Results'!$L$3:$L$524,'[1]Electric PUMA-CZ Results'!$M$3:$M$524)</f>
        <v>0.11831552395576245</v>
      </c>
      <c r="F33" s="13">
        <v>3.3314023527544367E-2</v>
      </c>
      <c r="G33" s="8">
        <v>2.1580932818833998E-2</v>
      </c>
      <c r="H33" s="11">
        <f>(Table147[[#This Row],[FERA AR20]]-Table147[[#This Row],[Base AR20]])*100</f>
        <v>-2.4358792309610604</v>
      </c>
      <c r="I33" s="11">
        <f>(Table147[[#This Row],[FERA AR50]]-Table147[[#This Row],[Base AR50]])*100</f>
        <v>-1.173309070871037</v>
      </c>
      <c r="J33" s="7" t="s">
        <v>108</v>
      </c>
      <c r="K33" s="8" t="s">
        <v>15</v>
      </c>
    </row>
    <row r="34" spans="1:11" ht="15.75" x14ac:dyDescent="0.25">
      <c r="A34" s="12" t="s">
        <v>132</v>
      </c>
      <c r="B34" s="7" t="s">
        <v>133</v>
      </c>
      <c r="C34" s="7" t="s">
        <v>134</v>
      </c>
      <c r="D34" s="8">
        <v>0.13165028857430588</v>
      </c>
      <c r="E34" s="8">
        <f>_xlfn.XLOOKUP(Table147[[#This Row],[PUMA_CZE]],'[1]Electric PUMA-CZ Results'!$L$3:$L$524,'[1]Electric PUMA-CZ Results'!$M$3:$M$524)</f>
        <v>0.10783170870271076</v>
      </c>
      <c r="F34" s="13">
        <v>2.4812722430032914E-2</v>
      </c>
      <c r="G34" s="8">
        <v>1.674037065688129E-2</v>
      </c>
      <c r="H34" s="11">
        <f>(Table147[[#This Row],[FERA AR20]]-Table147[[#This Row],[Base AR20]])*100</f>
        <v>-2.381857987159512</v>
      </c>
      <c r="I34" s="11">
        <f>(Table147[[#This Row],[FERA AR50]]-Table147[[#This Row],[Base AR50]])*100</f>
        <v>-0.80723517731516248</v>
      </c>
      <c r="J34" s="7" t="s">
        <v>135</v>
      </c>
      <c r="K34" s="8" t="s">
        <v>15</v>
      </c>
    </row>
    <row r="35" spans="1:11" ht="15.75" x14ac:dyDescent="0.25">
      <c r="A35" s="12" t="s">
        <v>109</v>
      </c>
      <c r="B35" s="7" t="s">
        <v>110</v>
      </c>
      <c r="C35" s="7" t="s">
        <v>13</v>
      </c>
      <c r="D35" s="8">
        <v>0.13154275420410114</v>
      </c>
      <c r="E35" s="8">
        <f>_xlfn.XLOOKUP(Table147[[#This Row],[PUMA_CZE]],'[1]Electric PUMA-CZ Results'!$L$3:$L$524,'[1]Electric PUMA-CZ Results'!$M$3:$M$524)</f>
        <v>0.10773179397295068</v>
      </c>
      <c r="F35" s="13">
        <v>1.6959138282104817E-2</v>
      </c>
      <c r="G35" s="8">
        <v>1.1450878026815076E-2</v>
      </c>
      <c r="H35" s="11">
        <f>(Table147[[#This Row],[FERA AR20]]-Table147[[#This Row],[Base AR20]])*100</f>
        <v>-2.3810960231150453</v>
      </c>
      <c r="I35" s="11">
        <f>(Table147[[#This Row],[FERA AR50]]-Table147[[#This Row],[Base AR50]])*100</f>
        <v>-0.55082602552897419</v>
      </c>
      <c r="J35" s="7" t="s">
        <v>136</v>
      </c>
      <c r="K35" s="8" t="s">
        <v>15</v>
      </c>
    </row>
    <row r="36" spans="1:11" ht="15.75" x14ac:dyDescent="0.25">
      <c r="A36" s="12" t="s">
        <v>76</v>
      </c>
      <c r="B36" s="7" t="s">
        <v>77</v>
      </c>
      <c r="C36" s="7" t="s">
        <v>100</v>
      </c>
      <c r="D36" s="8">
        <v>0.14902726922019208</v>
      </c>
      <c r="E36" s="8">
        <f>_xlfn.XLOOKUP(Table147[[#This Row],[PUMA_CZE]],'[1]Electric PUMA-CZ Results'!$L$3:$L$524,'[1]Electric PUMA-CZ Results'!$M$3:$M$524)</f>
        <v>0.12522968354152736</v>
      </c>
      <c r="F36" s="13">
        <v>5.0503736300596493E-2</v>
      </c>
      <c r="G36" s="8">
        <v>3.2630169004250212E-2</v>
      </c>
      <c r="H36" s="11">
        <f>(Table147[[#This Row],[FERA AR20]]-Table147[[#This Row],[Base AR20]])*100</f>
        <v>-2.3797585678664719</v>
      </c>
      <c r="I36" s="11">
        <f>(Table147[[#This Row],[FERA AR50]]-Table147[[#This Row],[Base AR50]])*100</f>
        <v>-1.787356729634628</v>
      </c>
      <c r="J36" s="7" t="s">
        <v>101</v>
      </c>
      <c r="K36" s="8" t="s">
        <v>15</v>
      </c>
    </row>
    <row r="37" spans="1:11" ht="15.75" x14ac:dyDescent="0.25">
      <c r="A37" s="12" t="s">
        <v>126</v>
      </c>
      <c r="B37" s="7" t="s">
        <v>127</v>
      </c>
      <c r="C37" s="7" t="s">
        <v>85</v>
      </c>
      <c r="D37" s="8">
        <v>0.1317688945664213</v>
      </c>
      <c r="E37" s="8">
        <f>_xlfn.XLOOKUP(Table147[[#This Row],[PUMA_CZE]],'[1]Electric PUMA-CZ Results'!$L$3:$L$524,'[1]Electric PUMA-CZ Results'!$M$3:$M$524)</f>
        <v>0.10811711603556873</v>
      </c>
      <c r="F37" s="13">
        <v>3.1788156482343032E-2</v>
      </c>
      <c r="G37" s="8">
        <v>2.0548026109610137E-2</v>
      </c>
      <c r="H37" s="11">
        <f>(Table147[[#This Row],[FERA AR20]]-Table147[[#This Row],[Base AR20]])*100</f>
        <v>-2.3651778530852567</v>
      </c>
      <c r="I37" s="11">
        <f>(Table147[[#This Row],[FERA AR50]]-Table147[[#This Row],[Base AR50]])*100</f>
        <v>-1.1240130372732895</v>
      </c>
      <c r="J37" s="7" t="s">
        <v>128</v>
      </c>
      <c r="K37" s="8" t="s">
        <v>15</v>
      </c>
    </row>
    <row r="38" spans="1:11" ht="15.75" x14ac:dyDescent="0.25">
      <c r="A38" s="12" t="s">
        <v>137</v>
      </c>
      <c r="B38" s="7" t="s">
        <v>138</v>
      </c>
      <c r="C38" s="7" t="s">
        <v>98</v>
      </c>
      <c r="D38" s="8">
        <v>0.13125188280223199</v>
      </c>
      <c r="E38" s="8">
        <f>_xlfn.XLOOKUP(Table147[[#This Row],[PUMA_CZE]],'[1]Electric PUMA-CZ Results'!$L$3:$L$524,'[1]Electric PUMA-CZ Results'!$M$3:$M$524)</f>
        <v>0.1076928790097807</v>
      </c>
      <c r="F38" s="13">
        <v>3.4012875192273757E-2</v>
      </c>
      <c r="G38" s="8">
        <v>2.2010915891369501E-2</v>
      </c>
      <c r="H38" s="11">
        <f>(Table147[[#This Row],[FERA AR20]]-Table147[[#This Row],[Base AR20]])*100</f>
        <v>-2.3559003792451296</v>
      </c>
      <c r="I38" s="11">
        <f>(Table147[[#This Row],[FERA AR50]]-Table147[[#This Row],[Base AR50]])*100</f>
        <v>-1.2001959300904257</v>
      </c>
      <c r="J38" s="7" t="s">
        <v>139</v>
      </c>
      <c r="K38" s="8" t="s">
        <v>15</v>
      </c>
    </row>
    <row r="39" spans="1:11" ht="15.75" x14ac:dyDescent="0.25">
      <c r="A39" s="12" t="s">
        <v>105</v>
      </c>
      <c r="B39" s="7" t="s">
        <v>106</v>
      </c>
      <c r="C39" s="7" t="s">
        <v>26</v>
      </c>
      <c r="D39" s="8">
        <v>0.14361021645438035</v>
      </c>
      <c r="E39" s="8">
        <f>_xlfn.XLOOKUP(Table147[[#This Row],[PUMA_CZE]],'[1]Electric PUMA-CZ Results'!$L$3:$L$524,'[1]Electric PUMA-CZ Results'!$M$3:$M$524)</f>
        <v>0.1202249692683212</v>
      </c>
      <c r="F39" s="13">
        <v>4.0568835371041771E-2</v>
      </c>
      <c r="G39" s="8">
        <v>2.6318854190292063E-2</v>
      </c>
      <c r="H39" s="11">
        <f>(Table147[[#This Row],[FERA AR20]]-Table147[[#This Row],[Base AR20]])*100</f>
        <v>-2.3385247186059153</v>
      </c>
      <c r="I39" s="11">
        <f>(Table147[[#This Row],[FERA AR50]]-Table147[[#This Row],[Base AR50]])*100</f>
        <v>-1.4249981180749709</v>
      </c>
      <c r="J39" s="7" t="s">
        <v>107</v>
      </c>
      <c r="K39" s="8" t="s">
        <v>15</v>
      </c>
    </row>
    <row r="40" spans="1:11" ht="15.75" x14ac:dyDescent="0.25">
      <c r="A40" s="12" t="s">
        <v>93</v>
      </c>
      <c r="B40" s="7" t="s">
        <v>94</v>
      </c>
      <c r="C40" s="7" t="s">
        <v>41</v>
      </c>
      <c r="D40" s="8">
        <v>0.1359479341081383</v>
      </c>
      <c r="E40" s="8">
        <f>_xlfn.XLOOKUP(Table147[[#This Row],[PUMA_CZE]],'[1]Electric PUMA-CZ Results'!$L$3:$L$524,'[1]Electric PUMA-CZ Results'!$M$3:$M$524)</f>
        <v>0.11273753732094538</v>
      </c>
      <c r="F40" s="13">
        <v>2.9315515485489822E-2</v>
      </c>
      <c r="G40" s="8">
        <v>1.90002124061141E-2</v>
      </c>
      <c r="H40" s="11">
        <f>(Table147[[#This Row],[FERA AR20]]-Table147[[#This Row],[Base AR20]])*100</f>
        <v>-2.3210396787192917</v>
      </c>
      <c r="I40" s="11">
        <f>(Table147[[#This Row],[FERA AR50]]-Table147[[#This Row],[Base AR50]])*100</f>
        <v>-1.0315303079375722</v>
      </c>
      <c r="J40" s="7" t="s">
        <v>119</v>
      </c>
      <c r="K40" s="8" t="s">
        <v>15</v>
      </c>
    </row>
    <row r="41" spans="1:11" ht="15.75" x14ac:dyDescent="0.25">
      <c r="A41" s="12" t="s">
        <v>143</v>
      </c>
      <c r="B41" s="7" t="s">
        <v>144</v>
      </c>
      <c r="C41" s="7" t="s">
        <v>85</v>
      </c>
      <c r="D41" s="8">
        <v>0.12819362786992095</v>
      </c>
      <c r="E41" s="8">
        <f>_xlfn.XLOOKUP(Table147[[#This Row],[PUMA_CZE]],'[1]Electric PUMA-CZ Results'!$L$3:$L$524,'[1]Electric PUMA-CZ Results'!$M$3:$M$524)</f>
        <v>0.10518358968585212</v>
      </c>
      <c r="F41" s="13">
        <v>2.6228119236441919E-2</v>
      </c>
      <c r="G41" s="8">
        <v>1.6965903227809293E-2</v>
      </c>
      <c r="H41" s="11">
        <f>(Table147[[#This Row],[FERA AR20]]-Table147[[#This Row],[Base AR20]])*100</f>
        <v>-2.3010038184068824</v>
      </c>
      <c r="I41" s="11">
        <f>(Table147[[#This Row],[FERA AR50]]-Table147[[#This Row],[Base AR50]])*100</f>
        <v>-0.92622160086326266</v>
      </c>
      <c r="J41" s="7" t="s">
        <v>145</v>
      </c>
      <c r="K41" s="8" t="s">
        <v>15</v>
      </c>
    </row>
    <row r="42" spans="1:11" ht="15.75" x14ac:dyDescent="0.25">
      <c r="A42" s="12" t="s">
        <v>123</v>
      </c>
      <c r="B42" s="7" t="s">
        <v>124</v>
      </c>
      <c r="C42" s="7" t="s">
        <v>41</v>
      </c>
      <c r="D42" s="8">
        <v>0.13397771572751999</v>
      </c>
      <c r="E42" s="8">
        <f>_xlfn.XLOOKUP(Table147[[#This Row],[PUMA_CZE]],'[1]Electric PUMA-CZ Results'!$L$3:$L$524,'[1]Electric PUMA-CZ Results'!$M$3:$M$524)</f>
        <v>0.11110369441135992</v>
      </c>
      <c r="F42" s="13">
        <v>4.0807524665524786E-2</v>
      </c>
      <c r="G42" s="8">
        <v>2.6410482584667144E-2</v>
      </c>
      <c r="H42" s="11">
        <f>(Table147[[#This Row],[FERA AR20]]-Table147[[#This Row],[Base AR20]])*100</f>
        <v>-2.2874021316160063</v>
      </c>
      <c r="I42" s="11">
        <f>(Table147[[#This Row],[FERA AR50]]-Table147[[#This Row],[Base AR50]])*100</f>
        <v>-1.4397042080857643</v>
      </c>
      <c r="J42" s="7" t="s">
        <v>125</v>
      </c>
      <c r="K42" s="8" t="s">
        <v>15</v>
      </c>
    </row>
    <row r="43" spans="1:11" ht="15.75" x14ac:dyDescent="0.25">
      <c r="A43" s="12" t="s">
        <v>87</v>
      </c>
      <c r="B43" s="7" t="s">
        <v>88</v>
      </c>
      <c r="C43" s="7" t="s">
        <v>100</v>
      </c>
      <c r="D43" s="8">
        <v>0.14101342412882134</v>
      </c>
      <c r="E43" s="8">
        <f>_xlfn.XLOOKUP(Table147[[#This Row],[PUMA_CZE]],'[1]Electric PUMA-CZ Results'!$L$3:$L$524,'[1]Electric PUMA-CZ Results'!$M$3:$M$524)</f>
        <v>0.11849553824050618</v>
      </c>
      <c r="F43" s="13">
        <v>3.7579424386167327E-2</v>
      </c>
      <c r="G43" s="8">
        <v>2.4308243027286909E-2</v>
      </c>
      <c r="H43" s="11">
        <f>(Table147[[#This Row],[FERA AR20]]-Table147[[#This Row],[Base AR20]])*100</f>
        <v>-2.2517885888315159</v>
      </c>
      <c r="I43" s="11">
        <f>(Table147[[#This Row],[FERA AR50]]-Table147[[#This Row],[Base AR50]])*100</f>
        <v>-1.3271181358880417</v>
      </c>
      <c r="J43" s="7" t="s">
        <v>112</v>
      </c>
      <c r="K43" s="8" t="s">
        <v>15</v>
      </c>
    </row>
    <row r="44" spans="1:11" ht="15.75" x14ac:dyDescent="0.25">
      <c r="A44" s="12" t="s">
        <v>161</v>
      </c>
      <c r="B44" s="7" t="s">
        <v>162</v>
      </c>
      <c r="C44" s="7" t="s">
        <v>18</v>
      </c>
      <c r="D44" s="8">
        <v>0.12411088461208357</v>
      </c>
      <c r="E44" s="8">
        <f>_xlfn.XLOOKUP(Table147[[#This Row],[PUMA_CZE]],'[1]Electric PUMA-CZ Results'!$L$3:$L$524,'[1]Electric PUMA-CZ Results'!$M$3:$M$524)</f>
        <v>0.10165341429280683</v>
      </c>
      <c r="F44" s="13">
        <v>1.8257175698045414E-2</v>
      </c>
      <c r="G44" s="8">
        <v>1.2330790748183064E-2</v>
      </c>
      <c r="H44" s="11">
        <f>(Table147[[#This Row],[FERA AR20]]-Table147[[#This Row],[Base AR20]])*100</f>
        <v>-2.2457470319276736</v>
      </c>
      <c r="I44" s="11">
        <f>(Table147[[#This Row],[FERA AR50]]-Table147[[#This Row],[Base AR50]])*100</f>
        <v>-0.592638494986235</v>
      </c>
      <c r="J44" s="7" t="s">
        <v>163</v>
      </c>
      <c r="K44" s="8" t="s">
        <v>15</v>
      </c>
    </row>
    <row r="45" spans="1:11" ht="15.75" x14ac:dyDescent="0.25">
      <c r="A45" s="12" t="s">
        <v>87</v>
      </c>
      <c r="B45" s="7" t="s">
        <v>88</v>
      </c>
      <c r="C45" s="7" t="s">
        <v>26</v>
      </c>
      <c r="D45" s="8">
        <v>0.13629900185222302</v>
      </c>
      <c r="E45" s="8">
        <f>_xlfn.XLOOKUP(Table147[[#This Row],[PUMA_CZE]],'[1]Electric PUMA-CZ Results'!$L$3:$L$524,'[1]Electric PUMA-CZ Results'!$M$3:$M$524)</f>
        <v>0.11410430061005968</v>
      </c>
      <c r="F45" s="13">
        <v>3.9003854004607125E-2</v>
      </c>
      <c r="G45" s="8">
        <v>2.5234131838122745E-2</v>
      </c>
      <c r="H45" s="11">
        <f>(Table147[[#This Row],[FERA AR20]]-Table147[[#This Row],[Base AR20]])*100</f>
        <v>-2.2194701242163344</v>
      </c>
      <c r="I45" s="11">
        <f>(Table147[[#This Row],[FERA AR50]]-Table147[[#This Row],[Base AR50]])*100</f>
        <v>-1.3769722166484379</v>
      </c>
      <c r="J45" s="7" t="s">
        <v>118</v>
      </c>
      <c r="K45" s="8" t="s">
        <v>15</v>
      </c>
    </row>
    <row r="46" spans="1:11" ht="15.75" x14ac:dyDescent="0.25">
      <c r="A46" s="12" t="s">
        <v>120</v>
      </c>
      <c r="B46" s="7" t="s">
        <v>121</v>
      </c>
      <c r="C46" s="7" t="s">
        <v>57</v>
      </c>
      <c r="D46" s="8">
        <v>0.13555323101003028</v>
      </c>
      <c r="E46" s="8">
        <f>_xlfn.XLOOKUP(Table147[[#This Row],[PUMA_CZE]],'[1]Electric PUMA-CZ Results'!$L$3:$L$524,'[1]Electric PUMA-CZ Results'!$M$3:$M$524)</f>
        <v>0.11343473347374071</v>
      </c>
      <c r="F46" s="13">
        <v>2.5145948458832317E-2</v>
      </c>
      <c r="G46" s="8">
        <v>1.6316579562991349E-2</v>
      </c>
      <c r="H46" s="11">
        <f>(Table147[[#This Row],[FERA AR20]]-Table147[[#This Row],[Base AR20]])*100</f>
        <v>-2.211849753628957</v>
      </c>
      <c r="I46" s="11">
        <f>(Table147[[#This Row],[FERA AR50]]-Table147[[#This Row],[Base AR50]])*100</f>
        <v>-0.88293688958409677</v>
      </c>
      <c r="J46" s="7" t="s">
        <v>122</v>
      </c>
      <c r="K46" s="8" t="s">
        <v>15</v>
      </c>
    </row>
    <row r="47" spans="1:11" ht="15.75" x14ac:dyDescent="0.25">
      <c r="A47" s="12" t="s">
        <v>31</v>
      </c>
      <c r="B47" s="7" t="s">
        <v>32</v>
      </c>
      <c r="C47" s="7" t="s">
        <v>18</v>
      </c>
      <c r="D47" s="8">
        <v>0.24630809176521279</v>
      </c>
      <c r="E47" s="8">
        <f>_xlfn.XLOOKUP(Table147[[#This Row],[PUMA_CZE]],'[1]Electric PUMA-CZ Results'!$L$3:$L$524,'[1]Electric PUMA-CZ Results'!$M$3:$M$524)</f>
        <v>0.22435900292822469</v>
      </c>
      <c r="F47" s="13">
        <v>2.7807124332690249E-2</v>
      </c>
      <c r="G47" s="8">
        <v>1.8694527317999025E-2</v>
      </c>
      <c r="H47" s="11">
        <f>(Table147[[#This Row],[FERA AR20]]-Table147[[#This Row],[Base AR20]])*100</f>
        <v>-2.1949088836988095</v>
      </c>
      <c r="I47" s="11">
        <f>(Table147[[#This Row],[FERA AR50]]-Table147[[#This Row],[Base AR50]])*100</f>
        <v>-0.91125970146912239</v>
      </c>
      <c r="J47" s="7" t="s">
        <v>33</v>
      </c>
      <c r="K47" s="8" t="s">
        <v>15</v>
      </c>
    </row>
    <row r="48" spans="1:11" ht="15.75" x14ac:dyDescent="0.25">
      <c r="A48" s="12" t="s">
        <v>140</v>
      </c>
      <c r="B48" s="7" t="s">
        <v>141</v>
      </c>
      <c r="C48" s="7" t="s">
        <v>81</v>
      </c>
      <c r="D48" s="8">
        <v>0.13026442937061358</v>
      </c>
      <c r="E48" s="8">
        <f>_xlfn.XLOOKUP(Table147[[#This Row],[PUMA_CZE]],'[1]Electric PUMA-CZ Results'!$L$3:$L$524,'[1]Electric PUMA-CZ Results'!$M$3:$M$524)</f>
        <v>0.10832748610156788</v>
      </c>
      <c r="F48" s="13">
        <v>3.7201892244087792E-2</v>
      </c>
      <c r="G48" s="8">
        <v>2.4120985403562747E-2</v>
      </c>
      <c r="H48" s="11">
        <f>(Table147[[#This Row],[FERA AR20]]-Table147[[#This Row],[Base AR20]])*100</f>
        <v>-2.1936943269045703</v>
      </c>
      <c r="I48" s="11">
        <f>(Table147[[#This Row],[FERA AR50]]-Table147[[#This Row],[Base AR50]])*100</f>
        <v>-1.3080906840525046</v>
      </c>
      <c r="J48" s="7" t="s">
        <v>142</v>
      </c>
      <c r="K48" s="8" t="s">
        <v>15</v>
      </c>
    </row>
    <row r="49" spans="1:11" ht="15.75" x14ac:dyDescent="0.25">
      <c r="A49" s="12" t="s">
        <v>146</v>
      </c>
      <c r="B49" s="7" t="s">
        <v>147</v>
      </c>
      <c r="C49" s="7" t="s">
        <v>41</v>
      </c>
      <c r="D49" s="8">
        <v>0.12809467685308124</v>
      </c>
      <c r="E49" s="8">
        <f>_xlfn.XLOOKUP(Table147[[#This Row],[PUMA_CZE]],'[1]Electric PUMA-CZ Results'!$L$3:$L$524,'[1]Electric PUMA-CZ Results'!$M$3:$M$524)</f>
        <v>0.10622506702346567</v>
      </c>
      <c r="F49" s="13">
        <v>3.7504271124209475E-2</v>
      </c>
      <c r="G49" s="8">
        <v>2.4282591492414945E-2</v>
      </c>
      <c r="H49" s="11">
        <f>(Table147[[#This Row],[FERA AR20]]-Table147[[#This Row],[Base AR20]])*100</f>
        <v>-2.1869609829615571</v>
      </c>
      <c r="I49" s="11">
        <f>(Table147[[#This Row],[FERA AR50]]-Table147[[#This Row],[Base AR50]])*100</f>
        <v>-1.322167963179453</v>
      </c>
      <c r="J49" s="7" t="s">
        <v>148</v>
      </c>
      <c r="K49" s="8" t="s">
        <v>15</v>
      </c>
    </row>
    <row r="50" spans="1:11" ht="15.75" x14ac:dyDescent="0.25">
      <c r="A50" s="12" t="s">
        <v>167</v>
      </c>
      <c r="B50" s="7" t="s">
        <v>168</v>
      </c>
      <c r="C50" s="7" t="s">
        <v>18</v>
      </c>
      <c r="D50" s="8">
        <v>0.12054875410192556</v>
      </c>
      <c r="E50" s="8">
        <f>_xlfn.XLOOKUP(Table147[[#This Row],[PUMA_CZE]],'[1]Electric PUMA-CZ Results'!$L$3:$L$524,'[1]Electric PUMA-CZ Results'!$M$3:$M$524)</f>
        <v>9.8735839982979662E-2</v>
      </c>
      <c r="F50" s="13">
        <v>2.8655854894111436E-2</v>
      </c>
      <c r="G50" s="8">
        <v>1.9276022551072566E-2</v>
      </c>
      <c r="H50" s="11">
        <f>(Table147[[#This Row],[FERA AR20]]-Table147[[#This Row],[Base AR20]])*100</f>
        <v>-2.1812914118945899</v>
      </c>
      <c r="I50" s="11">
        <f>(Table147[[#This Row],[FERA AR50]]-Table147[[#This Row],[Base AR50]])*100</f>
        <v>-0.93798323430388697</v>
      </c>
      <c r="J50" s="7" t="s">
        <v>169</v>
      </c>
      <c r="K50" s="8" t="s">
        <v>15</v>
      </c>
    </row>
    <row r="51" spans="1:11" ht="15.75" x14ac:dyDescent="0.25">
      <c r="A51" s="12" t="s">
        <v>34</v>
      </c>
      <c r="B51" s="7" t="s">
        <v>35</v>
      </c>
      <c r="C51" s="7" t="s">
        <v>153</v>
      </c>
      <c r="D51" s="8">
        <v>0.12610574282353326</v>
      </c>
      <c r="E51" s="8">
        <f>_xlfn.XLOOKUP(Table147[[#This Row],[PUMA_CZE]],'[1]Electric PUMA-CZ Results'!$L$3:$L$524,'[1]Electric PUMA-CZ Results'!$M$3:$M$524)</f>
        <v>0.1043712780455255</v>
      </c>
      <c r="F51" s="13">
        <v>3.0357880310094287E-2</v>
      </c>
      <c r="G51" s="8">
        <v>1.9748556286007194E-2</v>
      </c>
      <c r="H51" s="11">
        <f>(Table147[[#This Row],[FERA AR20]]-Table147[[#This Row],[Base AR20]])*100</f>
        <v>-2.1734464778007765</v>
      </c>
      <c r="I51" s="11">
        <f>(Table147[[#This Row],[FERA AR50]]-Table147[[#This Row],[Base AR50]])*100</f>
        <v>-1.0609324024087092</v>
      </c>
      <c r="J51" s="7" t="s">
        <v>154</v>
      </c>
      <c r="K51" s="8" t="s">
        <v>15</v>
      </c>
    </row>
    <row r="52" spans="1:11" ht="15.75" x14ac:dyDescent="0.25">
      <c r="A52" s="12" t="s">
        <v>149</v>
      </c>
      <c r="B52" s="7" t="s">
        <v>150</v>
      </c>
      <c r="C52" s="7" t="s">
        <v>151</v>
      </c>
      <c r="D52" s="8">
        <v>0.12780678739206974</v>
      </c>
      <c r="E52" s="8">
        <f>_xlfn.XLOOKUP(Table147[[#This Row],[PUMA_CZE]],'[1]Electric PUMA-CZ Results'!$L$3:$L$524,'[1]Electric PUMA-CZ Results'!$M$3:$M$524)</f>
        <v>0.10619413242315211</v>
      </c>
      <c r="F52" s="13">
        <v>1.548362629600207E-2</v>
      </c>
      <c r="G52" s="8">
        <v>1.0045515200106526E-2</v>
      </c>
      <c r="H52" s="11">
        <f>(Table147[[#This Row],[FERA AR20]]-Table147[[#This Row],[Base AR20]])*100</f>
        <v>-2.1612654968917635</v>
      </c>
      <c r="I52" s="11">
        <f>(Table147[[#This Row],[FERA AR50]]-Table147[[#This Row],[Base AR50]])*100</f>
        <v>-0.54381110958955436</v>
      </c>
      <c r="J52" s="7" t="s">
        <v>152</v>
      </c>
      <c r="K52" s="8" t="s">
        <v>15</v>
      </c>
    </row>
    <row r="53" spans="1:11" ht="15.75" x14ac:dyDescent="0.25">
      <c r="A53" s="12" t="s">
        <v>129</v>
      </c>
      <c r="B53" s="7" t="s">
        <v>130</v>
      </c>
      <c r="C53" s="7" t="s">
        <v>57</v>
      </c>
      <c r="D53" s="8">
        <v>0.13176130592017554</v>
      </c>
      <c r="E53" s="8">
        <f>_xlfn.XLOOKUP(Table147[[#This Row],[PUMA_CZE]],'[1]Electric PUMA-CZ Results'!$L$3:$L$524,'[1]Electric PUMA-CZ Results'!$M$3:$M$524)</f>
        <v>0.11026154454482291</v>
      </c>
      <c r="F53" s="13">
        <v>3.0604404345560512E-2</v>
      </c>
      <c r="G53" s="8">
        <v>1.9791731460962362E-2</v>
      </c>
      <c r="H53" s="11">
        <f>(Table147[[#This Row],[FERA AR20]]-Table147[[#This Row],[Base AR20]])*100</f>
        <v>-2.1499761375352628</v>
      </c>
      <c r="I53" s="11">
        <f>(Table147[[#This Row],[FERA AR50]]-Table147[[#This Row],[Base AR50]])*100</f>
        <v>-1.0812672884598151</v>
      </c>
      <c r="J53" s="7" t="s">
        <v>131</v>
      </c>
      <c r="K53" s="8" t="s">
        <v>15</v>
      </c>
    </row>
    <row r="54" spans="1:11" ht="15.75" x14ac:dyDescent="0.25">
      <c r="A54" s="12" t="s">
        <v>179</v>
      </c>
      <c r="B54" s="7" t="s">
        <v>180</v>
      </c>
      <c r="C54" s="7" t="s">
        <v>22</v>
      </c>
      <c r="D54" s="8">
        <v>0.1182468897941817</v>
      </c>
      <c r="E54" s="8">
        <f>_xlfn.XLOOKUP(Table147[[#This Row],[PUMA_CZE]],'[1]Electric PUMA-CZ Results'!$L$3:$L$524,'[1]Electric PUMA-CZ Results'!$M$3:$M$524)</f>
        <v>9.6845758289975117E-2</v>
      </c>
      <c r="F54" s="13">
        <v>1.7866757445311267E-2</v>
      </c>
      <c r="G54" s="8">
        <v>1.2053850777151102E-2</v>
      </c>
      <c r="H54" s="11">
        <f>(Table147[[#This Row],[FERA AR20]]-Table147[[#This Row],[Base AR20]])*100</f>
        <v>-2.1401131504206585</v>
      </c>
      <c r="I54" s="11">
        <f>(Table147[[#This Row],[FERA AR50]]-Table147[[#This Row],[Base AR50]])*100</f>
        <v>-0.5812906668160166</v>
      </c>
      <c r="J54" s="7" t="s">
        <v>181</v>
      </c>
      <c r="K54" s="8" t="s">
        <v>15</v>
      </c>
    </row>
    <row r="55" spans="1:11" ht="15.75" x14ac:dyDescent="0.25">
      <c r="A55" s="12" t="s">
        <v>170</v>
      </c>
      <c r="B55" s="7" t="s">
        <v>171</v>
      </c>
      <c r="C55" s="7" t="s">
        <v>85</v>
      </c>
      <c r="D55" s="8">
        <v>0.11890515963269163</v>
      </c>
      <c r="E55" s="8">
        <f>_xlfn.XLOOKUP(Table147[[#This Row],[PUMA_CZE]],'[1]Electric PUMA-CZ Results'!$L$3:$L$524,'[1]Electric PUMA-CZ Results'!$M$3:$M$524)</f>
        <v>9.7562349472054916E-2</v>
      </c>
      <c r="F55" s="13">
        <v>2.692141913226042E-2</v>
      </c>
      <c r="G55" s="8">
        <v>1.7412841512635984E-2</v>
      </c>
      <c r="H55" s="11">
        <f>(Table147[[#This Row],[FERA AR20]]-Table147[[#This Row],[Base AR20]])*100</f>
        <v>-2.1342810160636718</v>
      </c>
      <c r="I55" s="11">
        <f>(Table147[[#This Row],[FERA AR50]]-Table147[[#This Row],[Base AR50]])*100</f>
        <v>-0.95085776196244354</v>
      </c>
      <c r="J55" s="7" t="s">
        <v>172</v>
      </c>
      <c r="K55" s="8" t="s">
        <v>15</v>
      </c>
    </row>
    <row r="56" spans="1:11" ht="15.75" x14ac:dyDescent="0.25">
      <c r="A56" s="12" t="s">
        <v>179</v>
      </c>
      <c r="B56" s="7" t="s">
        <v>180</v>
      </c>
      <c r="C56" s="7" t="s">
        <v>13</v>
      </c>
      <c r="D56" s="8">
        <v>0.11736468478771522</v>
      </c>
      <c r="E56" s="8">
        <f>_xlfn.XLOOKUP(Table147[[#This Row],[PUMA_CZE]],'[1]Electric PUMA-CZ Results'!$L$3:$L$524,'[1]Electric PUMA-CZ Results'!$M$3:$M$524)</f>
        <v>9.6120140693057216E-2</v>
      </c>
      <c r="F56" s="13">
        <v>1.7596533769018749E-2</v>
      </c>
      <c r="G56" s="8">
        <v>1.1873740884348775E-2</v>
      </c>
      <c r="H56" s="11">
        <f>(Table147[[#This Row],[FERA AR20]]-Table147[[#This Row],[Base AR20]])*100</f>
        <v>-2.1244544094658009</v>
      </c>
      <c r="I56" s="11">
        <f>(Table147[[#This Row],[FERA AR50]]-Table147[[#This Row],[Base AR50]])*100</f>
        <v>-0.57227928846699738</v>
      </c>
      <c r="J56" s="7" t="s">
        <v>185</v>
      </c>
      <c r="K56" s="8" t="s">
        <v>15</v>
      </c>
    </row>
    <row r="57" spans="1:11" ht="15.75" x14ac:dyDescent="0.25">
      <c r="A57" s="12" t="s">
        <v>87</v>
      </c>
      <c r="B57" s="7" t="s">
        <v>88</v>
      </c>
      <c r="C57" s="7" t="s">
        <v>186</v>
      </c>
      <c r="D57" s="8">
        <v>0.11733768468340364</v>
      </c>
      <c r="E57" s="8">
        <f>_xlfn.XLOOKUP(Table147[[#This Row],[PUMA_CZE]],'[1]Electric PUMA-CZ Results'!$L$3:$L$524,'[1]Electric PUMA-CZ Results'!$M$3:$M$524)</f>
        <v>9.6111785373382108E-2</v>
      </c>
      <c r="F57" s="13">
        <v>3.1812837492334718E-2</v>
      </c>
      <c r="G57" s="8">
        <v>2.144991856338823E-2</v>
      </c>
      <c r="H57" s="11">
        <f>(Table147[[#This Row],[FERA AR20]]-Table147[[#This Row],[Base AR20]])*100</f>
        <v>-2.1225899310021528</v>
      </c>
      <c r="I57" s="11">
        <f>(Table147[[#This Row],[FERA AR50]]-Table147[[#This Row],[Base AR50]])*100</f>
        <v>-1.0362918928946487</v>
      </c>
      <c r="J57" s="7" t="s">
        <v>187</v>
      </c>
      <c r="K57" s="8" t="s">
        <v>15</v>
      </c>
    </row>
    <row r="58" spans="1:11" ht="15.75" x14ac:dyDescent="0.25">
      <c r="A58" s="12" t="s">
        <v>188</v>
      </c>
      <c r="B58" s="7" t="s">
        <v>189</v>
      </c>
      <c r="C58" s="7" t="s">
        <v>18</v>
      </c>
      <c r="D58" s="8">
        <v>0.11717198774049721</v>
      </c>
      <c r="E58" s="8">
        <f>_xlfn.XLOOKUP(Table147[[#This Row],[PUMA_CZE]],'[1]Electric PUMA-CZ Results'!$L$3:$L$524,'[1]Electric PUMA-CZ Results'!$M$3:$M$524)</f>
        <v>9.5970088767998188E-2</v>
      </c>
      <c r="F58" s="13">
        <v>1.4599081268129867E-2</v>
      </c>
      <c r="G58" s="8">
        <v>9.8675061020640654E-3</v>
      </c>
      <c r="H58" s="11">
        <f>(Table147[[#This Row],[FERA AR20]]-Table147[[#This Row],[Base AR20]])*100</f>
        <v>-2.1201898972499023</v>
      </c>
      <c r="I58" s="11">
        <f>(Table147[[#This Row],[FERA AR50]]-Table147[[#This Row],[Base AR50]])*100</f>
        <v>-0.47315751660658018</v>
      </c>
      <c r="J58" s="7" t="s">
        <v>190</v>
      </c>
      <c r="K58" s="8" t="s">
        <v>15</v>
      </c>
    </row>
    <row r="59" spans="1:11" ht="15.75" x14ac:dyDescent="0.25">
      <c r="A59" s="12" t="s">
        <v>155</v>
      </c>
      <c r="B59" s="7" t="s">
        <v>156</v>
      </c>
      <c r="C59" s="7" t="s">
        <v>151</v>
      </c>
      <c r="D59" s="8">
        <v>0.12509334366500399</v>
      </c>
      <c r="E59" s="8">
        <f>_xlfn.XLOOKUP(Table147[[#This Row],[PUMA_CZE]],'[1]Electric PUMA-CZ Results'!$L$3:$L$524,'[1]Electric PUMA-CZ Results'!$M$3:$M$524)</f>
        <v>0.10393954322366897</v>
      </c>
      <c r="F59" s="13">
        <v>1.2697347541348488E-2</v>
      </c>
      <c r="G59" s="8">
        <v>8.241778547224252E-3</v>
      </c>
      <c r="H59" s="11">
        <f>(Table147[[#This Row],[FERA AR20]]-Table147[[#This Row],[Base AR20]])*100</f>
        <v>-2.1153800441335022</v>
      </c>
      <c r="I59" s="11">
        <f>(Table147[[#This Row],[FERA AR50]]-Table147[[#This Row],[Base AR50]])*100</f>
        <v>-0.4455568994124236</v>
      </c>
      <c r="J59" s="7" t="s">
        <v>157</v>
      </c>
      <c r="K59" s="8" t="s">
        <v>15</v>
      </c>
    </row>
    <row r="60" spans="1:11" ht="15.75" x14ac:dyDescent="0.25">
      <c r="A60" s="12" t="s">
        <v>158</v>
      </c>
      <c r="B60" s="7" t="s">
        <v>159</v>
      </c>
      <c r="C60" s="7" t="s">
        <v>81</v>
      </c>
      <c r="D60" s="8">
        <v>0.12488370071522835</v>
      </c>
      <c r="E60" s="8">
        <f>_xlfn.XLOOKUP(Table147[[#This Row],[PUMA_CZE]],'[1]Electric PUMA-CZ Results'!$L$3:$L$524,'[1]Electric PUMA-CZ Results'!$M$3:$M$524)</f>
        <v>0.10385288922620595</v>
      </c>
      <c r="F60" s="13">
        <v>3.653574046214618E-2</v>
      </c>
      <c r="G60" s="8">
        <v>2.3690462861857404E-2</v>
      </c>
      <c r="H60" s="11">
        <f>(Table147[[#This Row],[FERA AR20]]-Table147[[#This Row],[Base AR20]])*100</f>
        <v>-2.1030811489022403</v>
      </c>
      <c r="I60" s="11">
        <f>(Table147[[#This Row],[FERA AR50]]-Table147[[#This Row],[Base AR50]])*100</f>
        <v>-1.2845277600288776</v>
      </c>
      <c r="J60" s="7" t="s">
        <v>160</v>
      </c>
      <c r="K60" s="8" t="s">
        <v>15</v>
      </c>
    </row>
    <row r="61" spans="1:11" ht="15.75" x14ac:dyDescent="0.25">
      <c r="A61" s="12" t="s">
        <v>126</v>
      </c>
      <c r="B61" s="7" t="s">
        <v>127</v>
      </c>
      <c r="C61" s="7" t="s">
        <v>113</v>
      </c>
      <c r="D61" s="8">
        <v>0.11483082842613238</v>
      </c>
      <c r="E61" s="8">
        <f>_xlfn.XLOOKUP(Table147[[#This Row],[PUMA_CZE]],'[1]Electric PUMA-CZ Results'!$L$3:$L$524,'[1]Electric PUMA-CZ Results'!$M$3:$M$524)</f>
        <v>9.4219322396436905E-2</v>
      </c>
      <c r="F61" s="13">
        <v>2.770741238626407E-2</v>
      </c>
      <c r="G61" s="8">
        <v>1.7909122166762464E-2</v>
      </c>
      <c r="H61" s="11">
        <f>(Table147[[#This Row],[FERA AR20]]-Table147[[#This Row],[Base AR20]])*100</f>
        <v>-2.0611506029695468</v>
      </c>
      <c r="I61" s="11">
        <f>(Table147[[#This Row],[FERA AR50]]-Table147[[#This Row],[Base AR50]])*100</f>
        <v>-0.97982902195016053</v>
      </c>
      <c r="J61" s="7" t="s">
        <v>197</v>
      </c>
      <c r="K61" s="8" t="s">
        <v>15</v>
      </c>
    </row>
    <row r="62" spans="1:11" ht="15.75" x14ac:dyDescent="0.25">
      <c r="A62" s="12" t="s">
        <v>198</v>
      </c>
      <c r="B62" s="7" t="s">
        <v>199</v>
      </c>
      <c r="C62" s="7" t="s">
        <v>85</v>
      </c>
      <c r="D62" s="8">
        <v>0.11477560981726322</v>
      </c>
      <c r="E62" s="8">
        <f>_xlfn.XLOOKUP(Table147[[#This Row],[PUMA_CZE]],'[1]Electric PUMA-CZ Results'!$L$3:$L$524,'[1]Electric PUMA-CZ Results'!$M$3:$M$524)</f>
        <v>9.4174030718691765E-2</v>
      </c>
      <c r="F62" s="13">
        <v>2.0575851542323238E-2</v>
      </c>
      <c r="G62" s="8">
        <v>1.3319196135179184E-2</v>
      </c>
      <c r="H62" s="11">
        <f>(Table147[[#This Row],[FERA AR20]]-Table147[[#This Row],[Base AR20]])*100</f>
        <v>-2.060157909857145</v>
      </c>
      <c r="I62" s="11">
        <f>(Table147[[#This Row],[FERA AR50]]-Table147[[#This Row],[Base AR50]])*100</f>
        <v>-0.72566554071440537</v>
      </c>
      <c r="J62" s="7" t="s">
        <v>200</v>
      </c>
      <c r="K62" s="8" t="s">
        <v>15</v>
      </c>
    </row>
    <row r="63" spans="1:11" ht="15.75" x14ac:dyDescent="0.25">
      <c r="A63" s="12" t="s">
        <v>73</v>
      </c>
      <c r="B63" s="7" t="s">
        <v>74</v>
      </c>
      <c r="C63" s="7" t="s">
        <v>134</v>
      </c>
      <c r="D63" s="8">
        <v>0.11202249313170727</v>
      </c>
      <c r="E63" s="8">
        <f>_xlfn.XLOOKUP(Table147[[#This Row],[PUMA_CZE]],'[1]Electric PUMA-CZ Results'!$L$3:$L$524,'[1]Electric PUMA-CZ Results'!$M$3:$M$524)</f>
        <v>9.1755035088371378E-2</v>
      </c>
      <c r="F63" s="13">
        <v>2.9653557056136697E-2</v>
      </c>
      <c r="G63" s="8">
        <v>2.000119553095055E-2</v>
      </c>
      <c r="H63" s="11">
        <f>(Table147[[#This Row],[FERA AR20]]-Table147[[#This Row],[Base AR20]])*100</f>
        <v>-2.0267458043335891</v>
      </c>
      <c r="I63" s="11">
        <f>(Table147[[#This Row],[FERA AR50]]-Table147[[#This Row],[Base AR50]])*100</f>
        <v>-0.96523615251861461</v>
      </c>
      <c r="J63" s="7" t="s">
        <v>207</v>
      </c>
      <c r="K63" s="8" t="s">
        <v>15</v>
      </c>
    </row>
    <row r="64" spans="1:11" ht="15.75" x14ac:dyDescent="0.25">
      <c r="A64" s="12" t="s">
        <v>176</v>
      </c>
      <c r="B64" s="7" t="s">
        <v>177</v>
      </c>
      <c r="C64" s="7" t="s">
        <v>41</v>
      </c>
      <c r="D64" s="8">
        <v>0.11847932974399586</v>
      </c>
      <c r="E64" s="8">
        <f>_xlfn.XLOOKUP(Table147[[#This Row],[PUMA_CZE]],'[1]Electric PUMA-CZ Results'!$L$3:$L$524,'[1]Electric PUMA-CZ Results'!$M$3:$M$524)</f>
        <v>9.8251348550464815E-2</v>
      </c>
      <c r="F64" s="13">
        <v>3.7516292206918177E-2</v>
      </c>
      <c r="G64" s="8">
        <v>2.4290330006680662E-2</v>
      </c>
      <c r="H64" s="11">
        <f>(Table147[[#This Row],[FERA AR20]]-Table147[[#This Row],[Base AR20]])*100</f>
        <v>-2.0227981193531046</v>
      </c>
      <c r="I64" s="11">
        <f>(Table147[[#This Row],[FERA AR50]]-Table147[[#This Row],[Base AR50]])*100</f>
        <v>-1.3225962200237515</v>
      </c>
      <c r="J64" s="7" t="s">
        <v>178</v>
      </c>
      <c r="K64" s="8" t="s">
        <v>15</v>
      </c>
    </row>
    <row r="65" spans="1:11" ht="15.75" x14ac:dyDescent="0.25">
      <c r="A65" s="12" t="s">
        <v>208</v>
      </c>
      <c r="B65" s="7" t="s">
        <v>209</v>
      </c>
      <c r="C65" s="7" t="s">
        <v>85</v>
      </c>
      <c r="D65" s="8">
        <v>0.11191238637048653</v>
      </c>
      <c r="E65" s="8">
        <f>_xlfn.XLOOKUP(Table147[[#This Row],[PUMA_CZE]],'[1]Electric PUMA-CZ Results'!$L$3:$L$524,'[1]Electric PUMA-CZ Results'!$M$3:$M$524)</f>
        <v>9.1824739843561307E-2</v>
      </c>
      <c r="F65" s="13">
        <v>2.0832548369457787E-2</v>
      </c>
      <c r="G65" s="8">
        <v>1.3484922809605514E-2</v>
      </c>
      <c r="H65" s="11">
        <f>(Table147[[#This Row],[FERA AR20]]-Table147[[#This Row],[Base AR20]])*100</f>
        <v>-2.0087646526925225</v>
      </c>
      <c r="I65" s="11">
        <f>(Table147[[#This Row],[FERA AR50]]-Table147[[#This Row],[Base AR50]])*100</f>
        <v>-0.73476255598522722</v>
      </c>
      <c r="J65" s="7" t="s">
        <v>210</v>
      </c>
      <c r="K65" s="8" t="s">
        <v>15</v>
      </c>
    </row>
    <row r="66" spans="1:11" ht="15.75" x14ac:dyDescent="0.25">
      <c r="A66" s="12" t="s">
        <v>216</v>
      </c>
      <c r="B66" s="7" t="s">
        <v>217</v>
      </c>
      <c r="C66" s="7" t="s">
        <v>22</v>
      </c>
      <c r="D66" s="8">
        <v>0.11058181595549355</v>
      </c>
      <c r="E66" s="8">
        <f>_xlfn.XLOOKUP(Table147[[#This Row],[PUMA_CZE]],'[1]Electric PUMA-CZ Results'!$L$3:$L$524,'[1]Electric PUMA-CZ Results'!$M$3:$M$524)</f>
        <v>9.0567961981349296E-2</v>
      </c>
      <c r="F66" s="13">
        <v>1.5874484689208105E-2</v>
      </c>
      <c r="G66" s="8">
        <v>1.0708878637015286E-2</v>
      </c>
      <c r="H66" s="11">
        <f>(Table147[[#This Row],[FERA AR20]]-Table147[[#This Row],[Base AR20]])*100</f>
        <v>-2.0013853974144249</v>
      </c>
      <c r="I66" s="11">
        <f>(Table147[[#This Row],[FERA AR50]]-Table147[[#This Row],[Base AR50]])*100</f>
        <v>-0.51656060521928193</v>
      </c>
      <c r="J66" s="7" t="s">
        <v>218</v>
      </c>
      <c r="K66" s="8" t="s">
        <v>15</v>
      </c>
    </row>
    <row r="67" spans="1:11" ht="15.75" x14ac:dyDescent="0.25">
      <c r="A67" s="12" t="s">
        <v>143</v>
      </c>
      <c r="B67" s="7" t="s">
        <v>144</v>
      </c>
      <c r="C67" s="7" t="s">
        <v>113</v>
      </c>
      <c r="D67" s="8">
        <v>0.11146994969392171</v>
      </c>
      <c r="E67" s="8">
        <f>_xlfn.XLOOKUP(Table147[[#This Row],[PUMA_CZE]],'[1]Electric PUMA-CZ Results'!$L$3:$L$524,'[1]Electric PUMA-CZ Results'!$M$3:$M$524)</f>
        <v>9.146170302587571E-2</v>
      </c>
      <c r="F67" s="13">
        <v>2.2853359854649535E-2</v>
      </c>
      <c r="G67" s="8">
        <v>1.4782819691581486E-2</v>
      </c>
      <c r="H67" s="11">
        <f>(Table147[[#This Row],[FERA AR20]]-Table147[[#This Row],[Base AR20]])*100</f>
        <v>-2.0008246668046001</v>
      </c>
      <c r="I67" s="11">
        <f>(Table147[[#This Row],[FERA AR50]]-Table147[[#This Row],[Base AR50]])*100</f>
        <v>-0.80705401630680496</v>
      </c>
      <c r="J67" s="7" t="s">
        <v>211</v>
      </c>
      <c r="K67" s="8" t="s">
        <v>15</v>
      </c>
    </row>
    <row r="68" spans="1:11" ht="15.75" x14ac:dyDescent="0.25">
      <c r="A68" s="12" t="s">
        <v>96</v>
      </c>
      <c r="B68" s="7" t="s">
        <v>97</v>
      </c>
      <c r="C68" s="7" t="s">
        <v>85</v>
      </c>
      <c r="D68" s="8">
        <v>0.11133312649618735</v>
      </c>
      <c r="E68" s="8">
        <f>_xlfn.XLOOKUP(Table147[[#This Row],[PUMA_CZE]],'[1]Electric PUMA-CZ Results'!$L$3:$L$524,'[1]Electric PUMA-CZ Results'!$M$3:$M$524)</f>
        <v>9.1349453872236891E-2</v>
      </c>
      <c r="F68" s="13">
        <v>2.43719899554262E-2</v>
      </c>
      <c r="G68" s="8">
        <v>1.5768946093560689E-2</v>
      </c>
      <c r="H68" s="11">
        <f>(Table147[[#This Row],[FERA AR20]]-Table147[[#This Row],[Base AR20]])*100</f>
        <v>-1.9983672623950455</v>
      </c>
      <c r="I68" s="11">
        <f>(Table147[[#This Row],[FERA AR50]]-Table147[[#This Row],[Base AR50]])*100</f>
        <v>-0.86030438618655103</v>
      </c>
      <c r="J68" s="7" t="s">
        <v>212</v>
      </c>
      <c r="K68" s="8" t="s">
        <v>15</v>
      </c>
    </row>
    <row r="69" spans="1:11" ht="15.75" x14ac:dyDescent="0.25">
      <c r="A69" s="12" t="s">
        <v>173</v>
      </c>
      <c r="B69" s="7" t="s">
        <v>174</v>
      </c>
      <c r="C69" s="7" t="s">
        <v>81</v>
      </c>
      <c r="D69" s="8">
        <v>0.118648661987432</v>
      </c>
      <c r="E69" s="8">
        <f>_xlfn.XLOOKUP(Table147[[#This Row],[PUMA_CZE]],'[1]Electric PUMA-CZ Results'!$L$3:$L$524,'[1]Electric PUMA-CZ Results'!$M$3:$M$524)</f>
        <v>9.8667850805575788E-2</v>
      </c>
      <c r="F69" s="13">
        <v>2.5409732624336365E-2</v>
      </c>
      <c r="G69" s="8">
        <v>1.6492420244951306E-2</v>
      </c>
      <c r="H69" s="11">
        <f>(Table147[[#This Row],[FERA AR20]]-Table147[[#This Row],[Base AR20]])*100</f>
        <v>-1.9980811181856213</v>
      </c>
      <c r="I69" s="11">
        <f>(Table147[[#This Row],[FERA AR50]]-Table147[[#This Row],[Base AR50]])*100</f>
        <v>-0.89173123793850584</v>
      </c>
      <c r="J69" s="7" t="s">
        <v>175</v>
      </c>
      <c r="K69" s="8" t="s">
        <v>15</v>
      </c>
    </row>
    <row r="70" spans="1:11" ht="15.75" x14ac:dyDescent="0.25">
      <c r="A70" s="12" t="s">
        <v>219</v>
      </c>
      <c r="B70" s="7" t="s">
        <v>220</v>
      </c>
      <c r="C70" s="7" t="s">
        <v>18</v>
      </c>
      <c r="D70" s="8">
        <v>0.11031953312074659</v>
      </c>
      <c r="E70" s="8">
        <f>_xlfn.XLOOKUP(Table147[[#This Row],[PUMA_CZE]],'[1]Electric PUMA-CZ Results'!$L$3:$L$524,'[1]Electric PUMA-CZ Results'!$M$3:$M$524)</f>
        <v>9.0357564044148589E-2</v>
      </c>
      <c r="F70" s="13">
        <v>1.7504600876359303E-2</v>
      </c>
      <c r="G70" s="8">
        <v>1.1808138545343691E-2</v>
      </c>
      <c r="H70" s="11">
        <f>(Table147[[#This Row],[FERA AR20]]-Table147[[#This Row],[Base AR20]])*100</f>
        <v>-1.9961969076598001</v>
      </c>
      <c r="I70" s="11">
        <f>(Table147[[#This Row],[FERA AR50]]-Table147[[#This Row],[Base AR50]])*100</f>
        <v>-0.56964623310156115</v>
      </c>
      <c r="J70" s="7" t="s">
        <v>221</v>
      </c>
      <c r="K70" s="8" t="s">
        <v>15</v>
      </c>
    </row>
    <row r="71" spans="1:11" ht="15.75" x14ac:dyDescent="0.25">
      <c r="A71" s="12" t="s">
        <v>164</v>
      </c>
      <c r="B71" s="7" t="s">
        <v>165</v>
      </c>
      <c r="C71" s="7" t="s">
        <v>57</v>
      </c>
      <c r="D71" s="8">
        <v>0.12143424440298281</v>
      </c>
      <c r="E71" s="8">
        <f>_xlfn.XLOOKUP(Table147[[#This Row],[PUMA_CZE]],'[1]Electric PUMA-CZ Results'!$L$3:$L$524,'[1]Electric PUMA-CZ Results'!$M$3:$M$524)</f>
        <v>0.10161957074574024</v>
      </c>
      <c r="F71" s="13">
        <v>2.3717173981291209E-2</v>
      </c>
      <c r="G71" s="8">
        <v>1.5392742828868709E-2</v>
      </c>
      <c r="H71" s="11">
        <f>(Table147[[#This Row],[FERA AR20]]-Table147[[#This Row],[Base AR20]])*100</f>
        <v>-1.981467365724257</v>
      </c>
      <c r="I71" s="11">
        <f>(Table147[[#This Row],[FERA AR50]]-Table147[[#This Row],[Base AR50]])*100</f>
        <v>-0.83244311524225001</v>
      </c>
      <c r="J71" s="7" t="s">
        <v>166</v>
      </c>
      <c r="K71" s="8" t="s">
        <v>15</v>
      </c>
    </row>
    <row r="72" spans="1:11" ht="15.75" x14ac:dyDescent="0.25">
      <c r="A72" s="12" t="s">
        <v>223</v>
      </c>
      <c r="B72" s="7" t="s">
        <v>224</v>
      </c>
      <c r="C72" s="7" t="s">
        <v>113</v>
      </c>
      <c r="D72" s="8">
        <v>0.11019197509316914</v>
      </c>
      <c r="E72" s="8">
        <f>_xlfn.XLOOKUP(Table147[[#This Row],[PUMA_CZE]],'[1]Electric PUMA-CZ Results'!$L$3:$L$524,'[1]Electric PUMA-CZ Results'!$M$3:$M$524)</f>
        <v>9.0413117880465674E-2</v>
      </c>
      <c r="F72" s="13">
        <v>2.0982326430133959E-2</v>
      </c>
      <c r="G72" s="8">
        <v>1.3576213925308294E-2</v>
      </c>
      <c r="H72" s="11">
        <f>(Table147[[#This Row],[FERA AR20]]-Table147[[#This Row],[Base AR20]])*100</f>
        <v>-1.9778857212703462</v>
      </c>
      <c r="I72" s="11">
        <f>(Table147[[#This Row],[FERA AR50]]-Table147[[#This Row],[Base AR50]])*100</f>
        <v>-0.74061125048256649</v>
      </c>
      <c r="J72" s="7" t="s">
        <v>225</v>
      </c>
      <c r="K72" s="8" t="s">
        <v>15</v>
      </c>
    </row>
    <row r="73" spans="1:11" ht="15.75" x14ac:dyDescent="0.25">
      <c r="A73" s="12" t="s">
        <v>55</v>
      </c>
      <c r="B73" s="7" t="s">
        <v>56</v>
      </c>
      <c r="C73" s="7" t="s">
        <v>182</v>
      </c>
      <c r="D73" s="8">
        <v>0.11775455760362701</v>
      </c>
      <c r="E73" s="8">
        <f>_xlfn.XLOOKUP(Table147[[#This Row],[PUMA_CZE]],'[1]Electric PUMA-CZ Results'!$L$3:$L$524,'[1]Electric PUMA-CZ Results'!$M$3:$M$524)</f>
        <v>9.8072234717229534E-2</v>
      </c>
      <c r="F73" s="13">
        <v>1.9813715824643929E-2</v>
      </c>
      <c r="G73" s="8">
        <v>1.2852983701372257E-2</v>
      </c>
      <c r="H73" s="11">
        <f>(Table147[[#This Row],[FERA AR20]]-Table147[[#This Row],[Base AR20]])*100</f>
        <v>-1.9682322886397472</v>
      </c>
      <c r="I73" s="11">
        <f>(Table147[[#This Row],[FERA AR50]]-Table147[[#This Row],[Base AR50]])*100</f>
        <v>-0.69607321232716712</v>
      </c>
      <c r="J73" s="7" t="s">
        <v>183</v>
      </c>
      <c r="K73" s="8" t="s">
        <v>15</v>
      </c>
    </row>
    <row r="74" spans="1:11" ht="15.75" x14ac:dyDescent="0.25">
      <c r="A74" s="12" t="s">
        <v>191</v>
      </c>
      <c r="B74" s="7" t="s">
        <v>192</v>
      </c>
      <c r="C74" s="7" t="s">
        <v>81</v>
      </c>
      <c r="D74" s="8">
        <v>0.11675819504636209</v>
      </c>
      <c r="E74" s="8">
        <f>_xlfn.XLOOKUP(Table147[[#This Row],[PUMA_CZE]],'[1]Electric PUMA-CZ Results'!$L$3:$L$524,'[1]Electric PUMA-CZ Results'!$M$3:$M$524)</f>
        <v>9.7095744496327047E-2</v>
      </c>
      <c r="F74" s="13">
        <v>3.5698981139117472E-2</v>
      </c>
      <c r="G74" s="8">
        <v>2.314961294232987E-2</v>
      </c>
      <c r="H74" s="11">
        <f>(Table147[[#This Row],[FERA AR20]]-Table147[[#This Row],[Base AR20]])*100</f>
        <v>-1.9662450550035042</v>
      </c>
      <c r="I74" s="11">
        <f>(Table147[[#This Row],[FERA AR50]]-Table147[[#This Row],[Base AR50]])*100</f>
        <v>-1.2549368196787603</v>
      </c>
      <c r="J74" s="7" t="s">
        <v>193</v>
      </c>
      <c r="K74" s="8" t="s">
        <v>15</v>
      </c>
    </row>
    <row r="75" spans="1:11" ht="15.75" x14ac:dyDescent="0.25">
      <c r="A75" s="12" t="s">
        <v>52</v>
      </c>
      <c r="B75" s="7" t="s">
        <v>53</v>
      </c>
      <c r="C75" s="7" t="s">
        <v>153</v>
      </c>
      <c r="D75" s="8">
        <v>0.11345159471580864</v>
      </c>
      <c r="E75" s="8">
        <f>_xlfn.XLOOKUP(Table147[[#This Row],[PUMA_CZE]],'[1]Electric PUMA-CZ Results'!$L$3:$L$524,'[1]Electric PUMA-CZ Results'!$M$3:$M$524)</f>
        <v>9.389808641278001E-2</v>
      </c>
      <c r="F75" s="13">
        <v>2.2102666674068842E-2</v>
      </c>
      <c r="G75" s="8">
        <v>1.4378354467259631E-2</v>
      </c>
      <c r="H75" s="11">
        <f>(Table147[[#This Row],[FERA AR20]]-Table147[[#This Row],[Base AR20]])*100</f>
        <v>-1.9553508303028626</v>
      </c>
      <c r="I75" s="11">
        <f>(Table147[[#This Row],[FERA AR50]]-Table147[[#This Row],[Base AR50]])*100</f>
        <v>-0.77243122068092107</v>
      </c>
      <c r="J75" s="7" t="s">
        <v>205</v>
      </c>
      <c r="K75" s="8" t="s">
        <v>15</v>
      </c>
    </row>
    <row r="76" spans="1:11" ht="15.75" x14ac:dyDescent="0.25">
      <c r="A76" s="12" t="s">
        <v>227</v>
      </c>
      <c r="B76" s="7" t="s">
        <v>228</v>
      </c>
      <c r="C76" s="7" t="s">
        <v>98</v>
      </c>
      <c r="D76" s="8">
        <v>0.10884487055054244</v>
      </c>
      <c r="E76" s="8">
        <f>_xlfn.XLOOKUP(Table147[[#This Row],[PUMA_CZE]],'[1]Electric PUMA-CZ Results'!$L$3:$L$524,'[1]Electric PUMA-CZ Results'!$M$3:$M$524)</f>
        <v>8.930780438934377E-2</v>
      </c>
      <c r="F76" s="13">
        <v>3.0399137112913571E-2</v>
      </c>
      <c r="G76" s="8">
        <v>1.9678358535129146E-2</v>
      </c>
      <c r="H76" s="11">
        <f>(Table147[[#This Row],[FERA AR20]]-Table147[[#This Row],[Base AR20]])*100</f>
        <v>-1.9537066161198671</v>
      </c>
      <c r="I76" s="11">
        <f>(Table147[[#This Row],[FERA AR50]]-Table147[[#This Row],[Base AR50]])*100</f>
        <v>-1.0720778577784424</v>
      </c>
      <c r="J76" s="7" t="s">
        <v>229</v>
      </c>
      <c r="K76" s="8" t="s">
        <v>15</v>
      </c>
    </row>
    <row r="77" spans="1:11" ht="15.75" x14ac:dyDescent="0.25">
      <c r="A77" s="12" t="s">
        <v>234</v>
      </c>
      <c r="B77" s="7" t="s">
        <v>235</v>
      </c>
      <c r="C77" s="7" t="s">
        <v>236</v>
      </c>
      <c r="D77" s="8">
        <v>0.10777304847904728</v>
      </c>
      <c r="E77" s="8">
        <f>_xlfn.XLOOKUP(Table147[[#This Row],[PUMA_CZE]],'[1]Electric PUMA-CZ Results'!$L$3:$L$524,'[1]Electric PUMA-CZ Results'!$M$3:$M$524)</f>
        <v>8.8267894751760043E-2</v>
      </c>
      <c r="F77" s="13">
        <v>2.1240428348920155E-2</v>
      </c>
      <c r="G77" s="8">
        <v>1.4361870460102519E-2</v>
      </c>
      <c r="H77" s="11">
        <f>(Table147[[#This Row],[FERA AR20]]-Table147[[#This Row],[Base AR20]])*100</f>
        <v>-1.9505153727287241</v>
      </c>
      <c r="I77" s="11">
        <f>(Table147[[#This Row],[FERA AR50]]-Table147[[#This Row],[Base AR50]])*100</f>
        <v>-0.68785578888176357</v>
      </c>
      <c r="J77" s="7" t="s">
        <v>237</v>
      </c>
      <c r="K77" s="8" t="s">
        <v>15</v>
      </c>
    </row>
    <row r="78" spans="1:11" ht="15.75" x14ac:dyDescent="0.25">
      <c r="A78" s="12" t="s">
        <v>158</v>
      </c>
      <c r="B78" s="7" t="s">
        <v>159</v>
      </c>
      <c r="C78" s="7" t="s">
        <v>41</v>
      </c>
      <c r="D78" s="8">
        <v>0.11392363469062144</v>
      </c>
      <c r="E78" s="8">
        <f>_xlfn.XLOOKUP(Table147[[#This Row],[PUMA_CZE]],'[1]Electric PUMA-CZ Results'!$L$3:$L$524,'[1]Electric PUMA-CZ Results'!$M$3:$M$524)</f>
        <v>9.4473447514513073E-2</v>
      </c>
      <c r="F78" s="13">
        <v>3.3731273355125324E-2</v>
      </c>
      <c r="G78" s="8">
        <v>2.1850057983900696E-2</v>
      </c>
      <c r="H78" s="11">
        <f>(Table147[[#This Row],[FERA AR20]]-Table147[[#This Row],[Base AR20]])*100</f>
        <v>-1.9450187176108371</v>
      </c>
      <c r="I78" s="11">
        <f>(Table147[[#This Row],[FERA AR50]]-Table147[[#This Row],[Base AR50]])*100</f>
        <v>-1.1881215371224627</v>
      </c>
      <c r="J78" s="7" t="s">
        <v>201</v>
      </c>
      <c r="K78" s="8" t="s">
        <v>15</v>
      </c>
    </row>
    <row r="79" spans="1:11" ht="15.75" x14ac:dyDescent="0.25">
      <c r="A79" s="12" t="s">
        <v>90</v>
      </c>
      <c r="B79" s="7" t="s">
        <v>91</v>
      </c>
      <c r="C79" s="7" t="s">
        <v>57</v>
      </c>
      <c r="D79" s="8">
        <v>0.11768834061577656</v>
      </c>
      <c r="E79" s="8">
        <f>_xlfn.XLOOKUP(Table147[[#This Row],[PUMA_CZE]],'[1]Electric PUMA-CZ Results'!$L$3:$L$524,'[1]Electric PUMA-CZ Results'!$M$3:$M$524)</f>
        <v>9.8484893729531245E-2</v>
      </c>
      <c r="F79" s="13">
        <v>2.6812248749608737E-2</v>
      </c>
      <c r="G79" s="8">
        <v>1.737112228001245E-2</v>
      </c>
      <c r="H79" s="11">
        <f>(Table147[[#This Row],[FERA AR20]]-Table147[[#This Row],[Base AR20]])*100</f>
        <v>-1.9203446886245312</v>
      </c>
      <c r="I79" s="11">
        <f>(Table147[[#This Row],[FERA AR50]]-Table147[[#This Row],[Base AR50]])*100</f>
        <v>-0.9441126469596286</v>
      </c>
      <c r="J79" s="7" t="s">
        <v>184</v>
      </c>
      <c r="K79" s="8" t="s">
        <v>15</v>
      </c>
    </row>
    <row r="80" spans="1:11" ht="15.75" x14ac:dyDescent="0.25">
      <c r="A80" s="12" t="s">
        <v>248</v>
      </c>
      <c r="B80" s="7" t="s">
        <v>249</v>
      </c>
      <c r="C80" s="7" t="s">
        <v>250</v>
      </c>
      <c r="D80" s="8">
        <v>0.10589613958288427</v>
      </c>
      <c r="E80" s="8">
        <f>_xlfn.XLOOKUP(Table147[[#This Row],[PUMA_CZE]],'[1]Electric PUMA-CZ Results'!$L$3:$L$524,'[1]Electric PUMA-CZ Results'!$M$3:$M$524)</f>
        <v>8.6737031281356125E-2</v>
      </c>
      <c r="F80" s="13">
        <v>2.6187723622160541E-2</v>
      </c>
      <c r="G80" s="8">
        <v>1.7664799891240424E-2</v>
      </c>
      <c r="H80" s="11">
        <f>(Table147[[#This Row],[FERA AR20]]-Table147[[#This Row],[Base AR20]])*100</f>
        <v>-1.9159108301528143</v>
      </c>
      <c r="I80" s="11">
        <f>(Table147[[#This Row],[FERA AR50]]-Table147[[#This Row],[Base AR50]])*100</f>
        <v>-0.85229237309201178</v>
      </c>
      <c r="J80" s="7" t="s">
        <v>251</v>
      </c>
      <c r="K80" s="8" t="s">
        <v>15</v>
      </c>
    </row>
    <row r="81" spans="1:11" ht="15.75" x14ac:dyDescent="0.25">
      <c r="A81" s="12" t="s">
        <v>245</v>
      </c>
      <c r="B81" s="7" t="s">
        <v>246</v>
      </c>
      <c r="C81" s="7" t="s">
        <v>98</v>
      </c>
      <c r="D81" s="8">
        <v>0.10648701667503101</v>
      </c>
      <c r="E81" s="8">
        <f>_xlfn.XLOOKUP(Table147[[#This Row],[PUMA_CZE]],'[1]Electric PUMA-CZ Results'!$L$3:$L$524,'[1]Electric PUMA-CZ Results'!$M$3:$M$524)</f>
        <v>8.7373172544703476E-2</v>
      </c>
      <c r="F81" s="13">
        <v>2.9415516210973665E-2</v>
      </c>
      <c r="G81" s="8">
        <v>1.9043217430123674E-2</v>
      </c>
      <c r="H81" s="11">
        <f>(Table147[[#This Row],[FERA AR20]]-Table147[[#This Row],[Base AR20]])*100</f>
        <v>-1.9113844130327531</v>
      </c>
      <c r="I81" s="11">
        <f>(Table147[[#This Row],[FERA AR50]]-Table147[[#This Row],[Base AR50]])*100</f>
        <v>-1.0372298780849991</v>
      </c>
      <c r="J81" s="7" t="s">
        <v>247</v>
      </c>
      <c r="K81" s="8" t="s">
        <v>15</v>
      </c>
    </row>
    <row r="82" spans="1:11" ht="15.75" x14ac:dyDescent="0.25">
      <c r="A82" s="12" t="s">
        <v>227</v>
      </c>
      <c r="B82" s="7" t="s">
        <v>228</v>
      </c>
      <c r="C82" s="7" t="s">
        <v>252</v>
      </c>
      <c r="D82" s="8">
        <v>0.10553711343012019</v>
      </c>
      <c r="E82" s="8">
        <f>_xlfn.XLOOKUP(Table147[[#This Row],[PUMA_CZE]],'[1]Electric PUMA-CZ Results'!$L$3:$L$524,'[1]Electric PUMA-CZ Results'!$M$3:$M$524)</f>
        <v>8.6593830523681734E-2</v>
      </c>
      <c r="F82" s="13">
        <v>3.0028267566326261E-2</v>
      </c>
      <c r="G82" s="8">
        <v>1.9439266141201245E-2</v>
      </c>
      <c r="H82" s="11">
        <f>(Table147[[#This Row],[FERA AR20]]-Table147[[#This Row],[Base AR20]])*100</f>
        <v>-1.8943282906438457</v>
      </c>
      <c r="I82" s="11">
        <f>(Table147[[#This Row],[FERA AR50]]-Table147[[#This Row],[Base AR50]])*100</f>
        <v>-1.0589001425125015</v>
      </c>
      <c r="J82" s="7" t="s">
        <v>253</v>
      </c>
      <c r="K82" s="8" t="s">
        <v>15</v>
      </c>
    </row>
    <row r="83" spans="1:11" ht="15.75" x14ac:dyDescent="0.25">
      <c r="A83" s="12" t="s">
        <v>213</v>
      </c>
      <c r="B83" s="7" t="s">
        <v>214</v>
      </c>
      <c r="C83" s="7" t="s">
        <v>151</v>
      </c>
      <c r="D83" s="8">
        <v>0.11099156630440396</v>
      </c>
      <c r="E83" s="8">
        <f>_xlfn.XLOOKUP(Table147[[#This Row],[PUMA_CZE]],'[1]Electric PUMA-CZ Results'!$L$3:$L$524,'[1]Electric PUMA-CZ Results'!$M$3:$M$524)</f>
        <v>9.2222434586555296E-2</v>
      </c>
      <c r="F83" s="13">
        <v>9.5221727776822179E-3</v>
      </c>
      <c r="G83" s="8">
        <v>6.1842037356708368E-3</v>
      </c>
      <c r="H83" s="11">
        <f>(Table147[[#This Row],[FERA AR20]]-Table147[[#This Row],[Base AR20]])*100</f>
        <v>-1.8769131717848664</v>
      </c>
      <c r="I83" s="11">
        <f>(Table147[[#This Row],[FERA AR50]]-Table147[[#This Row],[Base AR50]])*100</f>
        <v>-0.33379690420113811</v>
      </c>
      <c r="J83" s="7" t="s">
        <v>215</v>
      </c>
      <c r="K83" s="8" t="s">
        <v>15</v>
      </c>
    </row>
    <row r="84" spans="1:11" ht="15.75" x14ac:dyDescent="0.25">
      <c r="A84" s="12" t="s">
        <v>194</v>
      </c>
      <c r="B84" s="7" t="s">
        <v>195</v>
      </c>
      <c r="C84" s="7" t="s">
        <v>100</v>
      </c>
      <c r="D84" s="8">
        <v>0.11647284298701589</v>
      </c>
      <c r="E84" s="8">
        <f>_xlfn.XLOOKUP(Table147[[#This Row],[PUMA_CZE]],'[1]Electric PUMA-CZ Results'!$L$3:$L$524,'[1]Electric PUMA-CZ Results'!$M$3:$M$524)</f>
        <v>9.7894694709580163E-2</v>
      </c>
      <c r="F84" s="13">
        <v>3.2192070736755056E-2</v>
      </c>
      <c r="G84" s="8">
        <v>2.0843497973439193E-2</v>
      </c>
      <c r="H84" s="11">
        <f>(Table147[[#This Row],[FERA AR20]]-Table147[[#This Row],[Base AR20]])*100</f>
        <v>-1.8578148277435731</v>
      </c>
      <c r="I84" s="11">
        <f>(Table147[[#This Row],[FERA AR50]]-Table147[[#This Row],[Base AR50]])*100</f>
        <v>-1.1348572763315863</v>
      </c>
      <c r="J84" s="7" t="s">
        <v>196</v>
      </c>
      <c r="K84" s="8" t="s">
        <v>15</v>
      </c>
    </row>
    <row r="85" spans="1:11" ht="15.75" x14ac:dyDescent="0.25">
      <c r="A85" s="12" t="s">
        <v>202</v>
      </c>
      <c r="B85" s="7" t="s">
        <v>203</v>
      </c>
      <c r="C85" s="7" t="s">
        <v>26</v>
      </c>
      <c r="D85" s="8">
        <v>0.11375350430566517</v>
      </c>
      <c r="E85" s="8">
        <f>_xlfn.XLOOKUP(Table147[[#This Row],[PUMA_CZE]],'[1]Electric PUMA-CZ Results'!$L$3:$L$524,'[1]Electric PUMA-CZ Results'!$M$3:$M$524)</f>
        <v>9.523007413373541E-2</v>
      </c>
      <c r="F85" s="13">
        <v>3.3955100968709455E-2</v>
      </c>
      <c r="G85" s="8">
        <v>2.1991972479882046E-2</v>
      </c>
      <c r="H85" s="11">
        <f>(Table147[[#This Row],[FERA AR20]]-Table147[[#This Row],[Base AR20]])*100</f>
        <v>-1.8523430171929756</v>
      </c>
      <c r="I85" s="11">
        <f>(Table147[[#This Row],[FERA AR50]]-Table147[[#This Row],[Base AR50]])*100</f>
        <v>-1.1963128488827408</v>
      </c>
      <c r="J85" s="7" t="s">
        <v>204</v>
      </c>
      <c r="K85" s="8" t="s">
        <v>15</v>
      </c>
    </row>
    <row r="86" spans="1:11" ht="15.75" x14ac:dyDescent="0.25">
      <c r="A86" s="12" t="s">
        <v>256</v>
      </c>
      <c r="B86" s="7" t="s">
        <v>257</v>
      </c>
      <c r="C86" s="7" t="s">
        <v>18</v>
      </c>
      <c r="D86" s="8">
        <v>0.10187876337974637</v>
      </c>
      <c r="E86" s="8">
        <f>_xlfn.XLOOKUP(Table147[[#This Row],[PUMA_CZE]],'[1]Electric PUMA-CZ Results'!$L$3:$L$524,'[1]Electric PUMA-CZ Results'!$M$3:$M$524)</f>
        <v>8.344412477478938E-2</v>
      </c>
      <c r="F86" s="13">
        <v>2.0947421225310344E-2</v>
      </c>
      <c r="G86" s="8">
        <v>1.4139636250080342E-2</v>
      </c>
      <c r="H86" s="11">
        <f>(Table147[[#This Row],[FERA AR20]]-Table147[[#This Row],[Base AR20]])*100</f>
        <v>-1.843463860495699</v>
      </c>
      <c r="I86" s="11">
        <f>(Table147[[#This Row],[FERA AR50]]-Table147[[#This Row],[Base AR50]])*100</f>
        <v>-0.68077849752300013</v>
      </c>
      <c r="J86" s="7" t="s">
        <v>258</v>
      </c>
      <c r="K86" s="8" t="s">
        <v>15</v>
      </c>
    </row>
    <row r="87" spans="1:11" ht="15.75" x14ac:dyDescent="0.25">
      <c r="A87" s="12" t="s">
        <v>146</v>
      </c>
      <c r="B87" s="7" t="s">
        <v>147</v>
      </c>
      <c r="C87" s="7" t="s">
        <v>26</v>
      </c>
      <c r="D87" s="8">
        <v>0.11314099982381477</v>
      </c>
      <c r="E87" s="8">
        <f>_xlfn.XLOOKUP(Table147[[#This Row],[PUMA_CZE]],'[1]Electric PUMA-CZ Results'!$L$3:$L$524,'[1]Electric PUMA-CZ Results'!$M$3:$M$524)</f>
        <v>9.4717308856130292E-2</v>
      </c>
      <c r="F87" s="13">
        <v>3.3057840259640606E-2</v>
      </c>
      <c r="G87" s="8">
        <v>2.1445334576061698E-2</v>
      </c>
      <c r="H87" s="11">
        <f>(Table147[[#This Row],[FERA AR20]]-Table147[[#This Row],[Base AR20]])*100</f>
        <v>-1.8423690967684481</v>
      </c>
      <c r="I87" s="11">
        <f>(Table147[[#This Row],[FERA AR50]]-Table147[[#This Row],[Base AR50]])*100</f>
        <v>-1.1612505683578906</v>
      </c>
      <c r="J87" s="7" t="s">
        <v>206</v>
      </c>
      <c r="K87" s="8" t="s">
        <v>15</v>
      </c>
    </row>
    <row r="88" spans="1:11" ht="15.75" x14ac:dyDescent="0.25">
      <c r="A88" s="12" t="s">
        <v>164</v>
      </c>
      <c r="B88" s="7" t="s">
        <v>165</v>
      </c>
      <c r="C88" s="7" t="s">
        <v>182</v>
      </c>
      <c r="D88" s="8">
        <v>0.10930387581341668</v>
      </c>
      <c r="E88" s="8">
        <f>_xlfn.XLOOKUP(Table147[[#This Row],[PUMA_CZE]],'[1]Electric PUMA-CZ Results'!$L$3:$L$524,'[1]Electric PUMA-CZ Results'!$M$3:$M$524)</f>
        <v>9.1034059168730821E-2</v>
      </c>
      <c r="F88" s="13">
        <v>1.9013262607358597E-2</v>
      </c>
      <c r="G88" s="8">
        <v>1.2335223934141711E-2</v>
      </c>
      <c r="H88" s="11">
        <f>(Table147[[#This Row],[FERA AR20]]-Table147[[#This Row],[Base AR20]])*100</f>
        <v>-1.8269816644685855</v>
      </c>
      <c r="I88" s="11">
        <f>(Table147[[#This Row],[FERA AR50]]-Table147[[#This Row],[Base AR50]])*100</f>
        <v>-0.66780386732168862</v>
      </c>
      <c r="J88" s="7" t="s">
        <v>226</v>
      </c>
      <c r="K88" s="8" t="s">
        <v>15</v>
      </c>
    </row>
    <row r="89" spans="1:11" ht="15.75" x14ac:dyDescent="0.25">
      <c r="A89" s="12" t="s">
        <v>198</v>
      </c>
      <c r="B89" s="7" t="s">
        <v>199</v>
      </c>
      <c r="C89" s="7" t="s">
        <v>113</v>
      </c>
      <c r="D89" s="8">
        <v>0.10138913106436481</v>
      </c>
      <c r="E89" s="8">
        <f>_xlfn.XLOOKUP(Table147[[#This Row],[PUMA_CZE]],'[1]Electric PUMA-CZ Results'!$L$3:$L$524,'[1]Electric PUMA-CZ Results'!$M$3:$M$524)</f>
        <v>8.3190336237912416E-2</v>
      </c>
      <c r="F89" s="13">
        <v>1.798024741580536E-2</v>
      </c>
      <c r="G89" s="8">
        <v>1.1638843043722088E-2</v>
      </c>
      <c r="H89" s="11">
        <f>(Table147[[#This Row],[FERA AR20]]-Table147[[#This Row],[Base AR20]])*100</f>
        <v>-1.8198794826452396</v>
      </c>
      <c r="I89" s="11">
        <f>(Table147[[#This Row],[FERA AR50]]-Table147[[#This Row],[Base AR50]])*100</f>
        <v>-0.63414043720832725</v>
      </c>
      <c r="J89" s="7" t="s">
        <v>262</v>
      </c>
      <c r="K89" s="8" t="s">
        <v>15</v>
      </c>
    </row>
    <row r="90" spans="1:11" ht="15.75" x14ac:dyDescent="0.25">
      <c r="A90" s="12" t="s">
        <v>240</v>
      </c>
      <c r="B90" s="7" t="s">
        <v>241</v>
      </c>
      <c r="C90" s="7" t="s">
        <v>151</v>
      </c>
      <c r="D90" s="8">
        <v>0.10704678971807055</v>
      </c>
      <c r="E90" s="8">
        <f>_xlfn.XLOOKUP(Table147[[#This Row],[PUMA_CZE]],'[1]Electric PUMA-CZ Results'!$L$3:$L$524,'[1]Electric PUMA-CZ Results'!$M$3:$M$524)</f>
        <v>8.8944735993727486E-2</v>
      </c>
      <c r="F90" s="13">
        <v>2.1915760821303181E-2</v>
      </c>
      <c r="G90" s="8">
        <v>1.4202693990843016E-2</v>
      </c>
      <c r="H90" s="11">
        <f>(Table147[[#This Row],[FERA AR20]]-Table147[[#This Row],[Base AR20]])*100</f>
        <v>-1.8102053724343063</v>
      </c>
      <c r="I90" s="11">
        <f>(Table147[[#This Row],[FERA AR50]]-Table147[[#This Row],[Base AR50]])*100</f>
        <v>-0.77130668304601657</v>
      </c>
      <c r="J90" s="7" t="s">
        <v>242</v>
      </c>
      <c r="K90" s="8" t="s">
        <v>15</v>
      </c>
    </row>
    <row r="91" spans="1:11" ht="15.75" x14ac:dyDescent="0.25">
      <c r="A91" s="12" t="s">
        <v>93</v>
      </c>
      <c r="B91" s="7" t="s">
        <v>94</v>
      </c>
      <c r="C91" s="7" t="s">
        <v>57</v>
      </c>
      <c r="D91" s="8">
        <v>0.11031590843658286</v>
      </c>
      <c r="E91" s="8">
        <f>_xlfn.XLOOKUP(Table147[[#This Row],[PUMA_CZE]],'[1]Electric PUMA-CZ Results'!$L$3:$L$524,'[1]Electric PUMA-CZ Results'!$M$3:$M$524)</f>
        <v>9.2315436365300693E-2</v>
      </c>
      <c r="F91" s="13">
        <v>2.3505132812502542E-2</v>
      </c>
      <c r="G91" s="8">
        <v>1.5254445490413576E-2</v>
      </c>
      <c r="H91" s="11">
        <f>(Table147[[#This Row],[FERA AR20]]-Table147[[#This Row],[Base AR20]])*100</f>
        <v>-1.8000472071282165</v>
      </c>
      <c r="I91" s="11">
        <f>(Table147[[#This Row],[FERA AR50]]-Table147[[#This Row],[Base AR50]])*100</f>
        <v>-0.82506873220889665</v>
      </c>
      <c r="J91" s="7" t="s">
        <v>222</v>
      </c>
      <c r="K91" s="8" t="s">
        <v>15</v>
      </c>
    </row>
    <row r="92" spans="1:11" ht="15.75" x14ac:dyDescent="0.25">
      <c r="A92" s="12" t="s">
        <v>267</v>
      </c>
      <c r="B92" s="7" t="s">
        <v>268</v>
      </c>
      <c r="C92" s="7" t="s">
        <v>269</v>
      </c>
      <c r="D92" s="8">
        <v>9.8965890461421707E-2</v>
      </c>
      <c r="E92" s="8">
        <f>_xlfn.XLOOKUP(Table147[[#This Row],[PUMA_CZE]],'[1]Electric PUMA-CZ Results'!$L$3:$L$524,'[1]Electric PUMA-CZ Results'!$M$3:$M$524)</f>
        <v>8.1053173899670192E-2</v>
      </c>
      <c r="F92" s="13">
        <v>1.9679173065907468E-2</v>
      </c>
      <c r="G92" s="8">
        <v>1.3293170339173372E-2</v>
      </c>
      <c r="H92" s="11">
        <f>(Table147[[#This Row],[FERA AR20]]-Table147[[#This Row],[Base AR20]])*100</f>
        <v>-1.7912716561751516</v>
      </c>
      <c r="I92" s="11">
        <f>(Table147[[#This Row],[FERA AR50]]-Table147[[#This Row],[Base AR50]])*100</f>
        <v>-0.63860027267340969</v>
      </c>
      <c r="J92" s="7" t="s">
        <v>270</v>
      </c>
      <c r="K92" s="8" t="s">
        <v>15</v>
      </c>
    </row>
    <row r="93" spans="1:11" ht="15.75" x14ac:dyDescent="0.25">
      <c r="A93" s="12" t="s">
        <v>59</v>
      </c>
      <c r="B93" s="7" t="s">
        <v>60</v>
      </c>
      <c r="C93" s="7" t="s">
        <v>243</v>
      </c>
      <c r="D93" s="8">
        <v>0.10694739805385843</v>
      </c>
      <c r="E93" s="8">
        <f>_xlfn.XLOOKUP(Table147[[#This Row],[PUMA_CZE]],'[1]Electric PUMA-CZ Results'!$L$3:$L$524,'[1]Electric PUMA-CZ Results'!$M$3:$M$524)</f>
        <v>8.9047742555312004E-2</v>
      </c>
      <c r="F93" s="13">
        <v>2.6788578906662638E-2</v>
      </c>
      <c r="G93" s="8">
        <v>1.7350380865219478E-2</v>
      </c>
      <c r="H93" s="11">
        <f>(Table147[[#This Row],[FERA AR20]]-Table147[[#This Row],[Base AR20]])*100</f>
        <v>-1.7899655498546427</v>
      </c>
      <c r="I93" s="11">
        <f>(Table147[[#This Row],[FERA AR50]]-Table147[[#This Row],[Base AR50]])*100</f>
        <v>-0.94381980414431599</v>
      </c>
      <c r="J93" s="7" t="s">
        <v>244</v>
      </c>
      <c r="K93" s="8" t="s">
        <v>15</v>
      </c>
    </row>
    <row r="94" spans="1:11" ht="15.75" x14ac:dyDescent="0.25">
      <c r="A94" s="12" t="s">
        <v>191</v>
      </c>
      <c r="B94" s="7" t="s">
        <v>192</v>
      </c>
      <c r="C94" s="7" t="s">
        <v>41</v>
      </c>
      <c r="D94" s="8">
        <v>0.10434331352947644</v>
      </c>
      <c r="E94" s="8">
        <f>_xlfn.XLOOKUP(Table147[[#This Row],[PUMA_CZE]],'[1]Electric PUMA-CZ Results'!$L$3:$L$524,'[1]Electric PUMA-CZ Results'!$M$3:$M$524)</f>
        <v>8.6528775007815736E-2</v>
      </c>
      <c r="F94" s="13">
        <v>3.2751238028545036E-2</v>
      </c>
      <c r="G94" s="8">
        <v>2.1217852957565397E-2</v>
      </c>
      <c r="H94" s="11">
        <f>(Table147[[#This Row],[FERA AR20]]-Table147[[#This Row],[Base AR20]])*100</f>
        <v>-1.7814538521660706</v>
      </c>
      <c r="I94" s="11">
        <f>(Table147[[#This Row],[FERA AR50]]-Table147[[#This Row],[Base AR50]])*100</f>
        <v>-1.1533385070979638</v>
      </c>
      <c r="J94" s="7" t="s">
        <v>254</v>
      </c>
      <c r="K94" s="8" t="s">
        <v>15</v>
      </c>
    </row>
    <row r="95" spans="1:11" ht="15.75" x14ac:dyDescent="0.25">
      <c r="A95" s="12" t="s">
        <v>173</v>
      </c>
      <c r="B95" s="7" t="s">
        <v>174</v>
      </c>
      <c r="C95" s="7" t="s">
        <v>41</v>
      </c>
      <c r="D95" s="8">
        <v>0.10424682972792849</v>
      </c>
      <c r="E95" s="8">
        <f>_xlfn.XLOOKUP(Table147[[#This Row],[PUMA_CZE]],'[1]Electric PUMA-CZ Results'!$L$3:$L$524,'[1]Electric PUMA-CZ Results'!$M$3:$M$524)</f>
        <v>8.6448763889962088E-2</v>
      </c>
      <c r="F95" s="13">
        <v>2.3304917891912313E-2</v>
      </c>
      <c r="G95" s="8">
        <v>1.5116008323378692E-2</v>
      </c>
      <c r="H95" s="11">
        <f>(Table147[[#This Row],[FERA AR20]]-Table147[[#This Row],[Base AR20]])*100</f>
        <v>-1.7798065837966406</v>
      </c>
      <c r="I95" s="11">
        <f>(Table147[[#This Row],[FERA AR50]]-Table147[[#This Row],[Base AR50]])*100</f>
        <v>-0.81889095685336211</v>
      </c>
      <c r="J95" s="7" t="s">
        <v>255</v>
      </c>
      <c r="K95" s="8" t="s">
        <v>15</v>
      </c>
    </row>
    <row r="96" spans="1:11" ht="15.75" x14ac:dyDescent="0.25">
      <c r="A96" s="12" t="s">
        <v>194</v>
      </c>
      <c r="B96" s="7" t="s">
        <v>195</v>
      </c>
      <c r="C96" s="7" t="s">
        <v>186</v>
      </c>
      <c r="D96" s="8">
        <v>9.833222090814922E-2</v>
      </c>
      <c r="E96" s="8">
        <f>_xlfn.XLOOKUP(Table147[[#This Row],[PUMA_CZE]],'[1]Electric PUMA-CZ Results'!$L$3:$L$524,'[1]Electric PUMA-CZ Results'!$M$3:$M$524)</f>
        <v>8.0555891045585554E-2</v>
      </c>
      <c r="F96" s="13">
        <v>2.7498922494771372E-2</v>
      </c>
      <c r="G96" s="8">
        <v>1.8552215517331432E-2</v>
      </c>
      <c r="H96" s="11">
        <f>(Table147[[#This Row],[FERA AR20]]-Table147[[#This Row],[Base AR20]])*100</f>
        <v>-1.7776329862563667</v>
      </c>
      <c r="I96" s="11">
        <f>(Table147[[#This Row],[FERA AR50]]-Table147[[#This Row],[Base AR50]])*100</f>
        <v>-0.89467069774399399</v>
      </c>
      <c r="J96" s="7" t="s">
        <v>271</v>
      </c>
      <c r="K96" s="8" t="s">
        <v>15</v>
      </c>
    </row>
    <row r="97" spans="1:11" ht="15.75" x14ac:dyDescent="0.25">
      <c r="A97" s="12" t="s">
        <v>87</v>
      </c>
      <c r="B97" s="7" t="s">
        <v>88</v>
      </c>
      <c r="C97" s="7" t="s">
        <v>269</v>
      </c>
      <c r="D97" s="8">
        <v>9.8028516809227612E-2</v>
      </c>
      <c r="E97" s="8">
        <f>_xlfn.XLOOKUP(Table147[[#This Row],[PUMA_CZE]],'[1]Electric PUMA-CZ Results'!$L$3:$L$524,'[1]Electric PUMA-CZ Results'!$M$3:$M$524)</f>
        <v>8.0285463840315194E-2</v>
      </c>
      <c r="F97" s="13">
        <v>2.8960763969107146E-2</v>
      </c>
      <c r="G97" s="8">
        <v>1.9621278073523072E-2</v>
      </c>
      <c r="H97" s="11">
        <f>(Table147[[#This Row],[FERA AR20]]-Table147[[#This Row],[Base AR20]])*100</f>
        <v>-1.7743052968912418</v>
      </c>
      <c r="I97" s="11">
        <f>(Table147[[#This Row],[FERA AR50]]-Table147[[#This Row],[Base AR50]])*100</f>
        <v>-0.93394858955840743</v>
      </c>
      <c r="J97" s="7" t="s">
        <v>272</v>
      </c>
      <c r="K97" s="8" t="s">
        <v>15</v>
      </c>
    </row>
    <row r="98" spans="1:11" ht="15.75" x14ac:dyDescent="0.25">
      <c r="A98" s="12" t="s">
        <v>230</v>
      </c>
      <c r="B98" s="7" t="s">
        <v>231</v>
      </c>
      <c r="C98" s="7" t="s">
        <v>57</v>
      </c>
      <c r="D98" s="8">
        <v>0.1083283915768882</v>
      </c>
      <c r="E98" s="8">
        <f>_xlfn.XLOOKUP(Table147[[#This Row],[PUMA_CZE]],'[1]Electric PUMA-CZ Results'!$L$3:$L$524,'[1]Electric PUMA-CZ Results'!$M$3:$M$524)</f>
        <v>9.0652226690591114E-2</v>
      </c>
      <c r="F98" s="13">
        <v>2.1310099726293996E-2</v>
      </c>
      <c r="G98" s="8">
        <v>1.3828310704571608E-2</v>
      </c>
      <c r="H98" s="11">
        <f>(Table147[[#This Row],[FERA AR20]]-Table147[[#This Row],[Base AR20]])*100</f>
        <v>-1.7676164886297085</v>
      </c>
      <c r="I98" s="11">
        <f>(Table147[[#This Row],[FERA AR50]]-Table147[[#This Row],[Base AR50]])*100</f>
        <v>-0.74817890217223881</v>
      </c>
      <c r="J98" s="7" t="s">
        <v>232</v>
      </c>
      <c r="K98" s="8" t="s">
        <v>15</v>
      </c>
    </row>
    <row r="99" spans="1:11" ht="15.75" x14ac:dyDescent="0.25">
      <c r="A99" s="12" t="s">
        <v>276</v>
      </c>
      <c r="B99" s="7" t="s">
        <v>277</v>
      </c>
      <c r="C99" s="7" t="s">
        <v>22</v>
      </c>
      <c r="D99" s="8">
        <v>9.7599372070756488E-2</v>
      </c>
      <c r="E99" s="8">
        <f>_xlfn.XLOOKUP(Table147[[#This Row],[PUMA_CZE]],'[1]Electric PUMA-CZ Results'!$L$3:$L$524,'[1]Electric PUMA-CZ Results'!$M$3:$M$524)</f>
        <v>7.9935169654524948E-2</v>
      </c>
      <c r="F99" s="13">
        <v>1.6775707587739577E-2</v>
      </c>
      <c r="G99" s="8">
        <v>1.1374374571411413E-2</v>
      </c>
      <c r="H99" s="11">
        <f>(Table147[[#This Row],[FERA AR20]]-Table147[[#This Row],[Base AR20]])*100</f>
        <v>-1.766420241623154</v>
      </c>
      <c r="I99" s="11">
        <f>(Table147[[#This Row],[FERA AR50]]-Table147[[#This Row],[Base AR50]])*100</f>
        <v>-0.54013330163281636</v>
      </c>
      <c r="J99" s="7" t="s">
        <v>278</v>
      </c>
      <c r="K99" s="8" t="s">
        <v>15</v>
      </c>
    </row>
    <row r="100" spans="1:11" ht="15.75" x14ac:dyDescent="0.25">
      <c r="A100" s="12" t="s">
        <v>273</v>
      </c>
      <c r="B100" s="7" t="s">
        <v>274</v>
      </c>
      <c r="C100" s="7" t="s">
        <v>39</v>
      </c>
      <c r="D100" s="8">
        <v>9.7624127817823134E-2</v>
      </c>
      <c r="E100" s="8">
        <f>_xlfn.XLOOKUP(Table147[[#This Row],[PUMA_CZE]],'[1]Electric PUMA-CZ Results'!$L$3:$L$524,'[1]Electric PUMA-CZ Results'!$M$3:$M$524)</f>
        <v>7.9976725184668404E-2</v>
      </c>
      <c r="F100" s="13">
        <v>3.9485454093165187E-2</v>
      </c>
      <c r="G100" s="8">
        <v>2.6633828136505361E-2</v>
      </c>
      <c r="H100" s="11">
        <f>(Table147[[#This Row],[FERA AR20]]-Table147[[#This Row],[Base AR20]])*100</f>
        <v>-1.764740263315473</v>
      </c>
      <c r="I100" s="11">
        <f>(Table147[[#This Row],[FERA AR50]]-Table147[[#This Row],[Base AR50]])*100</f>
        <v>-1.2851625956659827</v>
      </c>
      <c r="J100" s="7" t="s">
        <v>275</v>
      </c>
      <c r="K100" s="8" t="s">
        <v>15</v>
      </c>
    </row>
    <row r="101" spans="1:11" ht="15.75" x14ac:dyDescent="0.25">
      <c r="A101" s="12" t="s">
        <v>194</v>
      </c>
      <c r="B101" s="7" t="s">
        <v>195</v>
      </c>
      <c r="C101" s="7" t="s">
        <v>26</v>
      </c>
      <c r="D101" s="8">
        <v>0.1077630782199363</v>
      </c>
      <c r="E101" s="8">
        <f>_xlfn.XLOOKUP(Table147[[#This Row],[PUMA_CZE]],'[1]Electric PUMA-CZ Results'!$L$3:$L$524,'[1]Electric PUMA-CZ Results'!$M$3:$M$524)</f>
        <v>9.0215119001419403E-2</v>
      </c>
      <c r="F101" s="13">
        <v>3.3687499886232986E-2</v>
      </c>
      <c r="G101" s="8">
        <v>2.1816377095959544E-2</v>
      </c>
      <c r="H101" s="11">
        <f>(Table147[[#This Row],[FERA AR20]]-Table147[[#This Row],[Base AR20]])*100</f>
        <v>-1.7547959218516902</v>
      </c>
      <c r="I101" s="11">
        <f>(Table147[[#This Row],[FERA AR50]]-Table147[[#This Row],[Base AR50]])*100</f>
        <v>-1.1871122790273443</v>
      </c>
      <c r="J101" s="7" t="s">
        <v>238</v>
      </c>
      <c r="K101" s="8" t="s">
        <v>15</v>
      </c>
    </row>
    <row r="102" spans="1:11" ht="15.75" x14ac:dyDescent="0.25">
      <c r="A102" s="12" t="s">
        <v>280</v>
      </c>
      <c r="B102" s="7" t="s">
        <v>281</v>
      </c>
      <c r="C102" s="7" t="s">
        <v>39</v>
      </c>
      <c r="D102" s="8">
        <v>9.6907431301678268E-2</v>
      </c>
      <c r="E102" s="8">
        <f>_xlfn.XLOOKUP(Table147[[#This Row],[PUMA_CZE]],'[1]Electric PUMA-CZ Results'!$L$3:$L$524,'[1]Electric PUMA-CZ Results'!$M$3:$M$524)</f>
        <v>7.9389585083201958E-2</v>
      </c>
      <c r="F102" s="13">
        <v>3.7066112432305419E-2</v>
      </c>
      <c r="G102" s="8">
        <v>2.5002363297301999E-2</v>
      </c>
      <c r="H102" s="11">
        <f>(Table147[[#This Row],[FERA AR20]]-Table147[[#This Row],[Base AR20]])*100</f>
        <v>-1.751784621847631</v>
      </c>
      <c r="I102" s="11">
        <f>(Table147[[#This Row],[FERA AR50]]-Table147[[#This Row],[Base AR50]])*100</f>
        <v>-1.2063749135003421</v>
      </c>
      <c r="J102" s="7" t="s">
        <v>282</v>
      </c>
      <c r="K102" s="8" t="s">
        <v>15</v>
      </c>
    </row>
    <row r="103" spans="1:11" ht="15.75" x14ac:dyDescent="0.25">
      <c r="A103" s="12" t="s">
        <v>170</v>
      </c>
      <c r="B103" s="7" t="s">
        <v>171</v>
      </c>
      <c r="C103" s="7" t="s">
        <v>113</v>
      </c>
      <c r="D103" s="8">
        <v>9.7281111822119848E-2</v>
      </c>
      <c r="E103" s="8">
        <f>_xlfn.XLOOKUP(Table147[[#This Row],[PUMA_CZE]],'[1]Electric PUMA-CZ Results'!$L$3:$L$524,'[1]Electric PUMA-CZ Results'!$M$3:$M$524)</f>
        <v>7.9819683994949361E-2</v>
      </c>
      <c r="F103" s="13">
        <v>2.3128169886752654E-2</v>
      </c>
      <c r="G103" s="8">
        <v>1.4960617457951629E-2</v>
      </c>
      <c r="H103" s="11">
        <f>(Table147[[#This Row],[FERA AR20]]-Table147[[#This Row],[Base AR20]])*100</f>
        <v>-1.7461427827170486</v>
      </c>
      <c r="I103" s="11">
        <f>(Table147[[#This Row],[FERA AR50]]-Table147[[#This Row],[Base AR50]])*100</f>
        <v>-0.81675524288010259</v>
      </c>
      <c r="J103" s="7" t="s">
        <v>279</v>
      </c>
      <c r="K103" s="8" t="s">
        <v>15</v>
      </c>
    </row>
    <row r="104" spans="1:11" ht="15.75" x14ac:dyDescent="0.25">
      <c r="A104" s="12" t="s">
        <v>176</v>
      </c>
      <c r="B104" s="7" t="s">
        <v>177</v>
      </c>
      <c r="C104" s="7" t="s">
        <v>26</v>
      </c>
      <c r="D104" s="8">
        <v>0.10708709876322065</v>
      </c>
      <c r="E104" s="8">
        <f>_xlfn.XLOOKUP(Table147[[#This Row],[PUMA_CZE]],'[1]Electric PUMA-CZ Results'!$L$3:$L$524,'[1]Electric PUMA-CZ Results'!$M$3:$M$524)</f>
        <v>8.9649214907573382E-2</v>
      </c>
      <c r="F104" s="13">
        <v>3.3306523615426437E-2</v>
      </c>
      <c r="G104" s="8">
        <v>2.1584146739529259E-2</v>
      </c>
      <c r="H104" s="11">
        <f>(Table147[[#This Row],[FERA AR20]]-Table147[[#This Row],[Base AR20]])*100</f>
        <v>-1.7437883855647263</v>
      </c>
      <c r="I104" s="11">
        <f>(Table147[[#This Row],[FERA AR50]]-Table147[[#This Row],[Base AR50]])*100</f>
        <v>-1.1722376875897178</v>
      </c>
      <c r="J104" s="7" t="s">
        <v>239</v>
      </c>
      <c r="K104" s="8" t="s">
        <v>15</v>
      </c>
    </row>
    <row r="105" spans="1:11" ht="15.75" x14ac:dyDescent="0.25">
      <c r="A105" s="12" t="s">
        <v>276</v>
      </c>
      <c r="B105" s="7" t="s">
        <v>277</v>
      </c>
      <c r="C105" s="7" t="s">
        <v>13</v>
      </c>
      <c r="D105" s="8">
        <v>9.541935117058041E-2</v>
      </c>
      <c r="E105" s="8">
        <f>_xlfn.XLOOKUP(Table147[[#This Row],[PUMA_CZE]],'[1]Electric PUMA-CZ Results'!$L$3:$L$524,'[1]Electric PUMA-CZ Results'!$M$3:$M$524)</f>
        <v>7.8147199695938155E-2</v>
      </c>
      <c r="F105" s="13">
        <v>1.651160040436267E-2</v>
      </c>
      <c r="G105" s="8">
        <v>1.1192339006593527E-2</v>
      </c>
      <c r="H105" s="11">
        <f>(Table147[[#This Row],[FERA AR20]]-Table147[[#This Row],[Base AR20]])*100</f>
        <v>-1.7272151474642254</v>
      </c>
      <c r="I105" s="11">
        <f>(Table147[[#This Row],[FERA AR50]]-Table147[[#This Row],[Base AR50]])*100</f>
        <v>-0.53192613977691428</v>
      </c>
      <c r="J105" s="7" t="s">
        <v>290</v>
      </c>
      <c r="K105" s="8" t="s">
        <v>15</v>
      </c>
    </row>
    <row r="106" spans="1:11" ht="15.75" x14ac:dyDescent="0.25">
      <c r="A106" s="12" t="s">
        <v>202</v>
      </c>
      <c r="B106" s="7" t="s">
        <v>203</v>
      </c>
      <c r="C106" s="7" t="s">
        <v>100</v>
      </c>
      <c r="D106" s="8">
        <v>0.10809875481984046</v>
      </c>
      <c r="E106" s="8">
        <f>_xlfn.XLOOKUP(Table147[[#This Row],[PUMA_CZE]],'[1]Electric PUMA-CZ Results'!$L$3:$L$524,'[1]Electric PUMA-CZ Results'!$M$3:$M$524)</f>
        <v>9.0836884606133539E-2</v>
      </c>
      <c r="F106" s="13">
        <v>3.1998347601446306E-2</v>
      </c>
      <c r="G106" s="8">
        <v>2.0721138223897942E-2</v>
      </c>
      <c r="H106" s="11">
        <f>(Table147[[#This Row],[FERA AR20]]-Table147[[#This Row],[Base AR20]])*100</f>
        <v>-1.7261870213706927</v>
      </c>
      <c r="I106" s="11">
        <f>(Table147[[#This Row],[FERA AR50]]-Table147[[#This Row],[Base AR50]])*100</f>
        <v>-1.1277209377548365</v>
      </c>
      <c r="J106" s="7" t="s">
        <v>233</v>
      </c>
      <c r="K106" s="8" t="s">
        <v>15</v>
      </c>
    </row>
    <row r="107" spans="1:11" ht="15.75" x14ac:dyDescent="0.25">
      <c r="A107" s="12" t="s">
        <v>291</v>
      </c>
      <c r="B107" s="7" t="s">
        <v>292</v>
      </c>
      <c r="C107" s="7" t="s">
        <v>269</v>
      </c>
      <c r="D107" s="8">
        <v>9.4820582396407685E-2</v>
      </c>
      <c r="E107" s="8">
        <f>_xlfn.XLOOKUP(Table147[[#This Row],[PUMA_CZE]],'[1]Electric PUMA-CZ Results'!$L$3:$L$524,'[1]Electric PUMA-CZ Results'!$M$3:$M$524)</f>
        <v>7.765816200320004E-2</v>
      </c>
      <c r="F107" s="13">
        <v>2.2748797517977915E-2</v>
      </c>
      <c r="G107" s="8">
        <v>1.5358315452522732E-2</v>
      </c>
      <c r="H107" s="11">
        <f>(Table147[[#This Row],[FERA AR20]]-Table147[[#This Row],[Base AR20]])*100</f>
        <v>-1.7162420393207645</v>
      </c>
      <c r="I107" s="11">
        <f>(Table147[[#This Row],[FERA AR50]]-Table147[[#This Row],[Base AR50]])*100</f>
        <v>-0.73904820654551828</v>
      </c>
      <c r="J107" s="7" t="s">
        <v>293</v>
      </c>
      <c r="K107" s="8" t="s">
        <v>15</v>
      </c>
    </row>
    <row r="108" spans="1:11" ht="15.75" x14ac:dyDescent="0.25">
      <c r="A108" s="12" t="s">
        <v>294</v>
      </c>
      <c r="B108" s="7" t="s">
        <v>295</v>
      </c>
      <c r="C108" s="7" t="s">
        <v>85</v>
      </c>
      <c r="D108" s="8">
        <v>9.388837247067626E-2</v>
      </c>
      <c r="E108" s="8">
        <f>_xlfn.XLOOKUP(Table147[[#This Row],[PUMA_CZE]],'[1]Electric PUMA-CZ Results'!$L$3:$L$524,'[1]Electric PUMA-CZ Results'!$M$3:$M$524)</f>
        <v>7.703593548541135E-2</v>
      </c>
      <c r="F108" s="13">
        <v>2.7600872621425503E-2</v>
      </c>
      <c r="G108" s="8">
        <v>1.7850780826004449E-2</v>
      </c>
      <c r="H108" s="11">
        <f>(Table147[[#This Row],[FERA AR20]]-Table147[[#This Row],[Base AR20]])*100</f>
        <v>-1.6852436985264909</v>
      </c>
      <c r="I108" s="11">
        <f>(Table147[[#This Row],[FERA AR50]]-Table147[[#This Row],[Base AR50]])*100</f>
        <v>-0.97500917954210542</v>
      </c>
      <c r="J108" s="7" t="s">
        <v>296</v>
      </c>
      <c r="K108" s="8" t="s">
        <v>15</v>
      </c>
    </row>
    <row r="109" spans="1:11" ht="15.75" x14ac:dyDescent="0.25">
      <c r="A109" s="12" t="s">
        <v>102</v>
      </c>
      <c r="B109" s="7" t="s">
        <v>103</v>
      </c>
      <c r="C109" s="7" t="s">
        <v>269</v>
      </c>
      <c r="D109" s="8">
        <v>9.3084189505817108E-2</v>
      </c>
      <c r="E109" s="8">
        <f>_xlfn.XLOOKUP(Table147[[#This Row],[PUMA_CZE]],'[1]Electric PUMA-CZ Results'!$L$3:$L$524,'[1]Electric PUMA-CZ Results'!$M$3:$M$524)</f>
        <v>7.6236054302627712E-2</v>
      </c>
      <c r="F109" s="13">
        <v>2.537132090284442E-2</v>
      </c>
      <c r="G109" s="8">
        <v>1.7176167748997825E-2</v>
      </c>
      <c r="H109" s="11">
        <f>(Table147[[#This Row],[FERA AR20]]-Table147[[#This Row],[Base AR20]])*100</f>
        <v>-1.6848135203189396</v>
      </c>
      <c r="I109" s="11">
        <f>(Table147[[#This Row],[FERA AR50]]-Table147[[#This Row],[Base AR50]])*100</f>
        <v>-0.81951531538465949</v>
      </c>
      <c r="J109" s="7" t="s">
        <v>298</v>
      </c>
      <c r="K109" s="8" t="s">
        <v>15</v>
      </c>
    </row>
    <row r="110" spans="1:11" ht="15.75" x14ac:dyDescent="0.25">
      <c r="A110" s="12" t="s">
        <v>299</v>
      </c>
      <c r="B110" s="7" t="s">
        <v>300</v>
      </c>
      <c r="C110" s="7" t="s">
        <v>18</v>
      </c>
      <c r="D110" s="8">
        <v>9.2934247309192003E-2</v>
      </c>
      <c r="E110" s="8">
        <f>_xlfn.XLOOKUP(Table147[[#This Row],[PUMA_CZE]],'[1]Electric PUMA-CZ Results'!$L$3:$L$524,'[1]Electric PUMA-CZ Results'!$M$3:$M$524)</f>
        <v>7.6118090474005667E-2</v>
      </c>
      <c r="F110" s="13">
        <v>1.6801003683222557E-2</v>
      </c>
      <c r="G110" s="8">
        <v>1.1350676127273706E-2</v>
      </c>
      <c r="H110" s="11">
        <f>(Table147[[#This Row],[FERA AR20]]-Table147[[#This Row],[Base AR20]])*100</f>
        <v>-1.6816156835186336</v>
      </c>
      <c r="I110" s="11">
        <f>(Table147[[#This Row],[FERA AR50]]-Table147[[#This Row],[Base AR50]])*100</f>
        <v>-0.54503275559488507</v>
      </c>
      <c r="J110" s="7" t="s">
        <v>301</v>
      </c>
      <c r="K110" s="8" t="s">
        <v>15</v>
      </c>
    </row>
    <row r="111" spans="1:11" ht="15.75" x14ac:dyDescent="0.25">
      <c r="A111" s="12" t="s">
        <v>167</v>
      </c>
      <c r="B111" s="7" t="s">
        <v>168</v>
      </c>
      <c r="C111" s="7" t="s">
        <v>22</v>
      </c>
      <c r="D111" s="8">
        <v>9.2058993803550884E-2</v>
      </c>
      <c r="E111" s="8">
        <f>_xlfn.XLOOKUP(Table147[[#This Row],[PUMA_CZE]],'[1]Electric PUMA-CZ Results'!$L$3:$L$524,'[1]Electric PUMA-CZ Results'!$M$3:$M$524)</f>
        <v>7.5397526969505815E-2</v>
      </c>
      <c r="F111" s="13">
        <v>2.3063456480233707E-2</v>
      </c>
      <c r="G111" s="8">
        <v>1.5535359465459884E-2</v>
      </c>
      <c r="H111" s="11">
        <f>(Table147[[#This Row],[FERA AR20]]-Table147[[#This Row],[Base AR20]])*100</f>
        <v>-1.6661466834045069</v>
      </c>
      <c r="I111" s="11">
        <f>(Table147[[#This Row],[FERA AR50]]-Table147[[#This Row],[Base AR50]])*100</f>
        <v>-0.75280970147738224</v>
      </c>
      <c r="J111" s="7" t="s">
        <v>305</v>
      </c>
      <c r="K111" s="8" t="s">
        <v>15</v>
      </c>
    </row>
    <row r="112" spans="1:11" ht="15.75" x14ac:dyDescent="0.25">
      <c r="A112" s="12" t="s">
        <v>87</v>
      </c>
      <c r="B112" s="7" t="s">
        <v>88</v>
      </c>
      <c r="C112" s="7" t="s">
        <v>153</v>
      </c>
      <c r="D112" s="8">
        <v>9.647981799794951E-2</v>
      </c>
      <c r="E112" s="8">
        <f>_xlfn.XLOOKUP(Table147[[#This Row],[PUMA_CZE]],'[1]Electric PUMA-CZ Results'!$L$3:$L$524,'[1]Electric PUMA-CZ Results'!$M$3:$M$524)</f>
        <v>7.9851414254280315E-2</v>
      </c>
      <c r="F112" s="13">
        <v>2.8419200093325811E-2</v>
      </c>
      <c r="G112" s="8">
        <v>1.8487424753024458E-2</v>
      </c>
      <c r="H112" s="11">
        <f>(Table147[[#This Row],[FERA AR20]]-Table147[[#This Row],[Base AR20]])*100</f>
        <v>-1.6628403743669196</v>
      </c>
      <c r="I112" s="11">
        <f>(Table147[[#This Row],[FERA AR50]]-Table147[[#This Row],[Base AR50]])*100</f>
        <v>-0.99317753403013531</v>
      </c>
      <c r="J112" s="7" t="s">
        <v>287</v>
      </c>
      <c r="K112" s="8" t="s">
        <v>15</v>
      </c>
    </row>
    <row r="113" spans="1:11" ht="15.75" x14ac:dyDescent="0.25">
      <c r="A113" s="12" t="s">
        <v>306</v>
      </c>
      <c r="B113" s="7" t="s">
        <v>307</v>
      </c>
      <c r="C113" s="7" t="s">
        <v>85</v>
      </c>
      <c r="D113" s="8">
        <v>9.1953544601813986E-2</v>
      </c>
      <c r="E113" s="8">
        <f>_xlfn.XLOOKUP(Table147[[#This Row],[PUMA_CZE]],'[1]Electric PUMA-CZ Results'!$L$3:$L$524,'[1]Electric PUMA-CZ Results'!$M$3:$M$524)</f>
        <v>7.5448398381947279E-2</v>
      </c>
      <c r="F113" s="13">
        <v>2.4604784988872662E-2</v>
      </c>
      <c r="G113" s="8">
        <v>1.5919099410182005E-2</v>
      </c>
      <c r="H113" s="11">
        <f>(Table147[[#This Row],[FERA AR20]]-Table147[[#This Row],[Base AR20]])*100</f>
        <v>-1.6505146219866706</v>
      </c>
      <c r="I113" s="11">
        <f>(Table147[[#This Row],[FERA AR50]]-Table147[[#This Row],[Base AR50]])*100</f>
        <v>-0.86856855786906562</v>
      </c>
      <c r="J113" s="7" t="s">
        <v>308</v>
      </c>
      <c r="K113" s="8" t="s">
        <v>15</v>
      </c>
    </row>
    <row r="114" spans="1:11" ht="15.75" x14ac:dyDescent="0.25">
      <c r="A114" s="12" t="s">
        <v>263</v>
      </c>
      <c r="B114" s="7" t="s">
        <v>264</v>
      </c>
      <c r="C114" s="7" t="s">
        <v>57</v>
      </c>
      <c r="D114" s="8">
        <v>0.1011495879590773</v>
      </c>
      <c r="E114" s="8">
        <f>_xlfn.XLOOKUP(Table147[[#This Row],[PUMA_CZE]],'[1]Electric PUMA-CZ Results'!$L$3:$L$524,'[1]Electric PUMA-CZ Results'!$M$3:$M$524)</f>
        <v>8.4644803119946349E-2</v>
      </c>
      <c r="F114" s="13">
        <v>2.4098272775832336E-2</v>
      </c>
      <c r="G114" s="8">
        <v>1.5633186025734883E-2</v>
      </c>
      <c r="H114" s="11">
        <f>(Table147[[#This Row],[FERA AR20]]-Table147[[#This Row],[Base AR20]])*100</f>
        <v>-1.6504784839130955</v>
      </c>
      <c r="I114" s="11">
        <f>(Table147[[#This Row],[FERA AR50]]-Table147[[#This Row],[Base AR50]])*100</f>
        <v>-0.84650867500974525</v>
      </c>
      <c r="J114" s="7" t="s">
        <v>265</v>
      </c>
      <c r="K114" s="8" t="s">
        <v>15</v>
      </c>
    </row>
    <row r="115" spans="1:11" ht="15.75" x14ac:dyDescent="0.25">
      <c r="A115" s="12" t="s">
        <v>208</v>
      </c>
      <c r="B115" s="7" t="s">
        <v>209</v>
      </c>
      <c r="C115" s="7" t="s">
        <v>113</v>
      </c>
      <c r="D115" s="8">
        <v>9.1894739032341882E-2</v>
      </c>
      <c r="E115" s="8">
        <f>_xlfn.XLOOKUP(Table147[[#This Row],[PUMA_CZE]],'[1]Electric PUMA-CZ Results'!$L$3:$L$524,'[1]Electric PUMA-CZ Results'!$M$3:$M$524)</f>
        <v>7.5400135678671668E-2</v>
      </c>
      <c r="F115" s="13">
        <v>1.7955968672589251E-2</v>
      </c>
      <c r="G115" s="8">
        <v>1.1623167290764125E-2</v>
      </c>
      <c r="H115" s="11">
        <f>(Table147[[#This Row],[FERA AR20]]-Table147[[#This Row],[Base AR20]])*100</f>
        <v>-1.6494603353670214</v>
      </c>
      <c r="I115" s="11">
        <f>(Table147[[#This Row],[FERA AR50]]-Table147[[#This Row],[Base AR50]])*100</f>
        <v>-0.63328013818251261</v>
      </c>
      <c r="J115" s="7" t="s">
        <v>309</v>
      </c>
      <c r="K115" s="8" t="s">
        <v>15</v>
      </c>
    </row>
    <row r="116" spans="1:11" ht="15.75" x14ac:dyDescent="0.25">
      <c r="A116" s="12" t="s">
        <v>291</v>
      </c>
      <c r="B116" s="7" t="s">
        <v>292</v>
      </c>
      <c r="C116" s="7" t="s">
        <v>250</v>
      </c>
      <c r="D116" s="8">
        <v>9.0947130101256948E-2</v>
      </c>
      <c r="E116" s="8">
        <f>_xlfn.XLOOKUP(Table147[[#This Row],[PUMA_CZE]],'[1]Electric PUMA-CZ Results'!$L$3:$L$524,'[1]Electric PUMA-CZ Results'!$M$3:$M$524)</f>
        <v>7.4492650058957194E-2</v>
      </c>
      <c r="F116" s="13">
        <v>2.1649074707886427E-2</v>
      </c>
      <c r="G116" s="8">
        <v>1.4615450151259047E-2</v>
      </c>
      <c r="H116" s="11">
        <f>(Table147[[#This Row],[FERA AR20]]-Table147[[#This Row],[Base AR20]])*100</f>
        <v>-1.6454480042299755</v>
      </c>
      <c r="I116" s="11">
        <f>(Table147[[#This Row],[FERA AR50]]-Table147[[#This Row],[Base AR50]])*100</f>
        <v>-0.70336245566273803</v>
      </c>
      <c r="J116" s="7" t="s">
        <v>311</v>
      </c>
      <c r="K116" s="8" t="s">
        <v>15</v>
      </c>
    </row>
    <row r="117" spans="1:11" ht="15.75" x14ac:dyDescent="0.25">
      <c r="A117" s="12" t="s">
        <v>312</v>
      </c>
      <c r="B117" s="7" t="s">
        <v>313</v>
      </c>
      <c r="C117" s="7" t="s">
        <v>250</v>
      </c>
      <c r="D117" s="8">
        <v>9.0803370594577312E-2</v>
      </c>
      <c r="E117" s="8">
        <f>_xlfn.XLOOKUP(Table147[[#This Row],[PUMA_CZE]],'[1]Electric PUMA-CZ Results'!$L$3:$L$524,'[1]Electric PUMA-CZ Results'!$M$3:$M$524)</f>
        <v>7.4374900036369221E-2</v>
      </c>
      <c r="F117" s="13">
        <v>1.9437020331170479E-2</v>
      </c>
      <c r="G117" s="8">
        <v>1.3101177114785437E-2</v>
      </c>
      <c r="H117" s="11">
        <f>(Table147[[#This Row],[FERA AR20]]-Table147[[#This Row],[Base AR20]])*100</f>
        <v>-1.642847055820809</v>
      </c>
      <c r="I117" s="11">
        <f>(Table147[[#This Row],[FERA AR50]]-Table147[[#This Row],[Base AR50]])*100</f>
        <v>-0.6335843216385042</v>
      </c>
      <c r="J117" s="7" t="s">
        <v>314</v>
      </c>
      <c r="K117" s="8" t="s">
        <v>15</v>
      </c>
    </row>
    <row r="118" spans="1:11" ht="15.75" x14ac:dyDescent="0.25">
      <c r="A118" s="12" t="s">
        <v>259</v>
      </c>
      <c r="B118" s="7" t="s">
        <v>260</v>
      </c>
      <c r="C118" s="7" t="s">
        <v>100</v>
      </c>
      <c r="D118" s="8">
        <v>0.10186191935469247</v>
      </c>
      <c r="E118" s="8">
        <f>_xlfn.XLOOKUP(Table147[[#This Row],[PUMA_CZE]],'[1]Electric PUMA-CZ Results'!$L$3:$L$524,'[1]Electric PUMA-CZ Results'!$M$3:$M$524)</f>
        <v>8.559598516747402E-2</v>
      </c>
      <c r="F118" s="13">
        <v>3.6943282658596602E-2</v>
      </c>
      <c r="G118" s="8">
        <v>2.3898686475177691E-2</v>
      </c>
      <c r="H118" s="11">
        <f>(Table147[[#This Row],[FERA AR20]]-Table147[[#This Row],[Base AR20]])*100</f>
        <v>-1.6265934187218445</v>
      </c>
      <c r="I118" s="11">
        <f>(Table147[[#This Row],[FERA AR50]]-Table147[[#This Row],[Base AR50]])*100</f>
        <v>-1.3044596183418911</v>
      </c>
      <c r="J118" s="7" t="s">
        <v>261</v>
      </c>
      <c r="K118" s="8" t="s">
        <v>15</v>
      </c>
    </row>
    <row r="119" spans="1:11" ht="15.75" x14ac:dyDescent="0.25">
      <c r="A119" s="12" t="s">
        <v>317</v>
      </c>
      <c r="B119" s="7" t="s">
        <v>318</v>
      </c>
      <c r="C119" s="7" t="s">
        <v>22</v>
      </c>
      <c r="D119" s="8">
        <v>8.9632539299648178E-2</v>
      </c>
      <c r="E119" s="8">
        <f>_xlfn.XLOOKUP(Table147[[#This Row],[PUMA_CZE]],'[1]Electric PUMA-CZ Results'!$L$3:$L$524,'[1]Electric PUMA-CZ Results'!$M$3:$M$524)</f>
        <v>7.3410228810580902E-2</v>
      </c>
      <c r="F119" s="13">
        <v>1.8714131811296955E-2</v>
      </c>
      <c r="G119" s="8">
        <v>1.2589607324536681E-2</v>
      </c>
      <c r="H119" s="11">
        <f>(Table147[[#This Row],[FERA AR20]]-Table147[[#This Row],[Base AR20]])*100</f>
        <v>-1.6222310489067278</v>
      </c>
      <c r="I119" s="11">
        <f>(Table147[[#This Row],[FERA AR50]]-Table147[[#This Row],[Base AR50]])*100</f>
        <v>-0.61245244867602733</v>
      </c>
      <c r="J119" s="7" t="s">
        <v>319</v>
      </c>
      <c r="K119" s="8" t="s">
        <v>15</v>
      </c>
    </row>
    <row r="120" spans="1:11" ht="15.75" x14ac:dyDescent="0.25">
      <c r="A120" s="12" t="s">
        <v>283</v>
      </c>
      <c r="B120" s="7" t="s">
        <v>284</v>
      </c>
      <c r="C120" s="7" t="s">
        <v>182</v>
      </c>
      <c r="D120" s="8">
        <v>9.6832174992499631E-2</v>
      </c>
      <c r="E120" s="8">
        <f>_xlfn.XLOOKUP(Table147[[#This Row],[PUMA_CZE]],'[1]Electric PUMA-CZ Results'!$L$3:$L$524,'[1]Electric PUMA-CZ Results'!$M$3:$M$524)</f>
        <v>8.0646965920508532E-2</v>
      </c>
      <c r="F120" s="13">
        <v>1.8555201334203551E-2</v>
      </c>
      <c r="G120" s="8">
        <v>1.2012691381505028E-2</v>
      </c>
      <c r="H120" s="11">
        <f>(Table147[[#This Row],[FERA AR20]]-Table147[[#This Row],[Base AR20]])*100</f>
        <v>-1.61852090719911</v>
      </c>
      <c r="I120" s="11">
        <f>(Table147[[#This Row],[FERA AR50]]-Table147[[#This Row],[Base AR50]])*100</f>
        <v>-0.65425099526985231</v>
      </c>
      <c r="J120" s="7" t="s">
        <v>285</v>
      </c>
      <c r="K120" s="8" t="s">
        <v>15</v>
      </c>
    </row>
    <row r="121" spans="1:11" ht="15.75" x14ac:dyDescent="0.25">
      <c r="A121" s="12" t="s">
        <v>158</v>
      </c>
      <c r="B121" s="7" t="s">
        <v>159</v>
      </c>
      <c r="C121" s="7" t="s">
        <v>26</v>
      </c>
      <c r="D121" s="8">
        <v>9.9330710469169858E-2</v>
      </c>
      <c r="E121" s="8">
        <f>_xlfn.XLOOKUP(Table147[[#This Row],[PUMA_CZE]],'[1]Electric PUMA-CZ Results'!$L$3:$L$524,'[1]Electric PUMA-CZ Results'!$M$3:$M$524)</f>
        <v>8.3155863896006238E-2</v>
      </c>
      <c r="F121" s="13">
        <v>2.9623596971229186E-2</v>
      </c>
      <c r="G121" s="8">
        <v>1.9223004640651662E-2</v>
      </c>
      <c r="H121" s="11">
        <f>(Table147[[#This Row],[FERA AR20]]-Table147[[#This Row],[Base AR20]])*100</f>
        <v>-1.6174846573163619</v>
      </c>
      <c r="I121" s="11">
        <f>(Table147[[#This Row],[FERA AR50]]-Table147[[#This Row],[Base AR50]])*100</f>
        <v>-1.0400592330577525</v>
      </c>
      <c r="J121" s="7" t="s">
        <v>266</v>
      </c>
      <c r="K121" s="8" t="s">
        <v>15</v>
      </c>
    </row>
    <row r="122" spans="1:11" ht="15.75" x14ac:dyDescent="0.25">
      <c r="A122" s="12" t="s">
        <v>320</v>
      </c>
      <c r="B122" s="7" t="s">
        <v>321</v>
      </c>
      <c r="C122" s="7" t="s">
        <v>269</v>
      </c>
      <c r="D122" s="8">
        <v>8.9144259802897391E-2</v>
      </c>
      <c r="E122" s="8">
        <f>_xlfn.XLOOKUP(Table147[[#This Row],[PUMA_CZE]],'[1]Electric PUMA-CZ Results'!$L$3:$L$524,'[1]Electric PUMA-CZ Results'!$M$3:$M$524)</f>
        <v>7.3009247512183947E-2</v>
      </c>
      <c r="F122" s="13">
        <v>2.0327025201413083E-2</v>
      </c>
      <c r="G122" s="8">
        <v>1.3729211026180629E-2</v>
      </c>
      <c r="H122" s="11">
        <f>(Table147[[#This Row],[FERA AR20]]-Table147[[#This Row],[Base AR20]])*100</f>
        <v>-1.6135012290713444</v>
      </c>
      <c r="I122" s="11">
        <f>(Table147[[#This Row],[FERA AR50]]-Table147[[#This Row],[Base AR50]])*100</f>
        <v>-0.65978141752324537</v>
      </c>
      <c r="J122" s="7" t="s">
        <v>322</v>
      </c>
      <c r="K122" s="8" t="s">
        <v>15</v>
      </c>
    </row>
    <row r="123" spans="1:11" ht="15.75" x14ac:dyDescent="0.25">
      <c r="A123" s="12" t="s">
        <v>137</v>
      </c>
      <c r="B123" s="7" t="s">
        <v>138</v>
      </c>
      <c r="C123" s="7" t="s">
        <v>85</v>
      </c>
      <c r="D123" s="8">
        <v>8.9823807016587071E-2</v>
      </c>
      <c r="E123" s="8">
        <f>_xlfn.XLOOKUP(Table147[[#This Row],[PUMA_CZE]],'[1]Electric PUMA-CZ Results'!$L$3:$L$524,'[1]Electric PUMA-CZ Results'!$M$3:$M$524)</f>
        <v>7.3700936764507535E-2</v>
      </c>
      <c r="F123" s="13">
        <v>2.2899708381893528E-2</v>
      </c>
      <c r="G123" s="8">
        <v>1.4819122789436858E-2</v>
      </c>
      <c r="H123" s="11">
        <f>(Table147[[#This Row],[FERA AR20]]-Table147[[#This Row],[Base AR20]])*100</f>
        <v>-1.6122870252079535</v>
      </c>
      <c r="I123" s="11">
        <f>(Table147[[#This Row],[FERA AR50]]-Table147[[#This Row],[Base AR50]])*100</f>
        <v>-0.80805855924566705</v>
      </c>
      <c r="J123" s="7" t="s">
        <v>315</v>
      </c>
      <c r="K123" s="8" t="s">
        <v>15</v>
      </c>
    </row>
    <row r="124" spans="1:11" ht="15.75" x14ac:dyDescent="0.25">
      <c r="A124" s="12" t="s">
        <v>102</v>
      </c>
      <c r="B124" s="7" t="s">
        <v>103</v>
      </c>
      <c r="C124" s="7" t="s">
        <v>250</v>
      </c>
      <c r="D124" s="8">
        <v>8.881902905386016E-2</v>
      </c>
      <c r="E124" s="8">
        <f>_xlfn.XLOOKUP(Table147[[#This Row],[PUMA_CZE]],'[1]Electric PUMA-CZ Results'!$L$3:$L$524,'[1]Electric PUMA-CZ Results'!$M$3:$M$524)</f>
        <v>7.274957266402092E-2</v>
      </c>
      <c r="F124" s="13">
        <v>2.4127487816268174E-2</v>
      </c>
      <c r="G124" s="8">
        <v>1.6330554190985339E-2</v>
      </c>
      <c r="H124" s="11">
        <f>(Table147[[#This Row],[FERA AR20]]-Table147[[#This Row],[Base AR20]])*100</f>
        <v>-1.6069456389839241</v>
      </c>
      <c r="I124" s="11">
        <f>(Table147[[#This Row],[FERA AR50]]-Table147[[#This Row],[Base AR50]])*100</f>
        <v>-0.77969336252828347</v>
      </c>
      <c r="J124" s="7" t="s">
        <v>325</v>
      </c>
      <c r="K124" s="8" t="s">
        <v>15</v>
      </c>
    </row>
    <row r="125" spans="1:11" ht="15.75" x14ac:dyDescent="0.25">
      <c r="A125" s="12" t="s">
        <v>202</v>
      </c>
      <c r="B125" s="7" t="s">
        <v>203</v>
      </c>
      <c r="C125" s="7" t="s">
        <v>186</v>
      </c>
      <c r="D125" s="8">
        <v>8.8706716346081682E-2</v>
      </c>
      <c r="E125" s="8">
        <f>_xlfn.XLOOKUP(Table147[[#This Row],[PUMA_CZE]],'[1]Electric PUMA-CZ Results'!$L$3:$L$524,'[1]Electric PUMA-CZ Results'!$M$3:$M$524)</f>
        <v>7.2660040170691859E-2</v>
      </c>
      <c r="F125" s="13">
        <v>2.6979931080903519E-2</v>
      </c>
      <c r="G125" s="8">
        <v>1.8234066288826574E-2</v>
      </c>
      <c r="H125" s="11">
        <f>(Table147[[#This Row],[FERA AR20]]-Table147[[#This Row],[Base AR20]])*100</f>
        <v>-1.6046676175389822</v>
      </c>
      <c r="I125" s="11">
        <f>(Table147[[#This Row],[FERA AR50]]-Table147[[#This Row],[Base AR50]])*100</f>
        <v>-0.8745864792076945</v>
      </c>
      <c r="J125" s="7" t="s">
        <v>326</v>
      </c>
      <c r="K125" s="8" t="s">
        <v>15</v>
      </c>
    </row>
    <row r="126" spans="1:11" ht="15.75" x14ac:dyDescent="0.25">
      <c r="A126" s="12" t="s">
        <v>330</v>
      </c>
      <c r="B126" s="7" t="s">
        <v>331</v>
      </c>
      <c r="C126" s="7" t="s">
        <v>186</v>
      </c>
      <c r="D126" s="8">
        <v>8.833182445903412E-2</v>
      </c>
      <c r="E126" s="8">
        <f>_xlfn.XLOOKUP(Table147[[#This Row],[PUMA_CZE]],'[1]Electric PUMA-CZ Results'!$L$3:$L$524,'[1]Electric PUMA-CZ Results'!$M$3:$M$524)</f>
        <v>7.2352964667341313E-2</v>
      </c>
      <c r="F126" s="13">
        <v>2.6368265828705339E-2</v>
      </c>
      <c r="G126" s="8">
        <v>1.777456002742251E-2</v>
      </c>
      <c r="H126" s="11">
        <f>(Table147[[#This Row],[FERA AR20]]-Table147[[#This Row],[Base AR20]])*100</f>
        <v>-1.5978859791692805</v>
      </c>
      <c r="I126" s="11">
        <f>(Table147[[#This Row],[FERA AR50]]-Table147[[#This Row],[Base AR50]])*100</f>
        <v>-0.85937058012828282</v>
      </c>
      <c r="J126" s="7" t="s">
        <v>332</v>
      </c>
      <c r="K126" s="8" t="s">
        <v>15</v>
      </c>
    </row>
    <row r="127" spans="1:11" ht="15.75" x14ac:dyDescent="0.25">
      <c r="A127" s="12" t="s">
        <v>327</v>
      </c>
      <c r="B127" s="7" t="s">
        <v>328</v>
      </c>
      <c r="C127" s="7" t="s">
        <v>85</v>
      </c>
      <c r="D127" s="8">
        <v>8.8563153992917185E-2</v>
      </c>
      <c r="E127" s="8">
        <f>_xlfn.XLOOKUP(Table147[[#This Row],[PUMA_CZE]],'[1]Electric PUMA-CZ Results'!$L$3:$L$524,'[1]Electric PUMA-CZ Results'!$M$3:$M$524)</f>
        <v>7.2666563897609115E-2</v>
      </c>
      <c r="F127" s="13">
        <v>1.5603404111372737E-2</v>
      </c>
      <c r="G127" s="8">
        <v>1.0106778475151377E-2</v>
      </c>
      <c r="H127" s="11">
        <f>(Table147[[#This Row],[FERA AR20]]-Table147[[#This Row],[Base AR20]])*100</f>
        <v>-1.589659009530807</v>
      </c>
      <c r="I127" s="11">
        <f>(Table147[[#This Row],[FERA AR50]]-Table147[[#This Row],[Base AR50]])*100</f>
        <v>-0.54966256362213606</v>
      </c>
      <c r="J127" s="7" t="s">
        <v>329</v>
      </c>
      <c r="K127" s="8" t="s">
        <v>15</v>
      </c>
    </row>
    <row r="128" spans="1:11" ht="15.75" x14ac:dyDescent="0.25">
      <c r="A128" s="12" t="s">
        <v>317</v>
      </c>
      <c r="B128" s="7" t="s">
        <v>318</v>
      </c>
      <c r="C128" s="7" t="s">
        <v>13</v>
      </c>
      <c r="D128" s="8">
        <v>8.7768281300338771E-2</v>
      </c>
      <c r="E128" s="8">
        <f>_xlfn.XLOOKUP(Table147[[#This Row],[PUMA_CZE]],'[1]Electric PUMA-CZ Results'!$L$3:$L$524,'[1]Electric PUMA-CZ Results'!$M$3:$M$524)</f>
        <v>7.1881073614568497E-2</v>
      </c>
      <c r="F128" s="13">
        <v>1.8408787818188107E-2</v>
      </c>
      <c r="G128" s="8">
        <v>1.2385056286298813E-2</v>
      </c>
      <c r="H128" s="11">
        <f>(Table147[[#This Row],[FERA AR20]]-Table147[[#This Row],[Base AR20]])*100</f>
        <v>-1.5887207685770275</v>
      </c>
      <c r="I128" s="11">
        <f>(Table147[[#This Row],[FERA AR50]]-Table147[[#This Row],[Base AR50]])*100</f>
        <v>-0.60237315318892937</v>
      </c>
      <c r="J128" s="7" t="s">
        <v>334</v>
      </c>
      <c r="K128" s="8" t="s">
        <v>15</v>
      </c>
    </row>
    <row r="129" spans="1:11" ht="15.75" x14ac:dyDescent="0.25">
      <c r="A129" s="12" t="s">
        <v>267</v>
      </c>
      <c r="B129" s="7" t="s">
        <v>268</v>
      </c>
      <c r="C129" s="7" t="s">
        <v>18</v>
      </c>
      <c r="D129" s="8">
        <v>8.7350435606449561E-2</v>
      </c>
      <c r="E129" s="8">
        <f>_xlfn.XLOOKUP(Table147[[#This Row],[PUMA_CZE]],'[1]Electric PUMA-CZ Results'!$L$3:$L$524,'[1]Electric PUMA-CZ Results'!$M$3:$M$524)</f>
        <v>7.15451363306885E-2</v>
      </c>
      <c r="F129" s="13">
        <v>1.7152171420080402E-2</v>
      </c>
      <c r="G129" s="8">
        <v>1.1581632364088851E-2</v>
      </c>
      <c r="H129" s="11">
        <f>(Table147[[#This Row],[FERA AR20]]-Table147[[#This Row],[Base AR20]])*100</f>
        <v>-1.5805299275761062</v>
      </c>
      <c r="I129" s="11">
        <f>(Table147[[#This Row],[FERA AR50]]-Table147[[#This Row],[Base AR50]])*100</f>
        <v>-0.55705390559915513</v>
      </c>
      <c r="J129" s="7" t="s">
        <v>338</v>
      </c>
      <c r="K129" s="8" t="s">
        <v>15</v>
      </c>
    </row>
    <row r="130" spans="1:11" ht="15.75" x14ac:dyDescent="0.25">
      <c r="A130" s="12" t="s">
        <v>339</v>
      </c>
      <c r="B130" s="7" t="s">
        <v>340</v>
      </c>
      <c r="C130" s="7" t="s">
        <v>22</v>
      </c>
      <c r="D130" s="8">
        <v>8.7037076036099781E-2</v>
      </c>
      <c r="E130" s="8">
        <f>_xlfn.XLOOKUP(Table147[[#This Row],[PUMA_CZE]],'[1]Electric PUMA-CZ Results'!$L$3:$L$524,'[1]Electric PUMA-CZ Results'!$M$3:$M$524)</f>
        <v>7.1284510254180589E-2</v>
      </c>
      <c r="F130" s="13">
        <v>1.6902858860076805E-2</v>
      </c>
      <c r="G130" s="8">
        <v>1.1413302248727228E-2</v>
      </c>
      <c r="H130" s="11">
        <f>(Table147[[#This Row],[FERA AR20]]-Table147[[#This Row],[Base AR20]])*100</f>
        <v>-1.5752565781919192</v>
      </c>
      <c r="I130" s="11">
        <f>(Table147[[#This Row],[FERA AR50]]-Table147[[#This Row],[Base AR50]])*100</f>
        <v>-0.54895566113495764</v>
      </c>
      <c r="J130" s="7" t="s">
        <v>341</v>
      </c>
      <c r="K130" s="8" t="s">
        <v>15</v>
      </c>
    </row>
    <row r="131" spans="1:11" ht="15.75" x14ac:dyDescent="0.25">
      <c r="A131" s="12" t="s">
        <v>140</v>
      </c>
      <c r="B131" s="7" t="s">
        <v>141</v>
      </c>
      <c r="C131" s="7" t="s">
        <v>57</v>
      </c>
      <c r="D131" s="8">
        <v>9.6479929001526965E-2</v>
      </c>
      <c r="E131" s="8">
        <f>_xlfn.XLOOKUP(Table147[[#This Row],[PUMA_CZE]],'[1]Electric PUMA-CZ Results'!$L$3:$L$524,'[1]Electric PUMA-CZ Results'!$M$3:$M$524)</f>
        <v>8.0737101951069104E-2</v>
      </c>
      <c r="F131" s="13">
        <v>2.7576417042027315E-2</v>
      </c>
      <c r="G131" s="8">
        <v>1.7886530223140809E-2</v>
      </c>
      <c r="H131" s="11">
        <f>(Table147[[#This Row],[FERA AR20]]-Table147[[#This Row],[Base AR20]])*100</f>
        <v>-1.5742827050457862</v>
      </c>
      <c r="I131" s="11">
        <f>(Table147[[#This Row],[FERA AR50]]-Table147[[#This Row],[Base AR50]])*100</f>
        <v>-0.9689886818886505</v>
      </c>
      <c r="J131" s="7" t="s">
        <v>286</v>
      </c>
      <c r="K131" s="8" t="s">
        <v>15</v>
      </c>
    </row>
    <row r="132" spans="1:11" ht="15.75" x14ac:dyDescent="0.25">
      <c r="A132" s="12" t="s">
        <v>342</v>
      </c>
      <c r="B132" s="7" t="s">
        <v>343</v>
      </c>
      <c r="C132" s="7" t="s">
        <v>250</v>
      </c>
      <c r="D132" s="8">
        <v>8.6815839457458771E-2</v>
      </c>
      <c r="E132" s="8">
        <f>_xlfn.XLOOKUP(Table147[[#This Row],[PUMA_CZE]],'[1]Electric PUMA-CZ Results'!$L$3:$L$524,'[1]Electric PUMA-CZ Results'!$M$3:$M$524)</f>
        <v>7.1108807293631171E-2</v>
      </c>
      <c r="F132" s="13">
        <v>2.1591471565096595E-2</v>
      </c>
      <c r="G132" s="8">
        <v>1.4576715673291525E-2</v>
      </c>
      <c r="H132" s="11">
        <f>(Table147[[#This Row],[FERA AR20]]-Table147[[#This Row],[Base AR20]])*100</f>
        <v>-1.5707032163827601</v>
      </c>
      <c r="I132" s="11">
        <f>(Table147[[#This Row],[FERA AR50]]-Table147[[#This Row],[Base AR50]])*100</f>
        <v>-0.70147558918050701</v>
      </c>
      <c r="J132" s="7" t="s">
        <v>344</v>
      </c>
      <c r="K132" s="8" t="s">
        <v>15</v>
      </c>
    </row>
    <row r="133" spans="1:11" ht="15.75" x14ac:dyDescent="0.25">
      <c r="A133" s="12" t="s">
        <v>345</v>
      </c>
      <c r="B133" s="7" t="s">
        <v>346</v>
      </c>
      <c r="C133" s="7" t="s">
        <v>18</v>
      </c>
      <c r="D133" s="8">
        <v>8.6281004245443535E-2</v>
      </c>
      <c r="E133" s="8">
        <f>_xlfn.XLOOKUP(Table147[[#This Row],[PUMA_CZE]],'[1]Electric PUMA-CZ Results'!$L$3:$L$524,'[1]Electric PUMA-CZ Results'!$M$3:$M$524)</f>
        <v>7.066873060791605E-2</v>
      </c>
      <c r="F133" s="13">
        <v>2.1960473923807407E-2</v>
      </c>
      <c r="G133" s="8">
        <v>1.4801602054008775E-2</v>
      </c>
      <c r="H133" s="11">
        <f>(Table147[[#This Row],[FERA AR20]]-Table147[[#This Row],[Base AR20]])*100</f>
        <v>-1.5612273637527485</v>
      </c>
      <c r="I133" s="11">
        <f>(Table147[[#This Row],[FERA AR50]]-Table147[[#This Row],[Base AR50]])*100</f>
        <v>-0.71588718697986309</v>
      </c>
      <c r="J133" s="7" t="s">
        <v>347</v>
      </c>
      <c r="K133" s="8" t="s">
        <v>15</v>
      </c>
    </row>
    <row r="134" spans="1:11" ht="15.75" x14ac:dyDescent="0.25">
      <c r="A134" s="12" t="s">
        <v>348</v>
      </c>
      <c r="B134" s="7" t="s">
        <v>349</v>
      </c>
      <c r="C134" s="7" t="s">
        <v>134</v>
      </c>
      <c r="D134" s="8">
        <v>8.6256555428234044E-2</v>
      </c>
      <c r="E134" s="8">
        <f>_xlfn.XLOOKUP(Table147[[#This Row],[PUMA_CZE]],'[1]Electric PUMA-CZ Results'!$L$3:$L$524,'[1]Electric PUMA-CZ Results'!$M$3:$M$524)</f>
        <v>7.0650751011356747E-2</v>
      </c>
      <c r="F134" s="13">
        <v>2.079012390686482E-2</v>
      </c>
      <c r="G134" s="8">
        <v>1.4037651526214879E-2</v>
      </c>
      <c r="H134" s="11">
        <f>(Table147[[#This Row],[FERA AR20]]-Table147[[#This Row],[Base AR20]])*100</f>
        <v>-1.5605804416877298</v>
      </c>
      <c r="I134" s="11">
        <f>(Table147[[#This Row],[FERA AR50]]-Table147[[#This Row],[Base AR50]])*100</f>
        <v>-0.67524723806499409</v>
      </c>
      <c r="J134" s="7" t="s">
        <v>350</v>
      </c>
      <c r="K134" s="8" t="s">
        <v>15</v>
      </c>
    </row>
    <row r="135" spans="1:11" ht="15.75" x14ac:dyDescent="0.25">
      <c r="A135" s="12" t="s">
        <v>339</v>
      </c>
      <c r="B135" s="7" t="s">
        <v>340</v>
      </c>
      <c r="C135" s="7" t="s">
        <v>13</v>
      </c>
      <c r="D135" s="8">
        <v>8.6189633571341268E-2</v>
      </c>
      <c r="E135" s="8">
        <f>_xlfn.XLOOKUP(Table147[[#This Row],[PUMA_CZE]],'[1]Electric PUMA-CZ Results'!$L$3:$L$524,'[1]Electric PUMA-CZ Results'!$M$3:$M$524)</f>
        <v>7.0588181786924803E-2</v>
      </c>
      <c r="F135" s="13">
        <v>1.6657275629479076E-2</v>
      </c>
      <c r="G135" s="8">
        <v>1.1247954584334793E-2</v>
      </c>
      <c r="H135" s="11">
        <f>(Table147[[#This Row],[FERA AR20]]-Table147[[#This Row],[Base AR20]])*100</f>
        <v>-1.5601451784416465</v>
      </c>
      <c r="I135" s="11">
        <f>(Table147[[#This Row],[FERA AR50]]-Table147[[#This Row],[Base AR50]])*100</f>
        <v>-0.54093210451442819</v>
      </c>
      <c r="J135" s="7" t="s">
        <v>351</v>
      </c>
      <c r="K135" s="8" t="s">
        <v>15</v>
      </c>
    </row>
    <row r="136" spans="1:11" ht="15.75" x14ac:dyDescent="0.25">
      <c r="A136" s="12" t="s">
        <v>79</v>
      </c>
      <c r="B136" s="7" t="s">
        <v>80</v>
      </c>
      <c r="C136" s="7" t="s">
        <v>182</v>
      </c>
      <c r="D136" s="8">
        <v>9.3164319989249969E-2</v>
      </c>
      <c r="E136" s="8">
        <f>_xlfn.XLOOKUP(Table147[[#This Row],[PUMA_CZE]],'[1]Electric PUMA-CZ Results'!$L$3:$L$524,'[1]Electric PUMA-CZ Results'!$M$3:$M$524)</f>
        <v>7.7592181935006388E-2</v>
      </c>
      <c r="F136" s="13">
        <v>2.3159840390315118E-2</v>
      </c>
      <c r="G136" s="8">
        <v>1.5016472582790747E-2</v>
      </c>
      <c r="H136" s="11">
        <f>(Table147[[#This Row],[FERA AR20]]-Table147[[#This Row],[Base AR20]])*100</f>
        <v>-1.5572138054243581</v>
      </c>
      <c r="I136" s="11">
        <f>(Table147[[#This Row],[FERA AR50]]-Table147[[#This Row],[Base AR50]])*100</f>
        <v>-0.81433678075243709</v>
      </c>
      <c r="J136" s="7" t="s">
        <v>297</v>
      </c>
      <c r="K136" s="8" t="s">
        <v>15</v>
      </c>
    </row>
    <row r="137" spans="1:11" ht="15.75" x14ac:dyDescent="0.25">
      <c r="A137" s="12" t="s">
        <v>194</v>
      </c>
      <c r="B137" s="7" t="s">
        <v>195</v>
      </c>
      <c r="C137" s="7" t="s">
        <v>269</v>
      </c>
      <c r="D137" s="8">
        <v>8.474889057758643E-2</v>
      </c>
      <c r="E137" s="8">
        <f>_xlfn.XLOOKUP(Table147[[#This Row],[PUMA_CZE]],'[1]Electric PUMA-CZ Results'!$L$3:$L$524,'[1]Electric PUMA-CZ Results'!$M$3:$M$524)</f>
        <v>6.9409435248470069E-2</v>
      </c>
      <c r="F137" s="13">
        <v>2.5622430082958829E-2</v>
      </c>
      <c r="G137" s="8">
        <v>1.7285243409205397E-2</v>
      </c>
      <c r="H137" s="11">
        <f>(Table147[[#This Row],[FERA AR20]]-Table147[[#This Row],[Base AR20]])*100</f>
        <v>-1.533945532911636</v>
      </c>
      <c r="I137" s="11">
        <f>(Table147[[#This Row],[FERA AR50]]-Table147[[#This Row],[Base AR50]])*100</f>
        <v>-0.83371866737534317</v>
      </c>
      <c r="J137" s="7" t="s">
        <v>354</v>
      </c>
      <c r="K137" s="8" t="s">
        <v>15</v>
      </c>
    </row>
    <row r="138" spans="1:11" ht="15.75" x14ac:dyDescent="0.25">
      <c r="A138" s="12" t="s">
        <v>202</v>
      </c>
      <c r="B138" s="7" t="s">
        <v>203</v>
      </c>
      <c r="C138" s="7" t="s">
        <v>269</v>
      </c>
      <c r="D138" s="8">
        <v>8.4164739247712284E-2</v>
      </c>
      <c r="E138" s="8">
        <f>_xlfn.XLOOKUP(Table147[[#This Row],[PUMA_CZE]],'[1]Electric PUMA-CZ Results'!$L$3:$L$524,'[1]Electric PUMA-CZ Results'!$M$3:$M$524)</f>
        <v>6.893101466231398E-2</v>
      </c>
      <c r="F138" s="13">
        <v>2.5420012109152339E-2</v>
      </c>
      <c r="G138" s="8">
        <v>1.7184735395726247E-2</v>
      </c>
      <c r="H138" s="11">
        <f>(Table147[[#This Row],[FERA AR20]]-Table147[[#This Row],[Base AR20]])*100</f>
        <v>-1.5233724585398303</v>
      </c>
      <c r="I138" s="11">
        <f>(Table147[[#This Row],[FERA AR50]]-Table147[[#This Row],[Base AR50]])*100</f>
        <v>-0.82352767134260918</v>
      </c>
      <c r="J138" s="7" t="s">
        <v>355</v>
      </c>
      <c r="K138" s="8" t="s">
        <v>15</v>
      </c>
    </row>
    <row r="139" spans="1:11" ht="15.75" x14ac:dyDescent="0.25">
      <c r="A139" s="12" t="s">
        <v>356</v>
      </c>
      <c r="B139" s="7" t="s">
        <v>357</v>
      </c>
      <c r="C139" s="7" t="s">
        <v>22</v>
      </c>
      <c r="D139" s="8">
        <v>8.3844095745662706E-2</v>
      </c>
      <c r="E139" s="8">
        <f>_xlfn.XLOOKUP(Table147[[#This Row],[PUMA_CZE]],'[1]Electric PUMA-CZ Results'!$L$3:$L$524,'[1]Electric PUMA-CZ Results'!$M$3:$M$524)</f>
        <v>6.8669417392367829E-2</v>
      </c>
      <c r="F139" s="13">
        <v>1.1311148800111538E-2</v>
      </c>
      <c r="G139" s="8">
        <v>7.6483573138070053E-3</v>
      </c>
      <c r="H139" s="11">
        <f>(Table147[[#This Row],[FERA AR20]]-Table147[[#This Row],[Base AR20]])*100</f>
        <v>-1.5174678353294877</v>
      </c>
      <c r="I139" s="11">
        <f>(Table147[[#This Row],[FERA AR50]]-Table147[[#This Row],[Base AR50]])*100</f>
        <v>-0.36627914863045324</v>
      </c>
      <c r="J139" s="7" t="s">
        <v>358</v>
      </c>
      <c r="K139" s="8" t="s">
        <v>15</v>
      </c>
    </row>
    <row r="140" spans="1:11" ht="15.75" x14ac:dyDescent="0.25">
      <c r="A140" s="12" t="s">
        <v>90</v>
      </c>
      <c r="B140" s="7" t="s">
        <v>91</v>
      </c>
      <c r="C140" s="7" t="s">
        <v>153</v>
      </c>
      <c r="D140" s="8">
        <v>8.7954417773184426E-2</v>
      </c>
      <c r="E140" s="8">
        <f>_xlfn.XLOOKUP(Table147[[#This Row],[PUMA_CZE]],'[1]Electric PUMA-CZ Results'!$L$3:$L$524,'[1]Electric PUMA-CZ Results'!$M$3:$M$524)</f>
        <v>7.2795376223137656E-2</v>
      </c>
      <c r="F140" s="13">
        <v>2.1361979681460346E-2</v>
      </c>
      <c r="G140" s="8">
        <v>1.3896515509382822E-2</v>
      </c>
      <c r="H140" s="11">
        <f>(Table147[[#This Row],[FERA AR20]]-Table147[[#This Row],[Base AR20]])*100</f>
        <v>-1.515904155004677</v>
      </c>
      <c r="I140" s="11">
        <f>(Table147[[#This Row],[FERA AR50]]-Table147[[#This Row],[Base AR50]])*100</f>
        <v>-0.74654641720775239</v>
      </c>
      <c r="J140" s="7" t="s">
        <v>333</v>
      </c>
      <c r="K140" s="8" t="s">
        <v>15</v>
      </c>
    </row>
    <row r="141" spans="1:11" ht="15.75" x14ac:dyDescent="0.25">
      <c r="A141" s="12" t="s">
        <v>230</v>
      </c>
      <c r="B141" s="7" t="s">
        <v>231</v>
      </c>
      <c r="C141" s="7" t="s">
        <v>182</v>
      </c>
      <c r="D141" s="8">
        <v>8.9635760939388909E-2</v>
      </c>
      <c r="E141" s="8">
        <f>_xlfn.XLOOKUP(Table147[[#This Row],[PUMA_CZE]],'[1]Electric PUMA-CZ Results'!$L$3:$L$524,'[1]Electric PUMA-CZ Results'!$M$3:$M$524)</f>
        <v>7.4653410999987152E-2</v>
      </c>
      <c r="F141" s="13">
        <v>1.6861059095537628E-2</v>
      </c>
      <c r="G141" s="8">
        <v>1.0942245679290596E-2</v>
      </c>
      <c r="H141" s="11">
        <f>(Table147[[#This Row],[FERA AR20]]-Table147[[#This Row],[Base AR20]])*100</f>
        <v>-1.4982349939401756</v>
      </c>
      <c r="I141" s="11">
        <f>(Table147[[#This Row],[FERA AR50]]-Table147[[#This Row],[Base AR50]])*100</f>
        <v>-0.59188134162470318</v>
      </c>
      <c r="J141" s="7" t="s">
        <v>316</v>
      </c>
      <c r="K141" s="8" t="s">
        <v>15</v>
      </c>
    </row>
    <row r="142" spans="1:11" ht="15.75" x14ac:dyDescent="0.25">
      <c r="A142" s="12" t="s">
        <v>158</v>
      </c>
      <c r="B142" s="7" t="s">
        <v>159</v>
      </c>
      <c r="C142" s="7" t="s">
        <v>57</v>
      </c>
      <c r="D142" s="8">
        <v>9.1485236742641501E-2</v>
      </c>
      <c r="E142" s="8">
        <f>_xlfn.XLOOKUP(Table147[[#This Row],[PUMA_CZE]],'[1]Electric PUMA-CZ Results'!$L$3:$L$524,'[1]Electric PUMA-CZ Results'!$M$3:$M$524)</f>
        <v>7.655740382843193E-2</v>
      </c>
      <c r="F142" s="13">
        <v>2.6995056120242108E-2</v>
      </c>
      <c r="G142" s="8">
        <v>1.7513184906629755E-2</v>
      </c>
      <c r="H142" s="11">
        <f>(Table147[[#This Row],[FERA AR20]]-Table147[[#This Row],[Base AR20]])*100</f>
        <v>-1.4927832914209571</v>
      </c>
      <c r="I142" s="11">
        <f>(Table147[[#This Row],[FERA AR50]]-Table147[[#This Row],[Base AR50]])*100</f>
        <v>-0.94818712136123529</v>
      </c>
      <c r="J142" s="7" t="s">
        <v>310</v>
      </c>
      <c r="K142" s="8" t="s">
        <v>15</v>
      </c>
    </row>
    <row r="143" spans="1:11" ht="15.75" x14ac:dyDescent="0.25">
      <c r="A143" s="12" t="s">
        <v>294</v>
      </c>
      <c r="B143" s="7" t="s">
        <v>295</v>
      </c>
      <c r="C143" s="7" t="s">
        <v>113</v>
      </c>
      <c r="D143" s="8">
        <v>8.296624481028235E-2</v>
      </c>
      <c r="E143" s="8">
        <f>_xlfn.XLOOKUP(Table147[[#This Row],[PUMA_CZE]],'[1]Electric PUMA-CZ Results'!$L$3:$L$524,'[1]Electric PUMA-CZ Results'!$M$3:$M$524)</f>
        <v>6.8074257365740243E-2</v>
      </c>
      <c r="F143" s="13">
        <v>2.4160624285142533E-2</v>
      </c>
      <c r="G143" s="8">
        <v>1.5604499622654984E-2</v>
      </c>
      <c r="H143" s="11">
        <f>(Table147[[#This Row],[FERA AR20]]-Table147[[#This Row],[Base AR20]])*100</f>
        <v>-1.4891987444542107</v>
      </c>
      <c r="I143" s="11">
        <f>(Table147[[#This Row],[FERA AR50]]-Table147[[#This Row],[Base AR50]])*100</f>
        <v>-0.85561246624875498</v>
      </c>
      <c r="J143" s="7" t="s">
        <v>362</v>
      </c>
      <c r="K143" s="8" t="s">
        <v>15</v>
      </c>
    </row>
    <row r="144" spans="1:11" ht="15.75" x14ac:dyDescent="0.25">
      <c r="A144" s="12" t="s">
        <v>202</v>
      </c>
      <c r="B144" s="7" t="s">
        <v>203</v>
      </c>
      <c r="C144" s="7" t="s">
        <v>134</v>
      </c>
      <c r="D144" s="8">
        <v>8.1990112822374436E-2</v>
      </c>
      <c r="E144" s="8">
        <f>_xlfn.XLOOKUP(Table147[[#This Row],[PUMA_CZE]],'[1]Electric PUMA-CZ Results'!$L$3:$L$524,'[1]Electric PUMA-CZ Results'!$M$3:$M$524)</f>
        <v>6.7156206477850353E-2</v>
      </c>
      <c r="F144" s="13">
        <v>2.4347119091113856E-2</v>
      </c>
      <c r="G144" s="8">
        <v>1.6453341174994134E-2</v>
      </c>
      <c r="H144" s="11">
        <f>(Table147[[#This Row],[FERA AR20]]-Table147[[#This Row],[Base AR20]])*100</f>
        <v>-1.4833906344524084</v>
      </c>
      <c r="I144" s="11">
        <f>(Table147[[#This Row],[FERA AR50]]-Table147[[#This Row],[Base AR50]])*100</f>
        <v>-0.7893777916119723</v>
      </c>
      <c r="J144" s="7" t="s">
        <v>366</v>
      </c>
      <c r="K144" s="8" t="s">
        <v>15</v>
      </c>
    </row>
    <row r="145" spans="1:11" ht="15.75" x14ac:dyDescent="0.25">
      <c r="A145" s="12" t="s">
        <v>302</v>
      </c>
      <c r="B145" s="7" t="s">
        <v>303</v>
      </c>
      <c r="C145" s="7" t="s">
        <v>100</v>
      </c>
      <c r="D145" s="8">
        <v>9.2657932788442962E-2</v>
      </c>
      <c r="E145" s="8">
        <f>_xlfn.XLOOKUP(Table147[[#This Row],[PUMA_CZE]],'[1]Electric PUMA-CZ Results'!$L$3:$L$524,'[1]Electric PUMA-CZ Results'!$M$3:$M$524)</f>
        <v>7.7861747460220065E-2</v>
      </c>
      <c r="F145" s="13">
        <v>3.038588270054373E-2</v>
      </c>
      <c r="G145" s="8">
        <v>1.9677631809806067E-2</v>
      </c>
      <c r="H145" s="11">
        <f>(Table147[[#This Row],[FERA AR20]]-Table147[[#This Row],[Base AR20]])*100</f>
        <v>-1.4796185328222897</v>
      </c>
      <c r="I145" s="11">
        <f>(Table147[[#This Row],[FERA AR50]]-Table147[[#This Row],[Base AR50]])*100</f>
        <v>-1.0708250890737663</v>
      </c>
      <c r="J145" s="7" t="s">
        <v>304</v>
      </c>
      <c r="K145" s="8" t="s">
        <v>15</v>
      </c>
    </row>
    <row r="146" spans="1:11" ht="15.75" x14ac:dyDescent="0.25">
      <c r="A146" s="12" t="s">
        <v>356</v>
      </c>
      <c r="B146" s="7" t="s">
        <v>357</v>
      </c>
      <c r="C146" s="7" t="s">
        <v>13</v>
      </c>
      <c r="D146" s="8">
        <v>8.1590270751010635E-2</v>
      </c>
      <c r="E146" s="8">
        <f>_xlfn.XLOOKUP(Table147[[#This Row],[PUMA_CZE]],'[1]Electric PUMA-CZ Results'!$L$3:$L$524,'[1]Electric PUMA-CZ Results'!$M$3:$M$524)</f>
        <v>6.6821363836633924E-2</v>
      </c>
      <c r="F146" s="13">
        <v>1.1122675135798784E-2</v>
      </c>
      <c r="G146" s="8">
        <v>7.5212694491501152E-3</v>
      </c>
      <c r="H146" s="11">
        <f>(Table147[[#This Row],[FERA AR20]]-Table147[[#This Row],[Base AR20]])*100</f>
        <v>-1.4768906914376712</v>
      </c>
      <c r="I146" s="11">
        <f>(Table147[[#This Row],[FERA AR50]]-Table147[[#This Row],[Base AR50]])*100</f>
        <v>-0.36014056866486688</v>
      </c>
      <c r="J146" s="7" t="s">
        <v>370</v>
      </c>
      <c r="K146" s="8" t="s">
        <v>15</v>
      </c>
    </row>
    <row r="147" spans="1:11" ht="15.75" x14ac:dyDescent="0.25">
      <c r="A147" s="12" t="s">
        <v>335</v>
      </c>
      <c r="B147" s="7" t="s">
        <v>336</v>
      </c>
      <c r="C147" s="7" t="s">
        <v>236</v>
      </c>
      <c r="D147" s="8">
        <v>8.1360407259352466E-2</v>
      </c>
      <c r="E147" s="8">
        <f>_xlfn.XLOOKUP(Table147[[#This Row],[PUMA_CZE]],'[1]Electric PUMA-CZ Results'!$L$3:$L$524,'[1]Electric PUMA-CZ Results'!$M$3:$M$524)</f>
        <v>6.6635508285961265E-2</v>
      </c>
      <c r="F147" s="13">
        <v>2.4731974831925446E-2</v>
      </c>
      <c r="G147" s="8">
        <v>1.67074397770887E-2</v>
      </c>
      <c r="H147" s="11">
        <f>(Table147[[#This Row],[FERA AR20]]-Table147[[#This Row],[Base AR20]])*100</f>
        <v>-1.4724898973391201</v>
      </c>
      <c r="I147" s="11">
        <f>(Table147[[#This Row],[FERA AR50]]-Table147[[#This Row],[Base AR50]])*100</f>
        <v>-0.80245350548367456</v>
      </c>
      <c r="J147" s="7" t="s">
        <v>371</v>
      </c>
      <c r="K147" s="8" t="s">
        <v>15</v>
      </c>
    </row>
    <row r="148" spans="1:11" ht="15.75" x14ac:dyDescent="0.25">
      <c r="A148" s="12" t="s">
        <v>372</v>
      </c>
      <c r="B148" s="7" t="s">
        <v>373</v>
      </c>
      <c r="C148" s="7" t="s">
        <v>269</v>
      </c>
      <c r="D148" s="8">
        <v>8.0360547958114939E-2</v>
      </c>
      <c r="E148" s="8">
        <f>_xlfn.XLOOKUP(Table147[[#This Row],[PUMA_CZE]],'[1]Electric PUMA-CZ Results'!$L$3:$L$524,'[1]Electric PUMA-CZ Results'!$M$3:$M$524)</f>
        <v>6.5815377782721229E-2</v>
      </c>
      <c r="F148" s="13">
        <v>2.5384687398559255E-2</v>
      </c>
      <c r="G148" s="8">
        <v>1.7129863985997508E-2</v>
      </c>
      <c r="H148" s="11">
        <f>(Table147[[#This Row],[FERA AR20]]-Table147[[#This Row],[Base AR20]])*100</f>
        <v>-1.4545170175393709</v>
      </c>
      <c r="I148" s="11">
        <f>(Table147[[#This Row],[FERA AR50]]-Table147[[#This Row],[Base AR50]])*100</f>
        <v>-0.8254823412561747</v>
      </c>
      <c r="J148" s="7" t="s">
        <v>374</v>
      </c>
      <c r="K148" s="8" t="s">
        <v>15</v>
      </c>
    </row>
    <row r="149" spans="1:11" ht="15.75" x14ac:dyDescent="0.25">
      <c r="A149" s="12" t="s">
        <v>320</v>
      </c>
      <c r="B149" s="7" t="s">
        <v>321</v>
      </c>
      <c r="C149" s="7" t="s">
        <v>18</v>
      </c>
      <c r="D149" s="8">
        <v>7.9776695579532847E-2</v>
      </c>
      <c r="E149" s="8">
        <f>_xlfn.XLOOKUP(Table147[[#This Row],[PUMA_CZE]],'[1]Electric PUMA-CZ Results'!$L$3:$L$524,'[1]Electric PUMA-CZ Results'!$M$3:$M$524)</f>
        <v>6.534135593348131E-2</v>
      </c>
      <c r="F149" s="13">
        <v>1.7777936064305708E-2</v>
      </c>
      <c r="G149" s="8">
        <v>1.2008287838845971E-2</v>
      </c>
      <c r="H149" s="11">
        <f>(Table147[[#This Row],[FERA AR20]]-Table147[[#This Row],[Base AR20]])*100</f>
        <v>-1.4435339646051537</v>
      </c>
      <c r="I149" s="11">
        <f>(Table147[[#This Row],[FERA AR50]]-Table147[[#This Row],[Base AR50]])*100</f>
        <v>-0.57696482254597359</v>
      </c>
      <c r="J149" s="7" t="s">
        <v>375</v>
      </c>
      <c r="K149" s="8" t="s">
        <v>15</v>
      </c>
    </row>
    <row r="150" spans="1:11" ht="15.75" x14ac:dyDescent="0.25">
      <c r="A150" s="12" t="s">
        <v>376</v>
      </c>
      <c r="B150" s="7" t="s">
        <v>377</v>
      </c>
      <c r="C150" s="7" t="s">
        <v>18</v>
      </c>
      <c r="D150" s="8">
        <v>7.9458000080701308E-2</v>
      </c>
      <c r="E150" s="8">
        <f>_xlfn.XLOOKUP(Table147[[#This Row],[PUMA_CZE]],'[1]Electric PUMA-CZ Results'!$L$3:$L$524,'[1]Electric PUMA-CZ Results'!$M$3:$M$524)</f>
        <v>6.5080327372793581E-2</v>
      </c>
      <c r="F150" s="13">
        <v>1.8350838540976119E-2</v>
      </c>
      <c r="G150" s="8">
        <v>1.239381316877656E-2</v>
      </c>
      <c r="H150" s="11">
        <f>(Table147[[#This Row],[FERA AR20]]-Table147[[#This Row],[Base AR20]])*100</f>
        <v>-1.4377672707907727</v>
      </c>
      <c r="I150" s="11">
        <f>(Table147[[#This Row],[FERA AR50]]-Table147[[#This Row],[Base AR50]])*100</f>
        <v>-0.59570253721995592</v>
      </c>
      <c r="J150" s="7" t="s">
        <v>378</v>
      </c>
      <c r="K150" s="8" t="s">
        <v>15</v>
      </c>
    </row>
    <row r="151" spans="1:11" ht="15.75" x14ac:dyDescent="0.25">
      <c r="A151" s="12" t="s">
        <v>302</v>
      </c>
      <c r="B151" s="7" t="s">
        <v>303</v>
      </c>
      <c r="C151" s="7" t="s">
        <v>186</v>
      </c>
      <c r="D151" s="8">
        <v>7.9005377721387146E-2</v>
      </c>
      <c r="E151" s="8">
        <f>_xlfn.XLOOKUP(Table147[[#This Row],[PUMA_CZE]],'[1]Electric PUMA-CZ Results'!$L$3:$L$524,'[1]Electric PUMA-CZ Results'!$M$3:$M$524)</f>
        <v>6.4713633368419024E-2</v>
      </c>
      <c r="F151" s="13">
        <v>2.5918138928548034E-2</v>
      </c>
      <c r="G151" s="8">
        <v>1.7485830575105724E-2</v>
      </c>
      <c r="H151" s="11">
        <f>(Table147[[#This Row],[FERA AR20]]-Table147[[#This Row],[Base AR20]])*100</f>
        <v>-1.4291744352968121</v>
      </c>
      <c r="I151" s="11">
        <f>(Table147[[#This Row],[FERA AR50]]-Table147[[#This Row],[Base AR50]])*100</f>
        <v>-0.84323083534423093</v>
      </c>
      <c r="J151" s="7" t="s">
        <v>382</v>
      </c>
      <c r="K151" s="8" t="s">
        <v>15</v>
      </c>
    </row>
    <row r="152" spans="1:11" ht="15.75" x14ac:dyDescent="0.25">
      <c r="A152" s="12" t="s">
        <v>335</v>
      </c>
      <c r="B152" s="7" t="s">
        <v>336</v>
      </c>
      <c r="C152" s="7" t="s">
        <v>26</v>
      </c>
      <c r="D152" s="8">
        <v>8.7544282500198994E-2</v>
      </c>
      <c r="E152" s="8">
        <f>_xlfn.XLOOKUP(Table147[[#This Row],[PUMA_CZE]],'[1]Electric PUMA-CZ Results'!$L$3:$L$524,'[1]Electric PUMA-CZ Results'!$M$3:$M$524)</f>
        <v>7.3288718122272653E-2</v>
      </c>
      <c r="F152" s="13">
        <v>2.6784647510852556E-2</v>
      </c>
      <c r="G152" s="8">
        <v>1.73793427297434E-2</v>
      </c>
      <c r="H152" s="11">
        <f>(Table147[[#This Row],[FERA AR20]]-Table147[[#This Row],[Base AR20]])*100</f>
        <v>-1.4255564377926342</v>
      </c>
      <c r="I152" s="11">
        <f>(Table147[[#This Row],[FERA AR50]]-Table147[[#This Row],[Base AR50]])*100</f>
        <v>-0.94053047811091561</v>
      </c>
      <c r="J152" s="7" t="s">
        <v>337</v>
      </c>
      <c r="K152" s="8" t="s">
        <v>15</v>
      </c>
    </row>
    <row r="153" spans="1:11" ht="15.75" x14ac:dyDescent="0.25">
      <c r="A153" s="12" t="s">
        <v>123</v>
      </c>
      <c r="B153" s="7" t="s">
        <v>124</v>
      </c>
      <c r="C153" s="7" t="s">
        <v>153</v>
      </c>
      <c r="D153" s="8">
        <v>8.2625671708431311E-2</v>
      </c>
      <c r="E153" s="8">
        <f>_xlfn.XLOOKUP(Table147[[#This Row],[PUMA_CZE]],'[1]Electric PUMA-CZ Results'!$L$3:$L$524,'[1]Electric PUMA-CZ Results'!$M$3:$M$524)</f>
        <v>6.8385045458609184E-2</v>
      </c>
      <c r="F153" s="13">
        <v>2.6076121124641919E-2</v>
      </c>
      <c r="G153" s="8">
        <v>1.6963180070285272E-2</v>
      </c>
      <c r="H153" s="11">
        <f>(Table147[[#This Row],[FERA AR20]]-Table147[[#This Row],[Base AR20]])*100</f>
        <v>-1.4240626249822128</v>
      </c>
      <c r="I153" s="11">
        <f>(Table147[[#This Row],[FERA AR50]]-Table147[[#This Row],[Base AR50]])*100</f>
        <v>-0.91129410543566469</v>
      </c>
      <c r="J153" s="7" t="s">
        <v>363</v>
      </c>
      <c r="K153" s="8" t="s">
        <v>15</v>
      </c>
    </row>
    <row r="154" spans="1:11" ht="15.75" x14ac:dyDescent="0.25">
      <c r="A154" s="12" t="s">
        <v>93</v>
      </c>
      <c r="B154" s="7" t="s">
        <v>94</v>
      </c>
      <c r="C154" s="7" t="s">
        <v>153</v>
      </c>
      <c r="D154" s="8">
        <v>8.2572414666301941E-2</v>
      </c>
      <c r="E154" s="8">
        <f>_xlfn.XLOOKUP(Table147[[#This Row],[PUMA_CZE]],'[1]Electric PUMA-CZ Results'!$L$3:$L$524,'[1]Electric PUMA-CZ Results'!$M$3:$M$524)</f>
        <v>6.8340967326816673E-2</v>
      </c>
      <c r="F154" s="13">
        <v>1.8760443771864907E-2</v>
      </c>
      <c r="G154" s="8">
        <v>1.2199668235479508E-2</v>
      </c>
      <c r="H154" s="11">
        <f>(Table147[[#This Row],[FERA AR20]]-Table147[[#This Row],[Base AR20]])*100</f>
        <v>-1.4231447339485268</v>
      </c>
      <c r="I154" s="11">
        <f>(Table147[[#This Row],[FERA AR50]]-Table147[[#This Row],[Base AR50]])*100</f>
        <v>-0.65607755363853992</v>
      </c>
      <c r="J154" s="7" t="s">
        <v>364</v>
      </c>
      <c r="K154" s="8" t="s">
        <v>15</v>
      </c>
    </row>
    <row r="155" spans="1:11" ht="15.75" x14ac:dyDescent="0.25">
      <c r="A155" s="12" t="s">
        <v>383</v>
      </c>
      <c r="B155" s="7" t="s">
        <v>384</v>
      </c>
      <c r="C155" s="7" t="s">
        <v>18</v>
      </c>
      <c r="D155" s="8">
        <v>7.8632971654470599E-2</v>
      </c>
      <c r="E155" s="8">
        <f>_xlfn.XLOOKUP(Table147[[#This Row],[PUMA_CZE]],'[1]Electric PUMA-CZ Results'!$L$3:$L$524,'[1]Electric PUMA-CZ Results'!$M$3:$M$524)</f>
        <v>6.4404585219499752E-2</v>
      </c>
      <c r="F155" s="13">
        <v>2.0024620766279037E-2</v>
      </c>
      <c r="G155" s="8">
        <v>1.3519632510313852E-2</v>
      </c>
      <c r="H155" s="11">
        <f>(Table147[[#This Row],[FERA AR20]]-Table147[[#This Row],[Base AR20]])*100</f>
        <v>-1.4228386434970846</v>
      </c>
      <c r="I155" s="11">
        <f>(Table147[[#This Row],[FERA AR50]]-Table147[[#This Row],[Base AR50]])*100</f>
        <v>-0.6504988255965185</v>
      </c>
      <c r="J155" s="7" t="s">
        <v>385</v>
      </c>
      <c r="K155" s="8" t="s">
        <v>15</v>
      </c>
    </row>
    <row r="156" spans="1:11" ht="15.75" x14ac:dyDescent="0.25">
      <c r="A156" s="12" t="s">
        <v>372</v>
      </c>
      <c r="B156" s="7" t="s">
        <v>373</v>
      </c>
      <c r="C156" s="7" t="s">
        <v>250</v>
      </c>
      <c r="D156" s="8">
        <v>7.8490413649888E-2</v>
      </c>
      <c r="E156" s="8">
        <f>_xlfn.XLOOKUP(Table147[[#This Row],[PUMA_CZE]],'[1]Electric PUMA-CZ Results'!$L$3:$L$524,'[1]Electric PUMA-CZ Results'!$M$3:$M$524)</f>
        <v>6.4289647298316405E-2</v>
      </c>
      <c r="F156" s="13">
        <v>2.4264865912953272E-2</v>
      </c>
      <c r="G156" s="8">
        <v>1.6373339682690592E-2</v>
      </c>
      <c r="H156" s="11">
        <f>(Table147[[#This Row],[FERA AR20]]-Table147[[#This Row],[Base AR20]])*100</f>
        <v>-1.4200766351571594</v>
      </c>
      <c r="I156" s="11">
        <f>(Table147[[#This Row],[FERA AR50]]-Table147[[#This Row],[Base AR50]])*100</f>
        <v>-0.78915262302626799</v>
      </c>
      <c r="J156" s="7" t="s">
        <v>386</v>
      </c>
      <c r="K156" s="8" t="s">
        <v>15</v>
      </c>
    </row>
    <row r="157" spans="1:11" ht="15.75" x14ac:dyDescent="0.25">
      <c r="A157" s="12" t="s">
        <v>359</v>
      </c>
      <c r="B157" s="7" t="s">
        <v>360</v>
      </c>
      <c r="C157" s="7" t="s">
        <v>81</v>
      </c>
      <c r="D157" s="8">
        <v>8.3267008401478895E-2</v>
      </c>
      <c r="E157" s="8">
        <f>_xlfn.XLOOKUP(Table147[[#This Row],[PUMA_CZE]],'[1]Electric PUMA-CZ Results'!$L$3:$L$524,'[1]Electric PUMA-CZ Results'!$M$3:$M$524)</f>
        <v>6.9244579958718896E-2</v>
      </c>
      <c r="F157" s="13">
        <v>2.8333391737740611E-2</v>
      </c>
      <c r="G157" s="8">
        <v>1.8385277248371842E-2</v>
      </c>
      <c r="H157" s="11">
        <f>(Table147[[#This Row],[FERA AR20]]-Table147[[#This Row],[Base AR20]])*100</f>
        <v>-1.402242844276</v>
      </c>
      <c r="I157" s="11">
        <f>(Table147[[#This Row],[FERA AR50]]-Table147[[#This Row],[Base AR50]])*100</f>
        <v>-0.9948114489368769</v>
      </c>
      <c r="J157" s="7" t="s">
        <v>361</v>
      </c>
      <c r="K157" s="8" t="s">
        <v>15</v>
      </c>
    </row>
    <row r="158" spans="1:11" ht="15.75" x14ac:dyDescent="0.25">
      <c r="A158" s="12" t="s">
        <v>173</v>
      </c>
      <c r="B158" s="7" t="s">
        <v>174</v>
      </c>
      <c r="C158" s="7" t="s">
        <v>57</v>
      </c>
      <c r="D158" s="8">
        <v>8.5712062934133373E-2</v>
      </c>
      <c r="E158" s="8">
        <f>_xlfn.XLOOKUP(Table147[[#This Row],[PUMA_CZE]],'[1]Electric PUMA-CZ Results'!$L$3:$L$524,'[1]Electric PUMA-CZ Results'!$M$3:$M$524)</f>
        <v>7.1726250580471079E-2</v>
      </c>
      <c r="F158" s="13">
        <v>1.8737413512726429E-2</v>
      </c>
      <c r="G158" s="8">
        <v>1.2166128450502866E-2</v>
      </c>
      <c r="H158" s="11">
        <f>(Table147[[#This Row],[FERA AR20]]-Table147[[#This Row],[Base AR20]])*100</f>
        <v>-1.3985812353662295</v>
      </c>
      <c r="I158" s="11">
        <f>(Table147[[#This Row],[FERA AR50]]-Table147[[#This Row],[Base AR50]])*100</f>
        <v>-0.6571285062223563</v>
      </c>
      <c r="J158" s="7" t="s">
        <v>352</v>
      </c>
      <c r="K158" s="8" t="s">
        <v>15</v>
      </c>
    </row>
    <row r="159" spans="1:11" ht="15.75" x14ac:dyDescent="0.25">
      <c r="A159" s="12" t="s">
        <v>396</v>
      </c>
      <c r="B159" s="7" t="s">
        <v>397</v>
      </c>
      <c r="C159" s="7" t="s">
        <v>113</v>
      </c>
      <c r="D159" s="8">
        <v>7.7811911316637464E-2</v>
      </c>
      <c r="E159" s="8">
        <f>_xlfn.XLOOKUP(Table147[[#This Row],[PUMA_CZE]],'[1]Electric PUMA-CZ Results'!$L$3:$L$524,'[1]Electric PUMA-CZ Results'!$M$3:$M$524)</f>
        <v>6.3845098560281616E-2</v>
      </c>
      <c r="F159" s="13">
        <v>1.5649327947680387E-2</v>
      </c>
      <c r="G159" s="8">
        <v>1.0131414631791404E-2</v>
      </c>
      <c r="H159" s="11">
        <f>(Table147[[#This Row],[FERA AR20]]-Table147[[#This Row],[Base AR20]])*100</f>
        <v>-1.3966812756355849</v>
      </c>
      <c r="I159" s="11">
        <f>(Table147[[#This Row],[FERA AR50]]-Table147[[#This Row],[Base AR50]])*100</f>
        <v>-0.55179133158889826</v>
      </c>
      <c r="J159" s="7" t="s">
        <v>398</v>
      </c>
      <c r="K159" s="8" t="s">
        <v>15</v>
      </c>
    </row>
    <row r="160" spans="1:11" ht="15.75" x14ac:dyDescent="0.25">
      <c r="A160" s="12" t="s">
        <v>191</v>
      </c>
      <c r="B160" s="7" t="s">
        <v>192</v>
      </c>
      <c r="C160" s="7" t="s">
        <v>57</v>
      </c>
      <c r="D160" s="8">
        <v>8.5206057426706949E-2</v>
      </c>
      <c r="E160" s="8">
        <f>_xlfn.XLOOKUP(Table147[[#This Row],[PUMA_CZE]],'[1]Electric PUMA-CZ Results'!$L$3:$L$524,'[1]Electric PUMA-CZ Results'!$M$3:$M$524)</f>
        <v>7.1302811025076546E-2</v>
      </c>
      <c r="F160" s="13">
        <v>2.6342106376337968E-2</v>
      </c>
      <c r="G160" s="8">
        <v>1.708307751059112E-2</v>
      </c>
      <c r="H160" s="11">
        <f>(Table147[[#This Row],[FERA AR20]]-Table147[[#This Row],[Base AR20]])*100</f>
        <v>-1.3903246401630405</v>
      </c>
      <c r="I160" s="11">
        <f>(Table147[[#This Row],[FERA AR50]]-Table147[[#This Row],[Base AR50]])*100</f>
        <v>-0.92590288657468478</v>
      </c>
      <c r="J160" s="7" t="s">
        <v>353</v>
      </c>
      <c r="K160" s="8" t="s">
        <v>15</v>
      </c>
    </row>
    <row r="161" spans="1:11" ht="15.75" x14ac:dyDescent="0.25">
      <c r="A161" s="12" t="s">
        <v>227</v>
      </c>
      <c r="B161" s="7" t="s">
        <v>228</v>
      </c>
      <c r="C161" s="7" t="s">
        <v>85</v>
      </c>
      <c r="D161" s="8">
        <v>7.6572129641050701E-2</v>
      </c>
      <c r="E161" s="8">
        <f>_xlfn.XLOOKUP(Table147[[#This Row],[PUMA_CZE]],'[1]Electric PUMA-CZ Results'!$L$3:$L$524,'[1]Electric PUMA-CZ Results'!$M$3:$M$524)</f>
        <v>6.282786125460732E-2</v>
      </c>
      <c r="F161" s="13">
        <v>2.062934521948645E-2</v>
      </c>
      <c r="G161" s="8">
        <v>1.3353735615257304E-2</v>
      </c>
      <c r="H161" s="11">
        <f>(Table147[[#This Row],[FERA AR20]]-Table147[[#This Row],[Base AR20]])*100</f>
        <v>-1.3744268386443381</v>
      </c>
      <c r="I161" s="11">
        <f>(Table147[[#This Row],[FERA AR50]]-Table147[[#This Row],[Base AR50]])*100</f>
        <v>-0.72756096042291463</v>
      </c>
      <c r="J161" s="7" t="s">
        <v>405</v>
      </c>
      <c r="K161" s="8" t="s">
        <v>15</v>
      </c>
    </row>
    <row r="162" spans="1:11" ht="15.75" x14ac:dyDescent="0.25">
      <c r="A162" s="12" t="s">
        <v>407</v>
      </c>
      <c r="B162" s="7" t="s">
        <v>408</v>
      </c>
      <c r="C162" s="7" t="s">
        <v>250</v>
      </c>
      <c r="D162" s="8">
        <v>7.5534033494918398E-2</v>
      </c>
      <c r="E162" s="8">
        <f>_xlfn.XLOOKUP(Table147[[#This Row],[PUMA_CZE]],'[1]Electric PUMA-CZ Results'!$L$3:$L$524,'[1]Electric PUMA-CZ Results'!$M$3:$M$524)</f>
        <v>6.1868146014216439E-2</v>
      </c>
      <c r="F162" s="13">
        <v>2.4939982784196003E-2</v>
      </c>
      <c r="G162" s="8">
        <v>1.6826800609159392E-2</v>
      </c>
      <c r="H162" s="11">
        <f>(Table147[[#This Row],[FERA AR20]]-Table147[[#This Row],[Base AR20]])*100</f>
        <v>-1.3665887480701959</v>
      </c>
      <c r="I162" s="11">
        <f>(Table147[[#This Row],[FERA AR50]]-Table147[[#This Row],[Base AR50]])*100</f>
        <v>-0.81131821750366107</v>
      </c>
      <c r="J162" s="7" t="s">
        <v>409</v>
      </c>
      <c r="K162" s="8" t="s">
        <v>15</v>
      </c>
    </row>
    <row r="163" spans="1:11" ht="15.75" x14ac:dyDescent="0.25">
      <c r="A163" s="12" t="s">
        <v>146</v>
      </c>
      <c r="B163" s="7" t="s">
        <v>147</v>
      </c>
      <c r="C163" s="7" t="s">
        <v>153</v>
      </c>
      <c r="D163" s="8">
        <v>7.8465054716475496E-2</v>
      </c>
      <c r="E163" s="8">
        <f>_xlfn.XLOOKUP(Table147[[#This Row],[PUMA_CZE]],'[1]Electric PUMA-CZ Results'!$L$3:$L$524,'[1]Electric PUMA-CZ Results'!$M$3:$M$524)</f>
        <v>6.4941515424326565E-2</v>
      </c>
      <c r="F163" s="13">
        <v>2.3929302584567377E-2</v>
      </c>
      <c r="G163" s="8">
        <v>1.556662424155073E-2</v>
      </c>
      <c r="H163" s="11">
        <f>(Table147[[#This Row],[FERA AR20]]-Table147[[#This Row],[Base AR20]])*100</f>
        <v>-1.3523539292148932</v>
      </c>
      <c r="I163" s="11">
        <f>(Table147[[#This Row],[FERA AR50]]-Table147[[#This Row],[Base AR50]])*100</f>
        <v>-0.83626783430166463</v>
      </c>
      <c r="J163" s="7" t="s">
        <v>387</v>
      </c>
      <c r="K163" s="8" t="s">
        <v>15</v>
      </c>
    </row>
    <row r="164" spans="1:11" ht="15.75" x14ac:dyDescent="0.25">
      <c r="A164" s="12" t="s">
        <v>176</v>
      </c>
      <c r="B164" s="7" t="s">
        <v>177</v>
      </c>
      <c r="C164" s="7" t="s">
        <v>269</v>
      </c>
      <c r="D164" s="8">
        <v>7.4445515404307092E-2</v>
      </c>
      <c r="E164" s="8">
        <f>_xlfn.XLOOKUP(Table147[[#This Row],[PUMA_CZE]],'[1]Electric PUMA-CZ Results'!$L$3:$L$524,'[1]Electric PUMA-CZ Results'!$M$3:$M$524)</f>
        <v>6.0970959569833144E-2</v>
      </c>
      <c r="F164" s="13">
        <v>2.4442499910012648E-2</v>
      </c>
      <c r="G164" s="8">
        <v>1.6568402335795273E-2</v>
      </c>
      <c r="H164" s="11">
        <f>(Table147[[#This Row],[FERA AR20]]-Table147[[#This Row],[Base AR20]])*100</f>
        <v>-1.3474555834473947</v>
      </c>
      <c r="I164" s="11">
        <f>(Table147[[#This Row],[FERA AR50]]-Table147[[#This Row],[Base AR50]])*100</f>
        <v>-0.78740975742173747</v>
      </c>
      <c r="J164" s="7" t="s">
        <v>413</v>
      </c>
      <c r="K164" s="8" t="s">
        <v>15</v>
      </c>
    </row>
    <row r="165" spans="1:11" ht="15.75" x14ac:dyDescent="0.25">
      <c r="A165" s="12" t="s">
        <v>410</v>
      </c>
      <c r="B165" s="7" t="s">
        <v>411</v>
      </c>
      <c r="C165" s="7" t="s">
        <v>85</v>
      </c>
      <c r="D165" s="8">
        <v>7.4884497098176475E-2</v>
      </c>
      <c r="E165" s="8">
        <f>_xlfn.XLOOKUP(Table147[[#This Row],[PUMA_CZE]],'[1]Electric PUMA-CZ Results'!$L$3:$L$524,'[1]Electric PUMA-CZ Results'!$M$3:$M$524)</f>
        <v>6.1443149300669124E-2</v>
      </c>
      <c r="F165" s="13">
        <v>1.9326471403864721E-2</v>
      </c>
      <c r="G165" s="8">
        <v>1.2512422125827528E-2</v>
      </c>
      <c r="H165" s="11">
        <f>(Table147[[#This Row],[FERA AR20]]-Table147[[#This Row],[Base AR20]])*100</f>
        <v>-1.344134779750735</v>
      </c>
      <c r="I165" s="11">
        <f>(Table147[[#This Row],[FERA AR50]]-Table147[[#This Row],[Base AR50]])*100</f>
        <v>-0.68140492780371931</v>
      </c>
      <c r="J165" s="7" t="s">
        <v>412</v>
      </c>
      <c r="K165" s="8" t="s">
        <v>15</v>
      </c>
    </row>
    <row r="166" spans="1:11" ht="15.75" x14ac:dyDescent="0.25">
      <c r="A166" s="12" t="s">
        <v>414</v>
      </c>
      <c r="B166" s="7" t="s">
        <v>415</v>
      </c>
      <c r="C166" s="7" t="s">
        <v>18</v>
      </c>
      <c r="D166" s="8">
        <v>7.4227174027115775E-2</v>
      </c>
      <c r="E166" s="8">
        <f>_xlfn.XLOOKUP(Table147[[#This Row],[PUMA_CZE]],'[1]Electric PUMA-CZ Results'!$L$3:$L$524,'[1]Electric PUMA-CZ Results'!$M$3:$M$524)</f>
        <v>6.0796002677335148E-2</v>
      </c>
      <c r="F166" s="13">
        <v>2.1299470619472603E-2</v>
      </c>
      <c r="G166" s="8">
        <v>1.4334915617631342E-2</v>
      </c>
      <c r="H166" s="11">
        <f>(Table147[[#This Row],[FERA AR20]]-Table147[[#This Row],[Base AR20]])*100</f>
        <v>-1.3431171349780626</v>
      </c>
      <c r="I166" s="11">
        <f>(Table147[[#This Row],[FERA AR50]]-Table147[[#This Row],[Base AR50]])*100</f>
        <v>-0.69645550018412605</v>
      </c>
      <c r="J166" s="7" t="s">
        <v>416</v>
      </c>
      <c r="K166" s="8" t="s">
        <v>15</v>
      </c>
    </row>
    <row r="167" spans="1:11" ht="15.75" x14ac:dyDescent="0.25">
      <c r="A167" s="12" t="s">
        <v>417</v>
      </c>
      <c r="B167" s="7" t="s">
        <v>418</v>
      </c>
      <c r="C167" s="7" t="s">
        <v>22</v>
      </c>
      <c r="D167" s="8">
        <v>7.3792905894994182E-2</v>
      </c>
      <c r="E167" s="8">
        <f>_xlfn.XLOOKUP(Table147[[#This Row],[PUMA_CZE]],'[1]Electric PUMA-CZ Results'!$L$3:$L$524,'[1]Electric PUMA-CZ Results'!$M$3:$M$524)</f>
        <v>6.043736068035787E-2</v>
      </c>
      <c r="F167" s="13">
        <v>1.8734379533388731E-2</v>
      </c>
      <c r="G167" s="8">
        <v>1.27038605902923E-2</v>
      </c>
      <c r="H167" s="11">
        <f>(Table147[[#This Row],[FERA AR20]]-Table147[[#This Row],[Base AR20]])*100</f>
        <v>-1.3355545214636313</v>
      </c>
      <c r="I167" s="11">
        <f>(Table147[[#This Row],[FERA AR50]]-Table147[[#This Row],[Base AR50]])*100</f>
        <v>-0.60305189430964312</v>
      </c>
      <c r="J167" s="7" t="s">
        <v>419</v>
      </c>
      <c r="K167" s="8" t="s">
        <v>15</v>
      </c>
    </row>
    <row r="168" spans="1:11" ht="15.75" x14ac:dyDescent="0.25">
      <c r="A168" s="12" t="s">
        <v>420</v>
      </c>
      <c r="B168" s="7" t="s">
        <v>421</v>
      </c>
      <c r="C168" s="7" t="s">
        <v>269</v>
      </c>
      <c r="D168" s="8">
        <v>7.3721610107798222E-2</v>
      </c>
      <c r="E168" s="8">
        <f>_xlfn.XLOOKUP(Table147[[#This Row],[PUMA_CZE]],'[1]Electric PUMA-CZ Results'!$L$3:$L$524,'[1]Electric PUMA-CZ Results'!$M$3:$M$524)</f>
        <v>6.0378080330215737E-2</v>
      </c>
      <c r="F168" s="13">
        <v>2.0109879347705882E-2</v>
      </c>
      <c r="G168" s="8">
        <v>1.3577157731215189E-2</v>
      </c>
      <c r="H168" s="11">
        <f>(Table147[[#This Row],[FERA AR20]]-Table147[[#This Row],[Base AR20]])*100</f>
        <v>-1.3343529777582483</v>
      </c>
      <c r="I168" s="11">
        <f>(Table147[[#This Row],[FERA AR50]]-Table147[[#This Row],[Base AR50]])*100</f>
        <v>-0.65327216164906932</v>
      </c>
      <c r="J168" s="7" t="s">
        <v>422</v>
      </c>
      <c r="K168" s="8" t="s">
        <v>15</v>
      </c>
    </row>
    <row r="169" spans="1:11" ht="15.75" x14ac:dyDescent="0.25">
      <c r="A169" s="12" t="s">
        <v>367</v>
      </c>
      <c r="B169" s="7" t="s">
        <v>368</v>
      </c>
      <c r="C169" s="7" t="s">
        <v>57</v>
      </c>
      <c r="D169" s="8">
        <v>8.1738703563371221E-2</v>
      </c>
      <c r="E169" s="8">
        <f>_xlfn.XLOOKUP(Table147[[#This Row],[PUMA_CZE]],'[1]Electric PUMA-CZ Results'!$L$3:$L$524,'[1]Electric PUMA-CZ Results'!$M$3:$M$524)</f>
        <v>6.8401232372794052E-2</v>
      </c>
      <c r="F169" s="13">
        <v>2.0661184446556843E-2</v>
      </c>
      <c r="G169" s="8">
        <v>1.34126503289798E-2</v>
      </c>
      <c r="H169" s="11">
        <f>(Table147[[#This Row],[FERA AR20]]-Table147[[#This Row],[Base AR20]])*100</f>
        <v>-1.3337471190577168</v>
      </c>
      <c r="I169" s="11">
        <f>(Table147[[#This Row],[FERA AR50]]-Table147[[#This Row],[Base AR50]])*100</f>
        <v>-0.72485341175770424</v>
      </c>
      <c r="J169" s="7" t="s">
        <v>369</v>
      </c>
      <c r="K169" s="8" t="s">
        <v>15</v>
      </c>
    </row>
    <row r="170" spans="1:11" ht="15.75" x14ac:dyDescent="0.25">
      <c r="A170" s="12" t="s">
        <v>417</v>
      </c>
      <c r="B170" s="7" t="s">
        <v>418</v>
      </c>
      <c r="C170" s="7" t="s">
        <v>13</v>
      </c>
      <c r="D170" s="8">
        <v>7.3495412792932993E-2</v>
      </c>
      <c r="E170" s="8">
        <f>_xlfn.XLOOKUP(Table147[[#This Row],[PUMA_CZE]],'[1]Electric PUMA-CZ Results'!$L$3:$L$524,'[1]Electric PUMA-CZ Results'!$M$3:$M$524)</f>
        <v>6.0191781119924057E-2</v>
      </c>
      <c r="F170" s="13">
        <v>1.8501308622187396E-2</v>
      </c>
      <c r="G170" s="8">
        <v>1.2546347350571738E-2</v>
      </c>
      <c r="H170" s="11">
        <f>(Table147[[#This Row],[FERA AR20]]-Table147[[#This Row],[Base AR20]])*100</f>
        <v>-1.3303631673008938</v>
      </c>
      <c r="I170" s="11">
        <f>(Table147[[#This Row],[FERA AR50]]-Table147[[#This Row],[Base AR50]])*100</f>
        <v>-0.59549612716156586</v>
      </c>
      <c r="J170" s="7" t="s">
        <v>424</v>
      </c>
      <c r="K170" s="8" t="s">
        <v>15</v>
      </c>
    </row>
    <row r="171" spans="1:11" ht="15.75" x14ac:dyDescent="0.25">
      <c r="A171" s="12" t="s">
        <v>399</v>
      </c>
      <c r="B171" s="7" t="s">
        <v>400</v>
      </c>
      <c r="C171" s="7" t="s">
        <v>151</v>
      </c>
      <c r="D171" s="8">
        <v>7.7305401840986415E-2</v>
      </c>
      <c r="E171" s="8">
        <f>_xlfn.XLOOKUP(Table147[[#This Row],[PUMA_CZE]],'[1]Electric PUMA-CZ Results'!$L$3:$L$524,'[1]Electric PUMA-CZ Results'!$M$3:$M$524)</f>
        <v>6.4232739494053503E-2</v>
      </c>
      <c r="F171" s="13">
        <v>1.4061115134498099E-2</v>
      </c>
      <c r="G171" s="8">
        <v>9.1248340421970827E-3</v>
      </c>
      <c r="H171" s="11">
        <f>(Table147[[#This Row],[FERA AR20]]-Table147[[#This Row],[Base AR20]])*100</f>
        <v>-1.3072662346932913</v>
      </c>
      <c r="I171" s="11">
        <f>(Table147[[#This Row],[FERA AR50]]-Table147[[#This Row],[Base AR50]])*100</f>
        <v>-0.49362810923010164</v>
      </c>
      <c r="J171" s="7" t="s">
        <v>401</v>
      </c>
      <c r="K171" s="8" t="s">
        <v>15</v>
      </c>
    </row>
    <row r="172" spans="1:11" ht="15.75" x14ac:dyDescent="0.25">
      <c r="A172" s="12" t="s">
        <v>430</v>
      </c>
      <c r="B172" s="7" t="s">
        <v>431</v>
      </c>
      <c r="C172" s="7" t="s">
        <v>13</v>
      </c>
      <c r="D172" s="8">
        <v>7.2129007040537069E-2</v>
      </c>
      <c r="E172" s="8">
        <f>_xlfn.XLOOKUP(Table147[[#This Row],[PUMA_CZE]],'[1]Electric PUMA-CZ Results'!$L$3:$L$524,'[1]Electric PUMA-CZ Results'!$M$3:$M$524)</f>
        <v>5.9072712693151029E-2</v>
      </c>
      <c r="F172" s="13">
        <v>1.7784880602760258E-2</v>
      </c>
      <c r="G172" s="8">
        <v>1.1994439840393131E-2</v>
      </c>
      <c r="H172" s="11">
        <f>(Table147[[#This Row],[FERA AR20]]-Table147[[#This Row],[Base AR20]])*100</f>
        <v>-1.3056294347386039</v>
      </c>
      <c r="I172" s="11">
        <f>(Table147[[#This Row],[FERA AR50]]-Table147[[#This Row],[Base AR50]])*100</f>
        <v>-0.57904407623671272</v>
      </c>
      <c r="J172" s="7" t="s">
        <v>432</v>
      </c>
      <c r="K172" s="8" t="s">
        <v>15</v>
      </c>
    </row>
    <row r="173" spans="1:11" ht="15.75" x14ac:dyDescent="0.25">
      <c r="A173" s="12" t="s">
        <v>391</v>
      </c>
      <c r="B173" s="7" t="s">
        <v>392</v>
      </c>
      <c r="C173" s="7" t="s">
        <v>182</v>
      </c>
      <c r="D173" s="8">
        <v>7.8008654051120188E-2</v>
      </c>
      <c r="E173" s="8">
        <f>_xlfn.XLOOKUP(Table147[[#This Row],[PUMA_CZE]],'[1]Electric PUMA-CZ Results'!$L$3:$L$524,'[1]Electric PUMA-CZ Results'!$M$3:$M$524)</f>
        <v>6.4969740329107836E-2</v>
      </c>
      <c r="F173" s="13">
        <v>1.4822057107523486E-2</v>
      </c>
      <c r="G173" s="8">
        <v>9.6217962110968103E-3</v>
      </c>
      <c r="H173" s="11">
        <f>(Table147[[#This Row],[FERA AR20]]-Table147[[#This Row],[Base AR20]])*100</f>
        <v>-1.3038913722012353</v>
      </c>
      <c r="I173" s="11">
        <f>(Table147[[#This Row],[FERA AR50]]-Table147[[#This Row],[Base AR50]])*100</f>
        <v>-0.52002608964266761</v>
      </c>
      <c r="J173" s="7" t="s">
        <v>393</v>
      </c>
      <c r="K173" s="8" t="s">
        <v>15</v>
      </c>
    </row>
    <row r="174" spans="1:11" ht="15.75" x14ac:dyDescent="0.25">
      <c r="A174" s="12" t="s">
        <v>433</v>
      </c>
      <c r="B174" s="7" t="s">
        <v>434</v>
      </c>
      <c r="C174" s="7" t="s">
        <v>269</v>
      </c>
      <c r="D174" s="8">
        <v>7.1687670326980299E-2</v>
      </c>
      <c r="E174" s="8">
        <f>_xlfn.XLOOKUP(Table147[[#This Row],[PUMA_CZE]],'[1]Electric PUMA-CZ Results'!$L$3:$L$524,'[1]Electric PUMA-CZ Results'!$M$3:$M$524)</f>
        <v>5.8712281396992839E-2</v>
      </c>
      <c r="F174" s="13">
        <v>2.1264725818360596E-2</v>
      </c>
      <c r="G174" s="8">
        <v>1.435877567339513E-2</v>
      </c>
      <c r="H174" s="11">
        <f>(Table147[[#This Row],[FERA AR20]]-Table147[[#This Row],[Base AR20]])*100</f>
        <v>-1.2975388929987459</v>
      </c>
      <c r="I174" s="11">
        <f>(Table147[[#This Row],[FERA AR50]]-Table147[[#This Row],[Base AR50]])*100</f>
        <v>-0.69059501449654659</v>
      </c>
      <c r="J174" s="7" t="s">
        <v>435</v>
      </c>
      <c r="K174" s="8" t="s">
        <v>15</v>
      </c>
    </row>
    <row r="175" spans="1:11" ht="15.75" x14ac:dyDescent="0.25">
      <c r="A175" s="12" t="s">
        <v>359</v>
      </c>
      <c r="B175" s="7" t="s">
        <v>360</v>
      </c>
      <c r="C175" s="7" t="s">
        <v>41</v>
      </c>
      <c r="D175" s="8">
        <v>7.5913249280540301E-2</v>
      </c>
      <c r="E175" s="8">
        <f>_xlfn.XLOOKUP(Table147[[#This Row],[PUMA_CZE]],'[1]Electric PUMA-CZ Results'!$L$3:$L$524,'[1]Electric PUMA-CZ Results'!$M$3:$M$524)</f>
        <v>6.2952576882202183E-2</v>
      </c>
      <c r="F175" s="13">
        <v>2.613627535830261E-2</v>
      </c>
      <c r="G175" s="8">
        <v>1.6946434636505074E-2</v>
      </c>
      <c r="H175" s="11">
        <f>(Table147[[#This Row],[FERA AR20]]-Table147[[#This Row],[Base AR20]])*100</f>
        <v>-1.2960672398338118</v>
      </c>
      <c r="I175" s="11">
        <f>(Table147[[#This Row],[FERA AR50]]-Table147[[#This Row],[Base AR50]])*100</f>
        <v>-0.91898407217975364</v>
      </c>
      <c r="J175" s="7" t="s">
        <v>406</v>
      </c>
      <c r="K175" s="8" t="s">
        <v>15</v>
      </c>
    </row>
    <row r="176" spans="1:11" ht="15.75" x14ac:dyDescent="0.25">
      <c r="A176" s="12" t="s">
        <v>245</v>
      </c>
      <c r="B176" s="7" t="s">
        <v>246</v>
      </c>
      <c r="C176" s="7" t="s">
        <v>85</v>
      </c>
      <c r="D176" s="8">
        <v>7.2159535036711422E-2</v>
      </c>
      <c r="E176" s="8">
        <f>_xlfn.XLOOKUP(Table147[[#This Row],[PUMA_CZE]],'[1]Electric PUMA-CZ Results'!$L$3:$L$524,'[1]Electric PUMA-CZ Results'!$M$3:$M$524)</f>
        <v>5.9207302666595539E-2</v>
      </c>
      <c r="F176" s="13">
        <v>1.975687829125267E-2</v>
      </c>
      <c r="G176" s="8">
        <v>1.2790381404614805E-2</v>
      </c>
      <c r="H176" s="11">
        <f>(Table147[[#This Row],[FERA AR20]]-Table147[[#This Row],[Base AR20]])*100</f>
        <v>-1.2952232370115884</v>
      </c>
      <c r="I176" s="11">
        <f>(Table147[[#This Row],[FERA AR50]]-Table147[[#This Row],[Base AR50]])*100</f>
        <v>-0.69664968866378651</v>
      </c>
      <c r="J176" s="7" t="s">
        <v>429</v>
      </c>
      <c r="K176" s="8" t="s">
        <v>15</v>
      </c>
    </row>
    <row r="177" spans="1:11" ht="15.75" x14ac:dyDescent="0.25">
      <c r="A177" s="12" t="s">
        <v>379</v>
      </c>
      <c r="B177" s="7" t="s">
        <v>380</v>
      </c>
      <c r="C177" s="7" t="s">
        <v>26</v>
      </c>
      <c r="D177" s="8">
        <v>7.9136382297369773E-2</v>
      </c>
      <c r="E177" s="8">
        <f>_xlfn.XLOOKUP(Table147[[#This Row],[PUMA_CZE]],'[1]Electric PUMA-CZ Results'!$L$3:$L$524,'[1]Electric PUMA-CZ Results'!$M$3:$M$524)</f>
        <v>6.6249946310259114E-2</v>
      </c>
      <c r="F177" s="13">
        <v>2.457746709557938E-2</v>
      </c>
      <c r="G177" s="8">
        <v>1.5955291057913022E-2</v>
      </c>
      <c r="H177" s="11">
        <f>(Table147[[#This Row],[FERA AR20]]-Table147[[#This Row],[Base AR20]])*100</f>
        <v>-1.2886435987110658</v>
      </c>
      <c r="I177" s="11">
        <f>(Table147[[#This Row],[FERA AR50]]-Table147[[#This Row],[Base AR50]])*100</f>
        <v>-0.86221760376663581</v>
      </c>
      <c r="J177" s="7" t="s">
        <v>381</v>
      </c>
      <c r="K177" s="8" t="s">
        <v>15</v>
      </c>
    </row>
    <row r="178" spans="1:11" ht="15.75" x14ac:dyDescent="0.25">
      <c r="A178" s="12" t="s">
        <v>158</v>
      </c>
      <c r="B178" s="7" t="s">
        <v>159</v>
      </c>
      <c r="C178" s="7" t="s">
        <v>269</v>
      </c>
      <c r="D178" s="8">
        <v>7.0857174961775182E-2</v>
      </c>
      <c r="E178" s="8">
        <f>_xlfn.XLOOKUP(Table147[[#This Row],[PUMA_CZE]],'[1]Electric PUMA-CZ Results'!$L$3:$L$524,'[1]Electric PUMA-CZ Results'!$M$3:$M$524)</f>
        <v>5.8032104773057099E-2</v>
      </c>
      <c r="F178" s="13">
        <v>2.1930179285941358E-2</v>
      </c>
      <c r="G178" s="8">
        <v>1.486564023805048E-2</v>
      </c>
      <c r="H178" s="11">
        <f>(Table147[[#This Row],[FERA AR20]]-Table147[[#This Row],[Base AR20]])*100</f>
        <v>-1.2825070188718084</v>
      </c>
      <c r="I178" s="11">
        <f>(Table147[[#This Row],[FERA AR50]]-Table147[[#This Row],[Base AR50]])*100</f>
        <v>-0.70645390478908787</v>
      </c>
      <c r="J178" s="7" t="s">
        <v>436</v>
      </c>
      <c r="K178" s="8" t="s">
        <v>15</v>
      </c>
    </row>
    <row r="179" spans="1:11" ht="15.75" x14ac:dyDescent="0.25">
      <c r="A179" s="12" t="s">
        <v>437</v>
      </c>
      <c r="B179" s="7" t="s">
        <v>438</v>
      </c>
      <c r="C179" s="7" t="s">
        <v>18</v>
      </c>
      <c r="D179" s="8">
        <v>7.065636944924486E-2</v>
      </c>
      <c r="E179" s="8">
        <f>_xlfn.XLOOKUP(Table147[[#This Row],[PUMA_CZE]],'[1]Electric PUMA-CZ Results'!$L$3:$L$524,'[1]Electric PUMA-CZ Results'!$M$3:$M$524)</f>
        <v>5.7871323844793668E-2</v>
      </c>
      <c r="F179" s="13">
        <v>1.9538859050704488E-2</v>
      </c>
      <c r="G179" s="8">
        <v>1.318541357996705E-2</v>
      </c>
      <c r="H179" s="11">
        <f>(Table147[[#This Row],[FERA AR20]]-Table147[[#This Row],[Base AR20]])*100</f>
        <v>-1.2785045604451193</v>
      </c>
      <c r="I179" s="11">
        <f>(Table147[[#This Row],[FERA AR50]]-Table147[[#This Row],[Base AR50]])*100</f>
        <v>-0.63534454707374377</v>
      </c>
      <c r="J179" s="7" t="s">
        <v>439</v>
      </c>
      <c r="K179" s="8" t="s">
        <v>15</v>
      </c>
    </row>
    <row r="180" spans="1:11" ht="15.75" x14ac:dyDescent="0.25">
      <c r="A180" s="12" t="s">
        <v>388</v>
      </c>
      <c r="B180" s="7" t="s">
        <v>389</v>
      </c>
      <c r="C180" s="7" t="s">
        <v>57</v>
      </c>
      <c r="D180" s="8">
        <v>7.8138675194370719E-2</v>
      </c>
      <c r="E180" s="8">
        <f>_xlfn.XLOOKUP(Table147[[#This Row],[PUMA_CZE]],'[1]Electric PUMA-CZ Results'!$L$3:$L$524,'[1]Electric PUMA-CZ Results'!$M$3:$M$524)</f>
        <v>6.5388627984889341E-2</v>
      </c>
      <c r="F180" s="13">
        <v>2.5007106770180625E-2</v>
      </c>
      <c r="G180" s="8">
        <v>1.6220775867425406E-2</v>
      </c>
      <c r="H180" s="11">
        <f>(Table147[[#This Row],[FERA AR20]]-Table147[[#This Row],[Base AR20]])*100</f>
        <v>-1.2750047209481377</v>
      </c>
      <c r="I180" s="11">
        <f>(Table147[[#This Row],[FERA AR50]]-Table147[[#This Row],[Base AR50]])*100</f>
        <v>-0.87863309027552194</v>
      </c>
      <c r="J180" s="7" t="s">
        <v>390</v>
      </c>
      <c r="K180" s="8" t="s">
        <v>15</v>
      </c>
    </row>
    <row r="181" spans="1:11" ht="15.75" x14ac:dyDescent="0.25">
      <c r="A181" s="12" t="s">
        <v>176</v>
      </c>
      <c r="B181" s="7" t="s">
        <v>177</v>
      </c>
      <c r="C181" s="7" t="s">
        <v>153</v>
      </c>
      <c r="D181" s="8">
        <v>7.3621181430772245E-2</v>
      </c>
      <c r="E181" s="8">
        <f>_xlfn.XLOOKUP(Table147[[#This Row],[PUMA_CZE]],'[1]Electric PUMA-CZ Results'!$L$3:$L$524,'[1]Electric PUMA-CZ Results'!$M$3:$M$524)</f>
        <v>6.0932489077073743E-2</v>
      </c>
      <c r="F181" s="13">
        <v>2.4021389657285522E-2</v>
      </c>
      <c r="G181" s="8">
        <v>1.5626533777822214E-2</v>
      </c>
      <c r="H181" s="11">
        <f>(Table147[[#This Row],[FERA AR20]]-Table147[[#This Row],[Base AR20]])*100</f>
        <v>-1.2688692353698503</v>
      </c>
      <c r="I181" s="11">
        <f>(Table147[[#This Row],[FERA AR50]]-Table147[[#This Row],[Base AR50]])*100</f>
        <v>-0.83948558794633077</v>
      </c>
      <c r="J181" s="7" t="s">
        <v>423</v>
      </c>
      <c r="K181" s="8" t="s">
        <v>15</v>
      </c>
    </row>
    <row r="182" spans="1:11" ht="15.75" x14ac:dyDescent="0.25">
      <c r="A182" s="12" t="s">
        <v>440</v>
      </c>
      <c r="B182" s="7" t="s">
        <v>441</v>
      </c>
      <c r="C182" s="7" t="s">
        <v>22</v>
      </c>
      <c r="D182" s="8">
        <v>6.9988991922075749E-2</v>
      </c>
      <c r="E182" s="8">
        <f>_xlfn.XLOOKUP(Table147[[#This Row],[PUMA_CZE]],'[1]Electric PUMA-CZ Results'!$L$3:$L$524,'[1]Electric PUMA-CZ Results'!$M$3:$M$524)</f>
        <v>5.7321905095704985E-2</v>
      </c>
      <c r="F182" s="13">
        <v>1.8719972901521078E-2</v>
      </c>
      <c r="G182" s="8">
        <v>1.263177514813428E-2</v>
      </c>
      <c r="H182" s="11">
        <f>(Table147[[#This Row],[FERA AR20]]-Table147[[#This Row],[Base AR20]])*100</f>
        <v>-1.2667086826370764</v>
      </c>
      <c r="I182" s="11">
        <f>(Table147[[#This Row],[FERA AR50]]-Table147[[#This Row],[Base AR50]])*100</f>
        <v>-0.6088197753386797</v>
      </c>
      <c r="J182" s="7" t="s">
        <v>442</v>
      </c>
      <c r="K182" s="8" t="s">
        <v>15</v>
      </c>
    </row>
    <row r="183" spans="1:11" ht="15.75" x14ac:dyDescent="0.25">
      <c r="A183" s="12" t="s">
        <v>444</v>
      </c>
      <c r="B183" s="7" t="s">
        <v>445</v>
      </c>
      <c r="C183" s="7" t="s">
        <v>22</v>
      </c>
      <c r="D183" s="8">
        <v>6.9600539931174446E-2</v>
      </c>
      <c r="E183" s="8">
        <f>_xlfn.XLOOKUP(Table147[[#This Row],[PUMA_CZE]],'[1]Electric PUMA-CZ Results'!$L$3:$L$524,'[1]Electric PUMA-CZ Results'!$M$3:$M$524)</f>
        <v>5.7003757805035714E-2</v>
      </c>
      <c r="F183" s="13">
        <v>1.588061582932776E-2</v>
      </c>
      <c r="G183" s="8">
        <v>1.0723389265382953E-2</v>
      </c>
      <c r="H183" s="11">
        <f>(Table147[[#This Row],[FERA AR20]]-Table147[[#This Row],[Base AR20]])*100</f>
        <v>-1.2596782126138732</v>
      </c>
      <c r="I183" s="11">
        <f>(Table147[[#This Row],[FERA AR50]]-Table147[[#This Row],[Base AR50]])*100</f>
        <v>-0.51572265639448067</v>
      </c>
      <c r="J183" s="7" t="s">
        <v>446</v>
      </c>
      <c r="K183" s="8" t="s">
        <v>15</v>
      </c>
    </row>
    <row r="184" spans="1:11" ht="15.75" x14ac:dyDescent="0.25">
      <c r="A184" s="12" t="s">
        <v>420</v>
      </c>
      <c r="B184" s="7" t="s">
        <v>421</v>
      </c>
      <c r="C184" s="7" t="s">
        <v>134</v>
      </c>
      <c r="D184" s="8">
        <v>6.9361213459131377E-2</v>
      </c>
      <c r="E184" s="8">
        <f>_xlfn.XLOOKUP(Table147[[#This Row],[PUMA_CZE]],'[1]Electric PUMA-CZ Results'!$L$3:$L$524,'[1]Electric PUMA-CZ Results'!$M$3:$M$524)</f>
        <v>5.6812166885377595E-2</v>
      </c>
      <c r="F184" s="13">
        <v>1.9065259153979653E-2</v>
      </c>
      <c r="G184" s="8">
        <v>1.2874267519353173E-2</v>
      </c>
      <c r="H184" s="11">
        <f>(Table147[[#This Row],[FERA AR20]]-Table147[[#This Row],[Base AR20]])*100</f>
        <v>-1.2549046573753782</v>
      </c>
      <c r="I184" s="11">
        <f>(Table147[[#This Row],[FERA AR50]]-Table147[[#This Row],[Base AR50]])*100</f>
        <v>-0.61909916346264793</v>
      </c>
      <c r="J184" s="7" t="s">
        <v>447</v>
      </c>
      <c r="K184" s="8" t="s">
        <v>15</v>
      </c>
    </row>
    <row r="185" spans="1:11" ht="15.75" x14ac:dyDescent="0.25">
      <c r="A185" s="12" t="s">
        <v>420</v>
      </c>
      <c r="B185" s="7" t="s">
        <v>421</v>
      </c>
      <c r="C185" s="7" t="s">
        <v>250</v>
      </c>
      <c r="D185" s="8">
        <v>6.8697516876983888E-2</v>
      </c>
      <c r="E185" s="8">
        <f>_xlfn.XLOOKUP(Table147[[#This Row],[PUMA_CZE]],'[1]Electric PUMA-CZ Results'!$L$3:$L$524,'[1]Electric PUMA-CZ Results'!$M$3:$M$524)</f>
        <v>5.6268516432996699E-2</v>
      </c>
      <c r="F185" s="13">
        <v>1.9002025442884419E-2</v>
      </c>
      <c r="G185" s="8">
        <v>1.283451223484465E-2</v>
      </c>
      <c r="H185" s="11">
        <f>(Table147[[#This Row],[FERA AR20]]-Table147[[#This Row],[Base AR20]])*100</f>
        <v>-1.242900044398719</v>
      </c>
      <c r="I185" s="11">
        <f>(Table147[[#This Row],[FERA AR50]]-Table147[[#This Row],[Base AR50]])*100</f>
        <v>-0.61675132080397688</v>
      </c>
      <c r="J185" s="7" t="s">
        <v>451</v>
      </c>
      <c r="K185" s="8" t="s">
        <v>15</v>
      </c>
    </row>
    <row r="186" spans="1:11" ht="15.75" x14ac:dyDescent="0.25">
      <c r="A186" s="12" t="s">
        <v>402</v>
      </c>
      <c r="B186" s="7" t="s">
        <v>403</v>
      </c>
      <c r="C186" s="7" t="s">
        <v>100</v>
      </c>
      <c r="D186" s="8">
        <v>7.7032595895577899E-2</v>
      </c>
      <c r="E186" s="8">
        <f>_xlfn.XLOOKUP(Table147[[#This Row],[PUMA_CZE]],'[1]Electric PUMA-CZ Results'!$L$3:$L$524,'[1]Electric PUMA-CZ Results'!$M$3:$M$524)</f>
        <v>6.4731559914261105E-2</v>
      </c>
      <c r="F186" s="13">
        <v>3.11296361772769E-2</v>
      </c>
      <c r="G186" s="8">
        <v>2.0157504827223838E-2</v>
      </c>
      <c r="H186" s="11">
        <f>(Table147[[#This Row],[FERA AR20]]-Table147[[#This Row],[Base AR20]])*100</f>
        <v>-1.2301035981316795</v>
      </c>
      <c r="I186" s="11">
        <f>(Table147[[#This Row],[FERA AR50]]-Table147[[#This Row],[Base AR50]])*100</f>
        <v>-1.0972131350053063</v>
      </c>
      <c r="J186" s="7" t="s">
        <v>404</v>
      </c>
      <c r="K186" s="8" t="s">
        <v>15</v>
      </c>
    </row>
    <row r="187" spans="1:11" ht="15.75" x14ac:dyDescent="0.25">
      <c r="A187" s="12" t="s">
        <v>79</v>
      </c>
      <c r="B187" s="7" t="s">
        <v>80</v>
      </c>
      <c r="C187" s="7" t="s">
        <v>151</v>
      </c>
      <c r="D187" s="8">
        <v>7.2656359879408189E-2</v>
      </c>
      <c r="E187" s="8">
        <f>_xlfn.XLOOKUP(Table147[[#This Row],[PUMA_CZE]],'[1]Electric PUMA-CZ Results'!$L$3:$L$524,'[1]Electric PUMA-CZ Results'!$M$3:$M$524)</f>
        <v>6.0369869706128149E-2</v>
      </c>
      <c r="F187" s="13">
        <v>1.794123034093113E-2</v>
      </c>
      <c r="G187" s="8">
        <v>1.1634981750794983E-2</v>
      </c>
      <c r="H187" s="11">
        <f>(Table147[[#This Row],[FERA AR20]]-Table147[[#This Row],[Base AR20]])*100</f>
        <v>-1.228649017328004</v>
      </c>
      <c r="I187" s="11">
        <f>(Table147[[#This Row],[FERA AR50]]-Table147[[#This Row],[Base AR50]])*100</f>
        <v>-0.63062485901361465</v>
      </c>
      <c r="J187" s="7" t="s">
        <v>425</v>
      </c>
      <c r="K187" s="8" t="s">
        <v>15</v>
      </c>
    </row>
    <row r="188" spans="1:11" ht="15.75" x14ac:dyDescent="0.25">
      <c r="A188" s="12" t="s">
        <v>426</v>
      </c>
      <c r="B188" s="7" t="s">
        <v>427</v>
      </c>
      <c r="C188" s="7" t="s">
        <v>151</v>
      </c>
      <c r="D188" s="8">
        <v>7.2638332729421287E-2</v>
      </c>
      <c r="E188" s="8">
        <f>_xlfn.XLOOKUP(Table147[[#This Row],[PUMA_CZE]],'[1]Electric PUMA-CZ Results'!$L$3:$L$524,'[1]Electric PUMA-CZ Results'!$M$3:$M$524)</f>
        <v>6.0354891021568505E-2</v>
      </c>
      <c r="F188" s="13">
        <v>1.2245519253877948E-2</v>
      </c>
      <c r="G188" s="8">
        <v>7.9491244463674657E-3</v>
      </c>
      <c r="H188" s="11">
        <f>(Table147[[#This Row],[FERA AR20]]-Table147[[#This Row],[Base AR20]])*100</f>
        <v>-1.2283441707852782</v>
      </c>
      <c r="I188" s="11">
        <f>(Table147[[#This Row],[FERA AR50]]-Table147[[#This Row],[Base AR50]])*100</f>
        <v>-0.42963948075104824</v>
      </c>
      <c r="J188" s="7" t="s">
        <v>428</v>
      </c>
      <c r="K188" s="8" t="s">
        <v>15</v>
      </c>
    </row>
    <row r="189" spans="1:11" ht="15.75" x14ac:dyDescent="0.25">
      <c r="A189" s="12" t="s">
        <v>234</v>
      </c>
      <c r="B189" s="7" t="s">
        <v>235</v>
      </c>
      <c r="C189" s="7" t="s">
        <v>13</v>
      </c>
      <c r="D189" s="8">
        <v>6.7281804352610747E-2</v>
      </c>
      <c r="E189" s="8">
        <f>_xlfn.XLOOKUP(Table147[[#This Row],[PUMA_CZE]],'[1]Electric PUMA-CZ Results'!$L$3:$L$524,'[1]Electric PUMA-CZ Results'!$M$3:$M$524)</f>
        <v>5.5102917135194621E-2</v>
      </c>
      <c r="F189" s="13">
        <v>1.2308659220754475E-2</v>
      </c>
      <c r="G189" s="8">
        <v>8.3208834574367545E-3</v>
      </c>
      <c r="H189" s="11">
        <f>(Table147[[#This Row],[FERA AR20]]-Table147[[#This Row],[Base AR20]])*100</f>
        <v>-1.2178887217416126</v>
      </c>
      <c r="I189" s="11">
        <f>(Table147[[#This Row],[FERA AR50]]-Table147[[#This Row],[Base AR50]])*100</f>
        <v>-0.39877757633177202</v>
      </c>
      <c r="J189" s="7" t="s">
        <v>464</v>
      </c>
      <c r="K189" s="8" t="s">
        <v>15</v>
      </c>
    </row>
    <row r="190" spans="1:11" ht="15.75" x14ac:dyDescent="0.25">
      <c r="A190" s="12" t="s">
        <v>158</v>
      </c>
      <c r="B190" s="7" t="s">
        <v>159</v>
      </c>
      <c r="C190" s="7" t="s">
        <v>153</v>
      </c>
      <c r="D190" s="8">
        <v>6.9913475932486674E-2</v>
      </c>
      <c r="E190" s="8">
        <f>_xlfn.XLOOKUP(Table147[[#This Row],[PUMA_CZE]],'[1]Electric PUMA-CZ Results'!$L$3:$L$524,'[1]Electric PUMA-CZ Results'!$M$3:$M$524)</f>
        <v>5.7863810737705759E-2</v>
      </c>
      <c r="F190" s="13">
        <v>2.1535153062324387E-2</v>
      </c>
      <c r="G190" s="8">
        <v>1.4009170730074953E-2</v>
      </c>
      <c r="H190" s="11">
        <f>(Table147[[#This Row],[FERA AR20]]-Table147[[#This Row],[Base AR20]])*100</f>
        <v>-1.2049665194780914</v>
      </c>
      <c r="I190" s="11">
        <f>(Table147[[#This Row],[FERA AR50]]-Table147[[#This Row],[Base AR50]])*100</f>
        <v>-0.75259823322494335</v>
      </c>
      <c r="J190" s="7" t="s">
        <v>443</v>
      </c>
      <c r="K190" s="8" t="s">
        <v>15</v>
      </c>
    </row>
    <row r="191" spans="1:11" ht="15.75" x14ac:dyDescent="0.25">
      <c r="A191" s="12" t="s">
        <v>471</v>
      </c>
      <c r="B191" s="7" t="s">
        <v>472</v>
      </c>
      <c r="C191" s="7" t="s">
        <v>269</v>
      </c>
      <c r="D191" s="8">
        <v>6.6493784681308218E-2</v>
      </c>
      <c r="E191" s="8">
        <f>_xlfn.XLOOKUP(Table147[[#This Row],[PUMA_CZE]],'[1]Electric PUMA-CZ Results'!$L$3:$L$524,'[1]Electric PUMA-CZ Results'!$M$3:$M$524)</f>
        <v>5.44584833005895E-2</v>
      </c>
      <c r="F191" s="13">
        <v>1.9009554874664419E-2</v>
      </c>
      <c r="G191" s="8">
        <v>1.2844674839696044E-2</v>
      </c>
      <c r="H191" s="11">
        <f>(Table147[[#This Row],[FERA AR20]]-Table147[[#This Row],[Base AR20]])*100</f>
        <v>-1.2035301380718719</v>
      </c>
      <c r="I191" s="11">
        <f>(Table147[[#This Row],[FERA AR50]]-Table147[[#This Row],[Base AR50]])*100</f>
        <v>-0.61648800349683752</v>
      </c>
      <c r="J191" s="7" t="s">
        <v>473</v>
      </c>
      <c r="K191" s="8" t="s">
        <v>15</v>
      </c>
    </row>
    <row r="192" spans="1:11" ht="15.75" x14ac:dyDescent="0.25">
      <c r="A192" s="12" t="s">
        <v>468</v>
      </c>
      <c r="B192" s="7" t="s">
        <v>469</v>
      </c>
      <c r="C192" s="7" t="s">
        <v>250</v>
      </c>
      <c r="D192" s="8">
        <v>6.651357145171552E-2</v>
      </c>
      <c r="E192" s="8">
        <f>_xlfn.XLOOKUP(Table147[[#This Row],[PUMA_CZE]],'[1]Electric PUMA-CZ Results'!$L$3:$L$524,'[1]Electric PUMA-CZ Results'!$M$3:$M$524)</f>
        <v>5.4479698224755888E-2</v>
      </c>
      <c r="F192" s="13">
        <v>1.8188122836158907E-2</v>
      </c>
      <c r="G192" s="8">
        <v>1.228687367105637E-2</v>
      </c>
      <c r="H192" s="11">
        <f>(Table147[[#This Row],[FERA AR20]]-Table147[[#This Row],[Base AR20]])*100</f>
        <v>-1.2033873226959633</v>
      </c>
      <c r="I192" s="11">
        <f>(Table147[[#This Row],[FERA AR50]]-Table147[[#This Row],[Base AR50]])*100</f>
        <v>-0.59012491651025367</v>
      </c>
      <c r="J192" s="7" t="s">
        <v>470</v>
      </c>
      <c r="K192" s="8" t="s">
        <v>15</v>
      </c>
    </row>
    <row r="193" spans="1:11" ht="15.75" x14ac:dyDescent="0.25">
      <c r="A193" s="12" t="s">
        <v>158</v>
      </c>
      <c r="B193" s="7" t="s">
        <v>159</v>
      </c>
      <c r="C193" s="7" t="s">
        <v>134</v>
      </c>
      <c r="D193" s="8">
        <v>6.6322865406465176E-2</v>
      </c>
      <c r="E193" s="8">
        <f>_xlfn.XLOOKUP(Table147[[#This Row],[PUMA_CZE]],'[1]Electric PUMA-CZ Results'!$L$3:$L$524,'[1]Electric PUMA-CZ Results'!$M$3:$M$524)</f>
        <v>5.4323526216978148E-2</v>
      </c>
      <c r="F193" s="13">
        <v>2.0748818092260479E-2</v>
      </c>
      <c r="G193" s="8">
        <v>1.4064546343168713E-2</v>
      </c>
      <c r="H193" s="11">
        <f>(Table147[[#This Row],[FERA AR20]]-Table147[[#This Row],[Base AR20]])*100</f>
        <v>-1.1999339189487028</v>
      </c>
      <c r="I193" s="11">
        <f>(Table147[[#This Row],[FERA AR50]]-Table147[[#This Row],[Base AR50]])*100</f>
        <v>-0.66842717490917658</v>
      </c>
      <c r="J193" s="7" t="s">
        <v>477</v>
      </c>
      <c r="K193" s="8" t="s">
        <v>15</v>
      </c>
    </row>
    <row r="194" spans="1:11" ht="15.75" x14ac:dyDescent="0.25">
      <c r="A194" s="12" t="s">
        <v>478</v>
      </c>
      <c r="B194" s="7" t="s">
        <v>479</v>
      </c>
      <c r="C194" s="7" t="s">
        <v>18</v>
      </c>
      <c r="D194" s="8">
        <v>6.6187824229350739E-2</v>
      </c>
      <c r="E194" s="8">
        <f>_xlfn.XLOOKUP(Table147[[#This Row],[PUMA_CZE]],'[1]Electric PUMA-CZ Results'!$L$3:$L$524,'[1]Electric PUMA-CZ Results'!$M$3:$M$524)</f>
        <v>5.4211347687635435E-2</v>
      </c>
      <c r="F194" s="13">
        <v>1.7944533733949952E-2</v>
      </c>
      <c r="G194" s="8">
        <v>1.2120378048864178E-2</v>
      </c>
      <c r="H194" s="11">
        <f>(Table147[[#This Row],[FERA AR20]]-Table147[[#This Row],[Base AR20]])*100</f>
        <v>-1.1976476541715304</v>
      </c>
      <c r="I194" s="11">
        <f>(Table147[[#This Row],[FERA AR50]]-Table147[[#This Row],[Base AR50]])*100</f>
        <v>-0.58241556850857734</v>
      </c>
      <c r="J194" s="7" t="s">
        <v>480</v>
      </c>
      <c r="K194" s="8" t="s">
        <v>15</v>
      </c>
    </row>
    <row r="195" spans="1:11" ht="15.75" x14ac:dyDescent="0.25">
      <c r="A195" s="12" t="s">
        <v>402</v>
      </c>
      <c r="B195" s="7" t="s">
        <v>403</v>
      </c>
      <c r="C195" s="7" t="s">
        <v>186</v>
      </c>
      <c r="D195" s="8">
        <v>6.6079600150541803E-2</v>
      </c>
      <c r="E195" s="8">
        <f>_xlfn.XLOOKUP(Table147[[#This Row],[PUMA_CZE]],'[1]Electric PUMA-CZ Results'!$L$3:$L$524,'[1]Electric PUMA-CZ Results'!$M$3:$M$524)</f>
        <v>5.4126075219260529E-2</v>
      </c>
      <c r="F195" s="13">
        <v>2.6629944787646458E-2</v>
      </c>
      <c r="G195" s="8">
        <v>1.7968536357714254E-2</v>
      </c>
      <c r="H195" s="11">
        <f>(Table147[[#This Row],[FERA AR20]]-Table147[[#This Row],[Base AR20]])*100</f>
        <v>-1.1953524931281274</v>
      </c>
      <c r="I195" s="11">
        <f>(Table147[[#This Row],[FERA AR50]]-Table147[[#This Row],[Base AR50]])*100</f>
        <v>-0.86614084299322036</v>
      </c>
      <c r="J195" s="7" t="s">
        <v>481</v>
      </c>
      <c r="K195" s="8" t="s">
        <v>15</v>
      </c>
    </row>
    <row r="196" spans="1:11" ht="15.75" x14ac:dyDescent="0.25">
      <c r="A196" s="12" t="s">
        <v>474</v>
      </c>
      <c r="B196" s="7" t="s">
        <v>475</v>
      </c>
      <c r="C196" s="7" t="s">
        <v>85</v>
      </c>
      <c r="D196" s="8">
        <v>6.6391781891431939E-2</v>
      </c>
      <c r="E196" s="8">
        <f>_xlfn.XLOOKUP(Table147[[#This Row],[PUMA_CZE]],'[1]Electric PUMA-CZ Results'!$L$3:$L$524,'[1]Electric PUMA-CZ Results'!$M$3:$M$524)</f>
        <v>5.4474828905435146E-2</v>
      </c>
      <c r="F196" s="13">
        <v>2.3645657525569925E-2</v>
      </c>
      <c r="G196" s="8">
        <v>1.5300404953884888E-2</v>
      </c>
      <c r="H196" s="11">
        <f>(Table147[[#This Row],[FERA AR20]]-Table147[[#This Row],[Base AR20]])*100</f>
        <v>-1.1916952985996794</v>
      </c>
      <c r="I196" s="11">
        <f>(Table147[[#This Row],[FERA AR50]]-Table147[[#This Row],[Base AR50]])*100</f>
        <v>-0.83452525716850368</v>
      </c>
      <c r="J196" s="7" t="s">
        <v>476</v>
      </c>
      <c r="K196" s="8" t="s">
        <v>15</v>
      </c>
    </row>
    <row r="197" spans="1:11" ht="15.75" x14ac:dyDescent="0.25">
      <c r="A197" s="12" t="s">
        <v>487</v>
      </c>
      <c r="B197" s="7" t="s">
        <v>488</v>
      </c>
      <c r="C197" s="7" t="s">
        <v>250</v>
      </c>
      <c r="D197" s="8">
        <v>6.5280593312306887E-2</v>
      </c>
      <c r="E197" s="8">
        <f>_xlfn.XLOOKUP(Table147[[#This Row],[PUMA_CZE]],'[1]Electric PUMA-CZ Results'!$L$3:$L$524,'[1]Electric PUMA-CZ Results'!$M$3:$M$524)</f>
        <v>5.3469794899966491E-2</v>
      </c>
      <c r="F197" s="13">
        <v>2.1007693968069504E-2</v>
      </c>
      <c r="G197" s="8">
        <v>1.4184151774410434E-2</v>
      </c>
      <c r="H197" s="11">
        <f>(Table147[[#This Row],[FERA AR20]]-Table147[[#This Row],[Base AR20]])*100</f>
        <v>-1.1810798412340395</v>
      </c>
      <c r="I197" s="11">
        <f>(Table147[[#This Row],[FERA AR50]]-Table147[[#This Row],[Base AR50]])*100</f>
        <v>-0.68235421936590701</v>
      </c>
      <c r="J197" s="7" t="s">
        <v>489</v>
      </c>
      <c r="K197" s="8" t="s">
        <v>15</v>
      </c>
    </row>
    <row r="198" spans="1:11" ht="15.75" x14ac:dyDescent="0.25">
      <c r="A198" s="12" t="s">
        <v>383</v>
      </c>
      <c r="B198" s="7" t="s">
        <v>384</v>
      </c>
      <c r="C198" s="7" t="s">
        <v>22</v>
      </c>
      <c r="D198" s="8">
        <v>6.4864888994624656E-2</v>
      </c>
      <c r="E198" s="8">
        <f>_xlfn.XLOOKUP(Table147[[#This Row],[PUMA_CZE]],'[1]Electric PUMA-CZ Results'!$L$3:$L$524,'[1]Electric PUMA-CZ Results'!$M$3:$M$524)</f>
        <v>5.312519739008463E-2</v>
      </c>
      <c r="F198" s="13">
        <v>1.6353299134905887E-2</v>
      </c>
      <c r="G198" s="8">
        <v>1.1043744535740746E-2</v>
      </c>
      <c r="H198" s="11">
        <f>(Table147[[#This Row],[FERA AR20]]-Table147[[#This Row],[Base AR20]])*100</f>
        <v>-1.1739691604540026</v>
      </c>
      <c r="I198" s="11">
        <f>(Table147[[#This Row],[FERA AR50]]-Table147[[#This Row],[Base AR50]])*100</f>
        <v>-0.53095545991651405</v>
      </c>
      <c r="J198" s="7" t="s">
        <v>494</v>
      </c>
      <c r="K198" s="8" t="s">
        <v>15</v>
      </c>
    </row>
    <row r="199" spans="1:11" ht="15.75" x14ac:dyDescent="0.25">
      <c r="A199" s="12" t="s">
        <v>433</v>
      </c>
      <c r="B199" s="7" t="s">
        <v>434</v>
      </c>
      <c r="C199" s="7" t="s">
        <v>18</v>
      </c>
      <c r="D199" s="8">
        <v>6.4235616304990098E-2</v>
      </c>
      <c r="E199" s="8">
        <f>_xlfn.XLOOKUP(Table147[[#This Row],[PUMA_CZE]],'[1]Electric PUMA-CZ Results'!$L$3:$L$524,'[1]Electric PUMA-CZ Results'!$M$3:$M$524)</f>
        <v>5.2612385585794078E-2</v>
      </c>
      <c r="F199" s="13">
        <v>1.8642167990852533E-2</v>
      </c>
      <c r="G199" s="8">
        <v>1.2579933314848876E-2</v>
      </c>
      <c r="H199" s="11">
        <f>(Table147[[#This Row],[FERA AR20]]-Table147[[#This Row],[Base AR20]])*100</f>
        <v>-1.162323071919602</v>
      </c>
      <c r="I199" s="11">
        <f>(Table147[[#This Row],[FERA AR50]]-Table147[[#This Row],[Base AR50]])*100</f>
        <v>-0.60622346760036572</v>
      </c>
      <c r="J199" s="7" t="s">
        <v>495</v>
      </c>
      <c r="K199" s="8" t="s">
        <v>15</v>
      </c>
    </row>
    <row r="200" spans="1:11" ht="15.75" x14ac:dyDescent="0.25">
      <c r="A200" s="12" t="s">
        <v>500</v>
      </c>
      <c r="B200" s="7" t="s">
        <v>501</v>
      </c>
      <c r="C200" s="7" t="s">
        <v>22</v>
      </c>
      <c r="D200" s="8">
        <v>6.3555250665547208E-2</v>
      </c>
      <c r="E200" s="8">
        <f>_xlfn.XLOOKUP(Table147[[#This Row],[PUMA_CZE]],'[1]Electric PUMA-CZ Results'!$L$3:$L$524,'[1]Electric PUMA-CZ Results'!$M$3:$M$524)</f>
        <v>5.2052586370159429E-2</v>
      </c>
      <c r="F200" s="13">
        <v>1.6397076909662352E-2</v>
      </c>
      <c r="G200" s="8">
        <v>1.1055509308182561E-2</v>
      </c>
      <c r="H200" s="11">
        <f>(Table147[[#This Row],[FERA AR20]]-Table147[[#This Row],[Base AR20]])*100</f>
        <v>-1.1502664295387779</v>
      </c>
      <c r="I200" s="11">
        <f>(Table147[[#This Row],[FERA AR50]]-Table147[[#This Row],[Base AR50]])*100</f>
        <v>-0.53415676014797919</v>
      </c>
      <c r="J200" s="7" t="s">
        <v>502</v>
      </c>
      <c r="K200" s="8" t="s">
        <v>15</v>
      </c>
    </row>
    <row r="201" spans="1:11" ht="15.75" x14ac:dyDescent="0.25">
      <c r="A201" s="12" t="s">
        <v>455</v>
      </c>
      <c r="B201" s="7" t="s">
        <v>456</v>
      </c>
      <c r="C201" s="7" t="s">
        <v>151</v>
      </c>
      <c r="D201" s="8">
        <v>6.7997344916811184E-2</v>
      </c>
      <c r="E201" s="8">
        <f>_xlfn.XLOOKUP(Table147[[#This Row],[PUMA_CZE]],'[1]Electric PUMA-CZ Results'!$L$3:$L$524,'[1]Electric PUMA-CZ Results'!$M$3:$M$524)</f>
        <v>5.6498713392796253E-2</v>
      </c>
      <c r="F201" s="13">
        <v>1.5949620225836115E-2</v>
      </c>
      <c r="G201" s="8">
        <v>1.0327767752304005E-2</v>
      </c>
      <c r="H201" s="11">
        <f>(Table147[[#This Row],[FERA AR20]]-Table147[[#This Row],[Base AR20]])*100</f>
        <v>-1.1498631524014931</v>
      </c>
      <c r="I201" s="11">
        <f>(Table147[[#This Row],[FERA AR50]]-Table147[[#This Row],[Base AR50]])*100</f>
        <v>-0.56218524735321096</v>
      </c>
      <c r="J201" s="7" t="s">
        <v>457</v>
      </c>
      <c r="K201" s="8" t="s">
        <v>15</v>
      </c>
    </row>
    <row r="202" spans="1:11" ht="15.75" x14ac:dyDescent="0.25">
      <c r="A202" s="12" t="s">
        <v>500</v>
      </c>
      <c r="B202" s="7" t="s">
        <v>501</v>
      </c>
      <c r="C202" s="7" t="s">
        <v>13</v>
      </c>
      <c r="D202" s="8">
        <v>6.3233152034872064E-2</v>
      </c>
      <c r="E202" s="8">
        <f>_xlfn.XLOOKUP(Table147[[#This Row],[PUMA_CZE]],'[1]Electric PUMA-CZ Results'!$L$3:$L$524,'[1]Electric PUMA-CZ Results'!$M$3:$M$524)</f>
        <v>5.1787123878456236E-2</v>
      </c>
      <c r="F202" s="13">
        <v>1.6181372760533001E-2</v>
      </c>
      <c r="G202" s="8">
        <v>1.0896712057351579E-2</v>
      </c>
      <c r="H202" s="11">
        <f>(Table147[[#This Row],[FERA AR20]]-Table147[[#This Row],[Base AR20]])*100</f>
        <v>-1.1446028156415828</v>
      </c>
      <c r="I202" s="11">
        <f>(Table147[[#This Row],[FERA AR50]]-Table147[[#This Row],[Base AR50]])*100</f>
        <v>-0.52846607031814208</v>
      </c>
      <c r="J202" s="7" t="s">
        <v>506</v>
      </c>
      <c r="K202" s="8" t="s">
        <v>15</v>
      </c>
    </row>
    <row r="203" spans="1:11" ht="15.75" x14ac:dyDescent="0.25">
      <c r="A203" s="12" t="s">
        <v>461</v>
      </c>
      <c r="B203" s="7" t="s">
        <v>462</v>
      </c>
      <c r="C203" s="7" t="s">
        <v>151</v>
      </c>
      <c r="D203" s="8">
        <v>6.7362183186823563E-2</v>
      </c>
      <c r="E203" s="8">
        <f>_xlfn.XLOOKUP(Table147[[#This Row],[PUMA_CZE]],'[1]Electric PUMA-CZ Results'!$L$3:$L$524,'[1]Electric PUMA-CZ Results'!$M$3:$M$524)</f>
        <v>5.597096013148075E-2</v>
      </c>
      <c r="F203" s="13">
        <v>1.4090015137536339E-2</v>
      </c>
      <c r="G203" s="8">
        <v>9.1435434751779201E-3</v>
      </c>
      <c r="H203" s="11">
        <f>(Table147[[#This Row],[FERA AR20]]-Table147[[#This Row],[Base AR20]])*100</f>
        <v>-1.1391223055342812</v>
      </c>
      <c r="I203" s="11">
        <f>(Table147[[#This Row],[FERA AR50]]-Table147[[#This Row],[Base AR50]])*100</f>
        <v>-0.49464716623584193</v>
      </c>
      <c r="J203" s="7" t="s">
        <v>463</v>
      </c>
      <c r="K203" s="8" t="s">
        <v>15</v>
      </c>
    </row>
    <row r="204" spans="1:11" ht="15.75" x14ac:dyDescent="0.25">
      <c r="A204" s="12" t="s">
        <v>173</v>
      </c>
      <c r="B204" s="7" t="s">
        <v>174</v>
      </c>
      <c r="C204" s="7" t="s">
        <v>153</v>
      </c>
      <c r="D204" s="8">
        <v>6.5956078129520784E-2</v>
      </c>
      <c r="E204" s="8">
        <f>_xlfn.XLOOKUP(Table147[[#This Row],[PUMA_CZE]],'[1]Electric PUMA-CZ Results'!$L$3:$L$524,'[1]Electric PUMA-CZ Results'!$M$3:$M$524)</f>
        <v>5.4588474839577072E-2</v>
      </c>
      <c r="F204" s="13">
        <v>1.5040392544031406E-2</v>
      </c>
      <c r="G204" s="8">
        <v>9.7834550438224768E-3</v>
      </c>
      <c r="H204" s="11">
        <f>(Table147[[#This Row],[FERA AR20]]-Table147[[#This Row],[Base AR20]])*100</f>
        <v>-1.1367603289943711</v>
      </c>
      <c r="I204" s="11">
        <f>(Table147[[#This Row],[FERA AR50]]-Table147[[#This Row],[Base AR50]])*100</f>
        <v>-0.52569375002089291</v>
      </c>
      <c r="J204" s="7" t="s">
        <v>485</v>
      </c>
      <c r="K204" s="8" t="s">
        <v>15</v>
      </c>
    </row>
    <row r="205" spans="1:11" ht="15.75" x14ac:dyDescent="0.25">
      <c r="A205" s="12" t="s">
        <v>227</v>
      </c>
      <c r="B205" s="7" t="s">
        <v>228</v>
      </c>
      <c r="C205" s="7" t="s">
        <v>113</v>
      </c>
      <c r="D205" s="8">
        <v>6.3220917555298406E-2</v>
      </c>
      <c r="E205" s="8">
        <f>_xlfn.XLOOKUP(Table147[[#This Row],[PUMA_CZE]],'[1]Electric PUMA-CZ Results'!$L$3:$L$524,'[1]Electric PUMA-CZ Results'!$M$3:$M$524)</f>
        <v>5.1873108423779769E-2</v>
      </c>
      <c r="F205" s="13">
        <v>1.7717193529949507E-2</v>
      </c>
      <c r="G205" s="8">
        <v>1.1469010512984336E-2</v>
      </c>
      <c r="H205" s="11">
        <f>(Table147[[#This Row],[FERA AR20]]-Table147[[#This Row],[Base AR20]])*100</f>
        <v>-1.1347809131518636</v>
      </c>
      <c r="I205" s="11">
        <f>(Table147[[#This Row],[FERA AR50]]-Table147[[#This Row],[Base AR50]])*100</f>
        <v>-0.6248183016965172</v>
      </c>
      <c r="J205" s="7" t="s">
        <v>507</v>
      </c>
      <c r="K205" s="8" t="s">
        <v>15</v>
      </c>
    </row>
    <row r="206" spans="1:11" ht="15.75" x14ac:dyDescent="0.25">
      <c r="A206" s="12" t="s">
        <v>280</v>
      </c>
      <c r="B206" s="7" t="s">
        <v>281</v>
      </c>
      <c r="C206" s="7" t="s">
        <v>269</v>
      </c>
      <c r="D206" s="8">
        <v>6.2521294343680187E-2</v>
      </c>
      <c r="E206" s="8">
        <f>_xlfn.XLOOKUP(Table147[[#This Row],[PUMA_CZE]],'[1]Electric PUMA-CZ Results'!$L$3:$L$524,'[1]Electric PUMA-CZ Results'!$M$3:$M$524)</f>
        <v>5.1205009314256401E-2</v>
      </c>
      <c r="F206" s="13">
        <v>2.3793941702293962E-2</v>
      </c>
      <c r="G206" s="8">
        <v>1.6056980612913579E-2</v>
      </c>
      <c r="H206" s="11">
        <f>(Table147[[#This Row],[FERA AR20]]-Table147[[#This Row],[Base AR20]])*100</f>
        <v>-1.1316285029423785</v>
      </c>
      <c r="I206" s="11">
        <f>(Table147[[#This Row],[FERA AR50]]-Table147[[#This Row],[Base AR50]])*100</f>
        <v>-0.7736961089380382</v>
      </c>
      <c r="J206" s="7" t="s">
        <v>516</v>
      </c>
      <c r="K206" s="8" t="s">
        <v>15</v>
      </c>
    </row>
    <row r="207" spans="1:11" ht="15.75" x14ac:dyDescent="0.25">
      <c r="A207" s="12" t="s">
        <v>191</v>
      </c>
      <c r="B207" s="7" t="s">
        <v>192</v>
      </c>
      <c r="C207" s="7" t="s">
        <v>153</v>
      </c>
      <c r="D207" s="8">
        <v>6.535614700325415E-2</v>
      </c>
      <c r="E207" s="8">
        <f>_xlfn.XLOOKUP(Table147[[#This Row],[PUMA_CZE]],'[1]Electric PUMA-CZ Results'!$L$3:$L$524,'[1]Electric PUMA-CZ Results'!$M$3:$M$524)</f>
        <v>5.4091942508964964E-2</v>
      </c>
      <c r="F207" s="13">
        <v>2.102002667019813E-2</v>
      </c>
      <c r="G207" s="8">
        <v>1.3674061324262335E-2</v>
      </c>
      <c r="H207" s="11">
        <f>(Table147[[#This Row],[FERA AR20]]-Table147[[#This Row],[Base AR20]])*100</f>
        <v>-1.1264204494289185</v>
      </c>
      <c r="I207" s="11">
        <f>(Table147[[#This Row],[FERA AR50]]-Table147[[#This Row],[Base AR50]])*100</f>
        <v>-0.73459653459357954</v>
      </c>
      <c r="J207" s="7" t="s">
        <v>486</v>
      </c>
      <c r="K207" s="8" t="s">
        <v>15</v>
      </c>
    </row>
    <row r="208" spans="1:11" ht="15.75" x14ac:dyDescent="0.25">
      <c r="A208" s="12" t="s">
        <v>517</v>
      </c>
      <c r="B208" s="7" t="s">
        <v>518</v>
      </c>
      <c r="C208" s="7" t="s">
        <v>250</v>
      </c>
      <c r="D208" s="8">
        <v>6.2241251438448539E-2</v>
      </c>
      <c r="E208" s="8">
        <f>_xlfn.XLOOKUP(Table147[[#This Row],[PUMA_CZE]],'[1]Electric PUMA-CZ Results'!$L$3:$L$524,'[1]Electric PUMA-CZ Results'!$M$3:$M$524)</f>
        <v>5.0980341627864488E-2</v>
      </c>
      <c r="F208" s="13">
        <v>1.6716433501479191E-2</v>
      </c>
      <c r="G208" s="8">
        <v>1.1295798721215422E-2</v>
      </c>
      <c r="H208" s="11">
        <f>(Table147[[#This Row],[FERA AR20]]-Table147[[#This Row],[Base AR20]])*100</f>
        <v>-1.126090981058405</v>
      </c>
      <c r="I208" s="11">
        <f>(Table147[[#This Row],[FERA AR50]]-Table147[[#This Row],[Base AR50]])*100</f>
        <v>-0.54206347802637689</v>
      </c>
      <c r="J208" s="7" t="s">
        <v>519</v>
      </c>
      <c r="K208" s="8" t="s">
        <v>15</v>
      </c>
    </row>
    <row r="209" spans="1:11" ht="15.75" x14ac:dyDescent="0.25">
      <c r="A209" s="12" t="s">
        <v>465</v>
      </c>
      <c r="B209" s="7" t="s">
        <v>466</v>
      </c>
      <c r="C209" s="7" t="s">
        <v>182</v>
      </c>
      <c r="D209" s="8">
        <v>6.7124876914652007E-2</v>
      </c>
      <c r="E209" s="8">
        <f>_xlfn.XLOOKUP(Table147[[#This Row],[PUMA_CZE]],'[1]Electric PUMA-CZ Results'!$L$3:$L$524,'[1]Electric PUMA-CZ Results'!$M$3:$M$524)</f>
        <v>5.5905154060348031E-2</v>
      </c>
      <c r="F209" s="13">
        <v>1.4675064453625947E-2</v>
      </c>
      <c r="G209" s="8">
        <v>9.5265750529040395E-3</v>
      </c>
      <c r="H209" s="11">
        <f>(Table147[[#This Row],[FERA AR20]]-Table147[[#This Row],[Base AR20]])*100</f>
        <v>-1.1219722854303975</v>
      </c>
      <c r="I209" s="11">
        <f>(Table147[[#This Row],[FERA AR50]]-Table147[[#This Row],[Base AR50]])*100</f>
        <v>-0.51484894007219084</v>
      </c>
      <c r="J209" s="7" t="s">
        <v>467</v>
      </c>
      <c r="K209" s="8" t="s">
        <v>15</v>
      </c>
    </row>
    <row r="210" spans="1:11" ht="15.75" x14ac:dyDescent="0.25">
      <c r="A210" s="12" t="s">
        <v>490</v>
      </c>
      <c r="B210" s="7" t="s">
        <v>491</v>
      </c>
      <c r="C210" s="7" t="s">
        <v>492</v>
      </c>
      <c r="D210" s="8">
        <v>6.5053450678278779E-2</v>
      </c>
      <c r="E210" s="8">
        <f>_xlfn.XLOOKUP(Table147[[#This Row],[PUMA_CZE]],'[1]Electric PUMA-CZ Results'!$L$3:$L$524,'[1]Electric PUMA-CZ Results'!$M$3:$M$524)</f>
        <v>5.3862788135374838E-2</v>
      </c>
      <c r="F210" s="13">
        <v>2.3205349569869069E-2</v>
      </c>
      <c r="G210" s="8">
        <v>1.5061112445167165E-2</v>
      </c>
      <c r="H210" s="11">
        <f>(Table147[[#This Row],[FERA AR20]]-Table147[[#This Row],[Base AR20]])*100</f>
        <v>-1.1190662542903942</v>
      </c>
      <c r="I210" s="11">
        <f>(Table147[[#This Row],[FERA AR50]]-Table147[[#This Row],[Base AR50]])*100</f>
        <v>-0.81442371247019041</v>
      </c>
      <c r="J210" s="7" t="s">
        <v>493</v>
      </c>
      <c r="K210" s="8" t="s">
        <v>15</v>
      </c>
    </row>
    <row r="211" spans="1:11" ht="15.75" x14ac:dyDescent="0.25">
      <c r="A211" s="12" t="s">
        <v>482</v>
      </c>
      <c r="B211" s="7" t="s">
        <v>483</v>
      </c>
      <c r="C211" s="7" t="s">
        <v>151</v>
      </c>
      <c r="D211" s="8">
        <v>6.605383252024373E-2</v>
      </c>
      <c r="E211" s="8">
        <f>_xlfn.XLOOKUP(Table147[[#This Row],[PUMA_CZE]],'[1]Electric PUMA-CZ Results'!$L$3:$L$524,'[1]Electric PUMA-CZ Results'!$M$3:$M$524)</f>
        <v>5.4883856959749504E-2</v>
      </c>
      <c r="F211" s="13">
        <v>1.6731664120558178E-2</v>
      </c>
      <c r="G211" s="8">
        <v>1.0836323127949351E-2</v>
      </c>
      <c r="H211" s="11">
        <f>(Table147[[#This Row],[FERA AR20]]-Table147[[#This Row],[Base AR20]])*100</f>
        <v>-1.1169975560494225</v>
      </c>
      <c r="I211" s="11">
        <f>(Table147[[#This Row],[FERA AR50]]-Table147[[#This Row],[Base AR50]])*100</f>
        <v>-0.58953409926088274</v>
      </c>
      <c r="J211" s="7" t="s">
        <v>484</v>
      </c>
      <c r="K211" s="8" t="s">
        <v>15</v>
      </c>
    </row>
    <row r="212" spans="1:11" ht="15.75" x14ac:dyDescent="0.25">
      <c r="A212" s="12" t="s">
        <v>523</v>
      </c>
      <c r="B212" s="7" t="s">
        <v>524</v>
      </c>
      <c r="C212" s="7" t="s">
        <v>134</v>
      </c>
      <c r="D212" s="8">
        <v>6.1642429470115986E-2</v>
      </c>
      <c r="E212" s="8">
        <f>_xlfn.XLOOKUP(Table147[[#This Row],[PUMA_CZE]],'[1]Electric PUMA-CZ Results'!$L$3:$L$524,'[1]Electric PUMA-CZ Results'!$M$3:$M$524)</f>
        <v>5.0489889314577915E-2</v>
      </c>
      <c r="F212" s="13">
        <v>2.2091185964554096E-2</v>
      </c>
      <c r="G212" s="8">
        <v>1.4888825561705477E-2</v>
      </c>
      <c r="H212" s="11">
        <f>(Table147[[#This Row],[FERA AR20]]-Table147[[#This Row],[Base AR20]])*100</f>
        <v>-1.1152540155538071</v>
      </c>
      <c r="I212" s="11">
        <f>(Table147[[#This Row],[FERA AR50]]-Table147[[#This Row],[Base AR50]])*100</f>
        <v>-0.72023604028486188</v>
      </c>
      <c r="J212" s="7" t="s">
        <v>525</v>
      </c>
      <c r="K212" s="8" t="s">
        <v>15</v>
      </c>
    </row>
    <row r="213" spans="1:11" ht="15.75" x14ac:dyDescent="0.25">
      <c r="A213" s="12" t="s">
        <v>452</v>
      </c>
      <c r="B213" s="7" t="s">
        <v>453</v>
      </c>
      <c r="C213" s="7" t="s">
        <v>26</v>
      </c>
      <c r="D213" s="8">
        <v>6.8242351362308218E-2</v>
      </c>
      <c r="E213" s="8">
        <f>_xlfn.XLOOKUP(Table147[[#This Row],[PUMA_CZE]],'[1]Electric PUMA-CZ Results'!$L$3:$L$524,'[1]Electric PUMA-CZ Results'!$M$3:$M$524)</f>
        <v>5.7129881131665318E-2</v>
      </c>
      <c r="F213" s="13">
        <v>2.2182586844169214E-2</v>
      </c>
      <c r="G213" s="8">
        <v>1.4387234707172163E-2</v>
      </c>
      <c r="H213" s="11">
        <f>(Table147[[#This Row],[FERA AR20]]-Table147[[#This Row],[Base AR20]])*100</f>
        <v>-1.1112470230642899</v>
      </c>
      <c r="I213" s="11">
        <f>(Table147[[#This Row],[FERA AR50]]-Table147[[#This Row],[Base AR50]])*100</f>
        <v>-0.77953521369970513</v>
      </c>
      <c r="J213" s="7" t="s">
        <v>454</v>
      </c>
      <c r="K213" s="8" t="s">
        <v>15</v>
      </c>
    </row>
    <row r="214" spans="1:11" ht="15.75" x14ac:dyDescent="0.25">
      <c r="A214" s="12" t="s">
        <v>458</v>
      </c>
      <c r="B214" s="7" t="s">
        <v>459</v>
      </c>
      <c r="C214" s="7" t="s">
        <v>57</v>
      </c>
      <c r="D214" s="8">
        <v>6.7774017670844872E-2</v>
      </c>
      <c r="E214" s="8">
        <f>_xlfn.XLOOKUP(Table147[[#This Row],[PUMA_CZE]],'[1]Electric PUMA-CZ Results'!$L$3:$L$524,'[1]Electric PUMA-CZ Results'!$M$3:$M$524)</f>
        <v>5.6715192796607007E-2</v>
      </c>
      <c r="F214" s="13">
        <v>2.2930723514352311E-2</v>
      </c>
      <c r="G214" s="8">
        <v>1.4877411537486765E-2</v>
      </c>
      <c r="H214" s="11">
        <f>(Table147[[#This Row],[FERA AR20]]-Table147[[#This Row],[Base AR20]])*100</f>
        <v>-1.1058824874237865</v>
      </c>
      <c r="I214" s="11">
        <f>(Table147[[#This Row],[FERA AR50]]-Table147[[#This Row],[Base AR50]])*100</f>
        <v>-0.80533119768655459</v>
      </c>
      <c r="J214" s="7" t="s">
        <v>460</v>
      </c>
      <c r="K214" s="8" t="s">
        <v>15</v>
      </c>
    </row>
    <row r="215" spans="1:11" ht="15.75" x14ac:dyDescent="0.25">
      <c r="A215" s="12" t="s">
        <v>448</v>
      </c>
      <c r="B215" s="7" t="s">
        <v>449</v>
      </c>
      <c r="C215" s="7" t="s">
        <v>100</v>
      </c>
      <c r="D215" s="8">
        <v>6.9059921376526792E-2</v>
      </c>
      <c r="E215" s="8">
        <f>_xlfn.XLOOKUP(Table147[[#This Row],[PUMA_CZE]],'[1]Electric PUMA-CZ Results'!$L$3:$L$524,'[1]Electric PUMA-CZ Results'!$M$3:$M$524)</f>
        <v>5.8032010816805778E-2</v>
      </c>
      <c r="F215" s="13">
        <v>2.5343223288063564E-2</v>
      </c>
      <c r="G215" s="8">
        <v>1.6422041165639674E-2</v>
      </c>
      <c r="H215" s="11">
        <f>(Table147[[#This Row],[FERA AR20]]-Table147[[#This Row],[Base AR20]])*100</f>
        <v>-1.1027910559721015</v>
      </c>
      <c r="I215" s="11">
        <f>(Table147[[#This Row],[FERA AR50]]-Table147[[#This Row],[Base AR50]])*100</f>
        <v>-0.89211821224238896</v>
      </c>
      <c r="J215" s="7" t="s">
        <v>450</v>
      </c>
      <c r="K215" s="8" t="s">
        <v>15</v>
      </c>
    </row>
    <row r="216" spans="1:11" ht="15.75" x14ac:dyDescent="0.25">
      <c r="A216" s="12" t="s">
        <v>534</v>
      </c>
      <c r="B216" s="7" t="s">
        <v>535</v>
      </c>
      <c r="C216" s="7" t="s">
        <v>85</v>
      </c>
      <c r="D216" s="8">
        <v>6.098305623160475E-2</v>
      </c>
      <c r="E216" s="8">
        <f>_xlfn.XLOOKUP(Table147[[#This Row],[PUMA_CZE]],'[1]Electric PUMA-CZ Results'!$L$3:$L$524,'[1]Electric PUMA-CZ Results'!$M$3:$M$524)</f>
        <v>5.0036939207018315E-2</v>
      </c>
      <c r="F216" s="13">
        <v>1.5060532130782027E-2</v>
      </c>
      <c r="G216" s="8">
        <v>9.755815096398739E-3</v>
      </c>
      <c r="H216" s="11">
        <f>(Table147[[#This Row],[FERA AR20]]-Table147[[#This Row],[Base AR20]])*100</f>
        <v>-1.0946117024586435</v>
      </c>
      <c r="I216" s="11">
        <f>(Table147[[#This Row],[FERA AR50]]-Table147[[#This Row],[Base AR50]])*100</f>
        <v>-0.53047170343832883</v>
      </c>
      <c r="J216" s="7" t="s">
        <v>536</v>
      </c>
      <c r="K216" s="8" t="s">
        <v>15</v>
      </c>
    </row>
    <row r="217" spans="1:11" ht="15.75" x14ac:dyDescent="0.25">
      <c r="A217" s="12" t="s">
        <v>414</v>
      </c>
      <c r="B217" s="7" t="s">
        <v>415</v>
      </c>
      <c r="C217" s="7" t="s">
        <v>22</v>
      </c>
      <c r="D217" s="8">
        <v>6.010455507540946E-2</v>
      </c>
      <c r="E217" s="8">
        <f>_xlfn.XLOOKUP(Table147[[#This Row],[PUMA_CZE]],'[1]Electric PUMA-CZ Results'!$L$3:$L$524,'[1]Electric PUMA-CZ Results'!$M$3:$M$524)</f>
        <v>4.922642128762373E-2</v>
      </c>
      <c r="F217" s="13">
        <v>1.7315469669318871E-2</v>
      </c>
      <c r="G217" s="8">
        <v>1.1660888948121088E-2</v>
      </c>
      <c r="H217" s="11">
        <f>(Table147[[#This Row],[FERA AR20]]-Table147[[#This Row],[Base AR20]])*100</f>
        <v>-1.0878133787785731</v>
      </c>
      <c r="I217" s="11">
        <f>(Table147[[#This Row],[FERA AR50]]-Table147[[#This Row],[Base AR50]])*100</f>
        <v>-0.56545807211977828</v>
      </c>
      <c r="J217" s="7" t="s">
        <v>546</v>
      </c>
      <c r="K217" s="8" t="s">
        <v>15</v>
      </c>
    </row>
    <row r="218" spans="1:11" ht="15.75" x14ac:dyDescent="0.25">
      <c r="A218" s="12" t="s">
        <v>547</v>
      </c>
      <c r="B218" s="7" t="s">
        <v>548</v>
      </c>
      <c r="C218" s="7" t="s">
        <v>250</v>
      </c>
      <c r="D218" s="8">
        <v>5.9720023804884975E-2</v>
      </c>
      <c r="E218" s="8">
        <f>_xlfn.XLOOKUP(Table147[[#This Row],[PUMA_CZE]],'[1]Electric PUMA-CZ Results'!$L$3:$L$524,'[1]Electric PUMA-CZ Results'!$M$3:$M$524)</f>
        <v>4.8915263514713182E-2</v>
      </c>
      <c r="F218" s="13">
        <v>1.8723555519060232E-2</v>
      </c>
      <c r="G218" s="8">
        <v>1.2647322771780253E-2</v>
      </c>
      <c r="H218" s="11">
        <f>(Table147[[#This Row],[FERA AR20]]-Table147[[#This Row],[Base AR20]])*100</f>
        <v>-1.0804760290171793</v>
      </c>
      <c r="I218" s="11">
        <f>(Table147[[#This Row],[FERA AR50]]-Table147[[#This Row],[Base AR50]])*100</f>
        <v>-0.60762327472799782</v>
      </c>
      <c r="J218" s="7" t="s">
        <v>549</v>
      </c>
      <c r="K218" s="8" t="s">
        <v>15</v>
      </c>
    </row>
    <row r="219" spans="1:11" ht="15.75" x14ac:dyDescent="0.25">
      <c r="A219" s="12" t="s">
        <v>335</v>
      </c>
      <c r="B219" s="7" t="s">
        <v>336</v>
      </c>
      <c r="C219" s="7" t="s">
        <v>182</v>
      </c>
      <c r="D219" s="8">
        <v>6.3979145444376648E-2</v>
      </c>
      <c r="E219" s="8">
        <f>_xlfn.XLOOKUP(Table147[[#This Row],[PUMA_CZE]],'[1]Electric PUMA-CZ Results'!$L$3:$L$524,'[1]Electric PUMA-CZ Results'!$M$3:$M$524)</f>
        <v>5.3285222217466101E-2</v>
      </c>
      <c r="F219" s="13">
        <v>1.9155467169839673E-2</v>
      </c>
      <c r="G219" s="8">
        <v>1.241696911305634E-2</v>
      </c>
      <c r="H219" s="11">
        <f>(Table147[[#This Row],[FERA AR20]]-Table147[[#This Row],[Base AR20]])*100</f>
        <v>-1.0693923226910547</v>
      </c>
      <c r="I219" s="11">
        <f>(Table147[[#This Row],[FERA AR50]]-Table147[[#This Row],[Base AR50]])*100</f>
        <v>-0.67384980567833319</v>
      </c>
      <c r="J219" s="7" t="s">
        <v>496</v>
      </c>
      <c r="K219" s="8" t="s">
        <v>15</v>
      </c>
    </row>
    <row r="220" spans="1:11" ht="15.75" x14ac:dyDescent="0.25">
      <c r="A220" s="12" t="s">
        <v>280</v>
      </c>
      <c r="B220" s="7" t="s">
        <v>281</v>
      </c>
      <c r="C220" s="7" t="s">
        <v>250</v>
      </c>
      <c r="D220" s="8">
        <v>5.8983057039139558E-2</v>
      </c>
      <c r="E220" s="8">
        <f>_xlfn.XLOOKUP(Table147[[#This Row],[PUMA_CZE]],'[1]Electric PUMA-CZ Results'!$L$3:$L$524,'[1]Electric PUMA-CZ Results'!$M$3:$M$524)</f>
        <v>4.831163141192301E-2</v>
      </c>
      <c r="F220" s="13">
        <v>2.2544424908468592E-2</v>
      </c>
      <c r="G220" s="8">
        <v>1.5217286513594363E-2</v>
      </c>
      <c r="H220" s="11">
        <f>(Table147[[#This Row],[FERA AR20]]-Table147[[#This Row],[Base AR20]])*100</f>
        <v>-1.0671425627216549</v>
      </c>
      <c r="I220" s="11">
        <f>(Table147[[#This Row],[FERA AR50]]-Table147[[#This Row],[Base AR50]])*100</f>
        <v>-0.73271383948742297</v>
      </c>
      <c r="J220" s="7" t="s">
        <v>554</v>
      </c>
      <c r="K220" s="8" t="s">
        <v>15</v>
      </c>
    </row>
    <row r="221" spans="1:11" ht="15.75" x14ac:dyDescent="0.25">
      <c r="A221" s="12" t="s">
        <v>551</v>
      </c>
      <c r="B221" s="7" t="s">
        <v>552</v>
      </c>
      <c r="C221" s="7" t="s">
        <v>113</v>
      </c>
      <c r="D221" s="8">
        <v>5.9244414550157991E-2</v>
      </c>
      <c r="E221" s="8">
        <f>_xlfn.XLOOKUP(Table147[[#This Row],[PUMA_CZE]],'[1]Electric PUMA-CZ Results'!$L$3:$L$524,'[1]Electric PUMA-CZ Results'!$M$3:$M$524)</f>
        <v>4.8610365972237349E-2</v>
      </c>
      <c r="F221" s="13">
        <v>1.5600951573336888E-2</v>
      </c>
      <c r="G221" s="8">
        <v>1.0097150380206286E-2</v>
      </c>
      <c r="H221" s="11">
        <f>(Table147[[#This Row],[FERA AR20]]-Table147[[#This Row],[Base AR20]])*100</f>
        <v>-1.0634048577920643</v>
      </c>
      <c r="I221" s="11">
        <f>(Table147[[#This Row],[FERA AR50]]-Table147[[#This Row],[Base AR50]])*100</f>
        <v>-0.5503801193130603</v>
      </c>
      <c r="J221" s="7" t="s">
        <v>553</v>
      </c>
      <c r="K221" s="8" t="s">
        <v>15</v>
      </c>
    </row>
    <row r="222" spans="1:11" ht="15.75" x14ac:dyDescent="0.25">
      <c r="A222" s="12" t="s">
        <v>497</v>
      </c>
      <c r="B222" s="7" t="s">
        <v>498</v>
      </c>
      <c r="C222" s="7" t="s">
        <v>182</v>
      </c>
      <c r="D222" s="8">
        <v>6.3580303184313999E-2</v>
      </c>
      <c r="E222" s="8">
        <f>_xlfn.XLOOKUP(Table147[[#This Row],[PUMA_CZE]],'[1]Electric PUMA-CZ Results'!$L$3:$L$524,'[1]Electric PUMA-CZ Results'!$M$3:$M$524)</f>
        <v>5.2953045250900721E-2</v>
      </c>
      <c r="F222" s="13">
        <v>1.5619162172214313E-2</v>
      </c>
      <c r="G222" s="8">
        <v>1.0138101713679506E-2</v>
      </c>
      <c r="H222" s="11">
        <f>(Table147[[#This Row],[FERA AR20]]-Table147[[#This Row],[Base AR20]])*100</f>
        <v>-1.0627257933413279</v>
      </c>
      <c r="I222" s="11">
        <f>(Table147[[#This Row],[FERA AR50]]-Table147[[#This Row],[Base AR50]])*100</f>
        <v>-0.54810604585348066</v>
      </c>
      <c r="J222" s="7" t="s">
        <v>499</v>
      </c>
      <c r="K222" s="8" t="s">
        <v>15</v>
      </c>
    </row>
    <row r="223" spans="1:11" ht="15.75" x14ac:dyDescent="0.25">
      <c r="A223" s="12" t="s">
        <v>503</v>
      </c>
      <c r="B223" s="7" t="s">
        <v>504</v>
      </c>
      <c r="C223" s="7" t="s">
        <v>182</v>
      </c>
      <c r="D223" s="8">
        <v>6.3326902023217432E-2</v>
      </c>
      <c r="E223" s="8">
        <f>_xlfn.XLOOKUP(Table147[[#This Row],[PUMA_CZE]],'[1]Electric PUMA-CZ Results'!$L$3:$L$524,'[1]Electric PUMA-CZ Results'!$M$3:$M$524)</f>
        <v>5.2741999337651821E-2</v>
      </c>
      <c r="F223" s="13">
        <v>1.481698710183829E-2</v>
      </c>
      <c r="G223" s="8">
        <v>9.6184771279134319E-3</v>
      </c>
      <c r="H223" s="11">
        <f>(Table147[[#This Row],[FERA AR20]]-Table147[[#This Row],[Base AR20]])*100</f>
        <v>-1.0584902685565611</v>
      </c>
      <c r="I223" s="11">
        <f>(Table147[[#This Row],[FERA AR50]]-Table147[[#This Row],[Base AR50]])*100</f>
        <v>-0.51985099739248575</v>
      </c>
      <c r="J223" s="7" t="s">
        <v>505</v>
      </c>
      <c r="K223" s="8" t="s">
        <v>15</v>
      </c>
    </row>
    <row r="224" spans="1:11" ht="15.75" x14ac:dyDescent="0.25">
      <c r="A224" s="12" t="s">
        <v>558</v>
      </c>
      <c r="B224" s="7" t="s">
        <v>559</v>
      </c>
      <c r="C224" s="7" t="s">
        <v>22</v>
      </c>
      <c r="D224" s="8">
        <v>5.837211644578752E-2</v>
      </c>
      <c r="E224" s="8">
        <f>_xlfn.XLOOKUP(Table147[[#This Row],[PUMA_CZE]],'[1]Electric PUMA-CZ Results'!$L$3:$L$524,'[1]Electric PUMA-CZ Results'!$M$3:$M$524)</f>
        <v>4.7807531259576347E-2</v>
      </c>
      <c r="F224" s="13">
        <v>1.0101618829517069E-2</v>
      </c>
      <c r="G224" s="8">
        <v>6.8225948760580208E-3</v>
      </c>
      <c r="H224" s="11">
        <f>(Table147[[#This Row],[FERA AR20]]-Table147[[#This Row],[Base AR20]])*100</f>
        <v>-1.0564585186211173</v>
      </c>
      <c r="I224" s="11">
        <f>(Table147[[#This Row],[FERA AR50]]-Table147[[#This Row],[Base AR50]])*100</f>
        <v>-0.32790239534590487</v>
      </c>
      <c r="J224" s="7" t="s">
        <v>560</v>
      </c>
      <c r="K224" s="8" t="s">
        <v>15</v>
      </c>
    </row>
    <row r="225" spans="1:11" ht="15.75" x14ac:dyDescent="0.25">
      <c r="A225" s="12" t="s">
        <v>471</v>
      </c>
      <c r="B225" s="7" t="s">
        <v>472</v>
      </c>
      <c r="C225" s="7" t="s">
        <v>18</v>
      </c>
      <c r="D225" s="8">
        <v>5.8011569207035027E-2</v>
      </c>
      <c r="E225" s="8">
        <f>_xlfn.XLOOKUP(Table147[[#This Row],[PUMA_CZE]],'[1]Electric PUMA-CZ Results'!$L$3:$L$524,'[1]Electric PUMA-CZ Results'!$M$3:$M$524)</f>
        <v>4.7514560038873624E-2</v>
      </c>
      <c r="F225" s="13">
        <v>1.6536917467949549E-2</v>
      </c>
      <c r="G225" s="8">
        <v>1.1172796408321913E-2</v>
      </c>
      <c r="H225" s="11">
        <f>(Table147[[#This Row],[FERA AR20]]-Table147[[#This Row],[Base AR20]])*100</f>
        <v>-1.0497009168161404</v>
      </c>
      <c r="I225" s="11">
        <f>(Table147[[#This Row],[FERA AR50]]-Table147[[#This Row],[Base AR50]])*100</f>
        <v>-0.53641210596276356</v>
      </c>
      <c r="J225" s="7" t="s">
        <v>561</v>
      </c>
      <c r="K225" s="8" t="s">
        <v>15</v>
      </c>
    </row>
    <row r="226" spans="1:11" ht="15.75" x14ac:dyDescent="0.25">
      <c r="A226" s="12" t="s">
        <v>509</v>
      </c>
      <c r="B226" s="7" t="s">
        <v>510</v>
      </c>
      <c r="C226" s="7" t="s">
        <v>182</v>
      </c>
      <c r="D226" s="8">
        <v>6.2736009488624955E-2</v>
      </c>
      <c r="E226" s="8">
        <f>_xlfn.XLOOKUP(Table147[[#This Row],[PUMA_CZE]],'[1]Electric PUMA-CZ Results'!$L$3:$L$524,'[1]Electric PUMA-CZ Results'!$M$3:$M$524)</f>
        <v>5.2249872726805272E-2</v>
      </c>
      <c r="F226" s="13">
        <v>1.5830707696727082E-2</v>
      </c>
      <c r="G226" s="8">
        <v>1.0275090101045331E-2</v>
      </c>
      <c r="H226" s="11">
        <f>(Table147[[#This Row],[FERA AR20]]-Table147[[#This Row],[Base AR20]])*100</f>
        <v>-1.0486136761819684</v>
      </c>
      <c r="I226" s="11">
        <f>(Table147[[#This Row],[FERA AR50]]-Table147[[#This Row],[Base AR50]])*100</f>
        <v>-0.55556175956817511</v>
      </c>
      <c r="J226" s="7" t="s">
        <v>511</v>
      </c>
      <c r="K226" s="8" t="s">
        <v>15</v>
      </c>
    </row>
    <row r="227" spans="1:11" ht="15.75" x14ac:dyDescent="0.25">
      <c r="A227" s="12" t="s">
        <v>562</v>
      </c>
      <c r="B227" s="7" t="s">
        <v>563</v>
      </c>
      <c r="C227" s="7" t="s">
        <v>18</v>
      </c>
      <c r="D227" s="8">
        <v>5.7928913622349157E-2</v>
      </c>
      <c r="E227" s="8">
        <f>_xlfn.XLOOKUP(Table147[[#This Row],[PUMA_CZE]],'[1]Electric PUMA-CZ Results'!$L$3:$L$524,'[1]Electric PUMA-CZ Results'!$M$3:$M$524)</f>
        <v>4.7446860719672586E-2</v>
      </c>
      <c r="F227" s="13">
        <v>1.4129458461152293E-2</v>
      </c>
      <c r="G227" s="8">
        <v>9.5483672950874687E-3</v>
      </c>
      <c r="H227" s="11">
        <f>(Table147[[#This Row],[FERA AR20]]-Table147[[#This Row],[Base AR20]])*100</f>
        <v>-1.0482052902676571</v>
      </c>
      <c r="I227" s="11">
        <f>(Table147[[#This Row],[FERA AR50]]-Table147[[#This Row],[Base AR50]])*100</f>
        <v>-0.4581091166064824</v>
      </c>
      <c r="J227" s="7" t="s">
        <v>564</v>
      </c>
      <c r="K227" s="8" t="s">
        <v>15</v>
      </c>
    </row>
    <row r="228" spans="1:11" ht="15.75" x14ac:dyDescent="0.25">
      <c r="A228" s="12" t="s">
        <v>273</v>
      </c>
      <c r="B228" s="7" t="s">
        <v>274</v>
      </c>
      <c r="C228" s="7" t="s">
        <v>134</v>
      </c>
      <c r="D228" s="8">
        <v>5.7613922745055675E-2</v>
      </c>
      <c r="E228" s="8">
        <f>_xlfn.XLOOKUP(Table147[[#This Row],[PUMA_CZE]],'[1]Electric PUMA-CZ Results'!$L$3:$L$524,'[1]Electric PUMA-CZ Results'!$M$3:$M$524)</f>
        <v>4.7190232561919614E-2</v>
      </c>
      <c r="F228" s="13">
        <v>2.3730024954223917E-2</v>
      </c>
      <c r="G228" s="8">
        <v>1.6014764739065261E-2</v>
      </c>
      <c r="H228" s="11">
        <f>(Table147[[#This Row],[FERA AR20]]-Table147[[#This Row],[Base AR20]])*100</f>
        <v>-1.0423690183136061</v>
      </c>
      <c r="I228" s="11">
        <f>(Table147[[#This Row],[FERA AR50]]-Table147[[#This Row],[Base AR50]])*100</f>
        <v>-0.77152602151586569</v>
      </c>
      <c r="J228" s="7" t="s">
        <v>565</v>
      </c>
      <c r="K228" s="8" t="s">
        <v>15</v>
      </c>
    </row>
    <row r="229" spans="1:11" ht="15.75" x14ac:dyDescent="0.25">
      <c r="A229" s="12" t="s">
        <v>566</v>
      </c>
      <c r="B229" s="7" t="s">
        <v>567</v>
      </c>
      <c r="C229" s="7" t="s">
        <v>250</v>
      </c>
      <c r="D229" s="8">
        <v>5.7577102272768022E-2</v>
      </c>
      <c r="E229" s="8">
        <f>_xlfn.XLOOKUP(Table147[[#This Row],[PUMA_CZE]],'[1]Electric PUMA-CZ Results'!$L$3:$L$524,'[1]Electric PUMA-CZ Results'!$M$3:$M$524)</f>
        <v>4.716004701015649E-2</v>
      </c>
      <c r="F229" s="13">
        <v>1.8683374761313504E-2</v>
      </c>
      <c r="G229" s="8">
        <v>1.2620234745396933E-2</v>
      </c>
      <c r="H229" s="11">
        <f>(Table147[[#This Row],[FERA AR20]]-Table147[[#This Row],[Base AR20]])*100</f>
        <v>-1.0417055262611532</v>
      </c>
      <c r="I229" s="11">
        <f>(Table147[[#This Row],[FERA AR50]]-Table147[[#This Row],[Base AR50]])*100</f>
        <v>-0.60631400159165716</v>
      </c>
      <c r="J229" s="7" t="s">
        <v>568</v>
      </c>
      <c r="K229" s="8" t="s">
        <v>15</v>
      </c>
    </row>
    <row r="230" spans="1:11" ht="15.75" x14ac:dyDescent="0.25">
      <c r="A230" s="12" t="s">
        <v>558</v>
      </c>
      <c r="B230" s="7" t="s">
        <v>559</v>
      </c>
      <c r="C230" s="7" t="s">
        <v>13</v>
      </c>
      <c r="D230" s="8">
        <v>5.7082329024887267E-2</v>
      </c>
      <c r="E230" s="8">
        <f>_xlfn.XLOOKUP(Table147[[#This Row],[PUMA_CZE]],'[1]Electric PUMA-CZ Results'!$L$3:$L$524,'[1]Electric PUMA-CZ Results'!$M$3:$M$524)</f>
        <v>4.6749680339395021E-2</v>
      </c>
      <c r="F230" s="13">
        <v>9.9363958808577485E-3</v>
      </c>
      <c r="G230" s="8">
        <v>6.7183360025823858E-3</v>
      </c>
      <c r="H230" s="11">
        <f>(Table147[[#This Row],[FERA AR20]]-Table147[[#This Row],[Base AR20]])*100</f>
        <v>-1.0332648685492245</v>
      </c>
      <c r="I230" s="11">
        <f>(Table147[[#This Row],[FERA AR50]]-Table147[[#This Row],[Base AR50]])*100</f>
        <v>-0.32180598782753628</v>
      </c>
      <c r="J230" s="7" t="s">
        <v>569</v>
      </c>
      <c r="K230" s="8" t="s">
        <v>15</v>
      </c>
    </row>
    <row r="231" spans="1:11" ht="15.75" x14ac:dyDescent="0.25">
      <c r="A231" s="12" t="s">
        <v>526</v>
      </c>
      <c r="B231" s="7" t="s">
        <v>527</v>
      </c>
      <c r="C231" s="7" t="s">
        <v>182</v>
      </c>
      <c r="D231" s="8">
        <v>6.1614618706093312E-2</v>
      </c>
      <c r="E231" s="8">
        <f>_xlfn.XLOOKUP(Table147[[#This Row],[PUMA_CZE]],'[1]Electric PUMA-CZ Results'!$L$3:$L$524,'[1]Electric PUMA-CZ Results'!$M$3:$M$524)</f>
        <v>5.1315919066987022E-2</v>
      </c>
      <c r="F231" s="13">
        <v>1.4735293095153517E-2</v>
      </c>
      <c r="G231" s="8">
        <v>9.5655910880142869E-3</v>
      </c>
      <c r="H231" s="11">
        <f>(Table147[[#This Row],[FERA AR20]]-Table147[[#This Row],[Base AR20]])*100</f>
        <v>-1.029869963910629</v>
      </c>
      <c r="I231" s="11">
        <f>(Table147[[#This Row],[FERA AR50]]-Table147[[#This Row],[Base AR50]])*100</f>
        <v>-0.51697020071392297</v>
      </c>
      <c r="J231" s="7" t="s">
        <v>528</v>
      </c>
      <c r="K231" s="8" t="s">
        <v>15</v>
      </c>
    </row>
    <row r="232" spans="1:11" ht="15.75" x14ac:dyDescent="0.25">
      <c r="A232" s="12" t="s">
        <v>529</v>
      </c>
      <c r="B232" s="7" t="s">
        <v>530</v>
      </c>
      <c r="C232" s="7" t="s">
        <v>182</v>
      </c>
      <c r="D232" s="8">
        <v>6.1124621032063023E-2</v>
      </c>
      <c r="E232" s="8">
        <f>_xlfn.XLOOKUP(Table147[[#This Row],[PUMA_CZE]],'[1]Electric PUMA-CZ Results'!$L$3:$L$524,'[1]Electric PUMA-CZ Results'!$M$3:$M$524)</f>
        <v>5.0907823041862067E-2</v>
      </c>
      <c r="F232" s="13">
        <v>1.7938335036396295E-2</v>
      </c>
      <c r="G232" s="8">
        <v>1.1639476200953807E-2</v>
      </c>
      <c r="H232" s="11">
        <f>(Table147[[#This Row],[FERA AR20]]-Table147[[#This Row],[Base AR20]])*100</f>
        <v>-1.0216797990200956</v>
      </c>
      <c r="I232" s="11">
        <f>(Table147[[#This Row],[FERA AR50]]-Table147[[#This Row],[Base AR50]])*100</f>
        <v>-0.6298858835442489</v>
      </c>
      <c r="J232" s="7" t="s">
        <v>531</v>
      </c>
      <c r="K232" s="8" t="s">
        <v>15</v>
      </c>
    </row>
    <row r="233" spans="1:11" ht="15.75" x14ac:dyDescent="0.25">
      <c r="A233" s="12" t="s">
        <v>540</v>
      </c>
      <c r="B233" s="7" t="s">
        <v>541</v>
      </c>
      <c r="C233" s="7" t="s">
        <v>151</v>
      </c>
      <c r="D233" s="8">
        <v>6.0406617191401057E-2</v>
      </c>
      <c r="E233" s="8">
        <f>_xlfn.XLOOKUP(Table147[[#This Row],[PUMA_CZE]],'[1]Electric PUMA-CZ Results'!$L$3:$L$524,'[1]Electric PUMA-CZ Results'!$M$3:$M$524)</f>
        <v>5.0191609038569222E-2</v>
      </c>
      <c r="F233" s="13">
        <v>1.023741410932905E-2</v>
      </c>
      <c r="G233" s="8">
        <v>6.6478827307494288E-3</v>
      </c>
      <c r="H233" s="11">
        <f>(Table147[[#This Row],[FERA AR20]]-Table147[[#This Row],[Base AR20]])*100</f>
        <v>-1.0215008152831835</v>
      </c>
      <c r="I233" s="11">
        <f>(Table147[[#This Row],[FERA AR50]]-Table147[[#This Row],[Base AR50]])*100</f>
        <v>-0.35895313785796207</v>
      </c>
      <c r="J233" s="7" t="s">
        <v>542</v>
      </c>
      <c r="K233" s="8" t="s">
        <v>15</v>
      </c>
    </row>
    <row r="234" spans="1:11" ht="15.75" x14ac:dyDescent="0.25">
      <c r="A234" s="12" t="s">
        <v>512</v>
      </c>
      <c r="B234" s="7" t="s">
        <v>513</v>
      </c>
      <c r="C234" s="7" t="s">
        <v>57</v>
      </c>
      <c r="D234" s="8">
        <v>6.2598836361131865E-2</v>
      </c>
      <c r="E234" s="8">
        <f>_xlfn.XLOOKUP(Table147[[#This Row],[PUMA_CZE]],'[1]Electric PUMA-CZ Results'!$L$3:$L$524,'[1]Electric PUMA-CZ Results'!$M$3:$M$524)</f>
        <v>5.2384456390167991E-2</v>
      </c>
      <c r="F234" s="13">
        <v>1.7626002418737297E-2</v>
      </c>
      <c r="G234" s="8">
        <v>1.1438170462758291E-2</v>
      </c>
      <c r="H234" s="11">
        <f>(Table147[[#This Row],[FERA AR20]]-Table147[[#This Row],[Base AR20]])*100</f>
        <v>-1.0214379970963874</v>
      </c>
      <c r="I234" s="11">
        <f>(Table147[[#This Row],[FERA AR50]]-Table147[[#This Row],[Base AR50]])*100</f>
        <v>-0.61878319559790051</v>
      </c>
      <c r="J234" s="7" t="s">
        <v>514</v>
      </c>
      <c r="K234" s="8" t="s">
        <v>15</v>
      </c>
    </row>
    <row r="235" spans="1:11" ht="15.75" x14ac:dyDescent="0.25">
      <c r="A235" s="12" t="s">
        <v>367</v>
      </c>
      <c r="B235" s="7" t="s">
        <v>368</v>
      </c>
      <c r="C235" s="7" t="s">
        <v>182</v>
      </c>
      <c r="D235" s="8">
        <v>6.1054257860239533E-2</v>
      </c>
      <c r="E235" s="8">
        <f>_xlfn.XLOOKUP(Table147[[#This Row],[PUMA_CZE]],'[1]Electric PUMA-CZ Results'!$L$3:$L$524,'[1]Electric PUMA-CZ Results'!$M$3:$M$524)</f>
        <v>5.0849220864222743E-2</v>
      </c>
      <c r="F235" s="13">
        <v>1.5955049772594387E-2</v>
      </c>
      <c r="G235" s="8">
        <v>1.0355677796908169E-2</v>
      </c>
      <c r="H235" s="11">
        <f>(Table147[[#This Row],[FERA AR20]]-Table147[[#This Row],[Base AR20]])*100</f>
        <v>-1.020503699601679</v>
      </c>
      <c r="I235" s="11">
        <f>(Table147[[#This Row],[FERA AR50]]-Table147[[#This Row],[Base AR50]])*100</f>
        <v>-0.55993719756862181</v>
      </c>
      <c r="J235" s="7" t="s">
        <v>533</v>
      </c>
      <c r="K235" s="8" t="s">
        <v>15</v>
      </c>
    </row>
    <row r="236" spans="1:11" ht="15.75" x14ac:dyDescent="0.25">
      <c r="A236" s="12" t="s">
        <v>571</v>
      </c>
      <c r="B236" s="7" t="s">
        <v>572</v>
      </c>
      <c r="C236" s="7" t="s">
        <v>18</v>
      </c>
      <c r="D236" s="8">
        <v>5.6308152790044211E-2</v>
      </c>
      <c r="E236" s="8">
        <f>_xlfn.XLOOKUP(Table147[[#This Row],[PUMA_CZE]],'[1]Electric PUMA-CZ Results'!$L$3:$L$524,'[1]Electric PUMA-CZ Results'!$M$3:$M$524)</f>
        <v>4.6119371411455883E-2</v>
      </c>
      <c r="F236" s="13">
        <v>1.4221284177979063E-2</v>
      </c>
      <c r="G236" s="8">
        <v>9.608086407421312E-3</v>
      </c>
      <c r="H236" s="11">
        <f>(Table147[[#This Row],[FERA AR20]]-Table147[[#This Row],[Base AR20]])*100</f>
        <v>-1.0188781378588327</v>
      </c>
      <c r="I236" s="11">
        <f>(Table147[[#This Row],[FERA AR50]]-Table147[[#This Row],[Base AR50]])*100</f>
        <v>-0.46131977705577509</v>
      </c>
      <c r="J236" s="7" t="s">
        <v>573</v>
      </c>
      <c r="K236" s="8" t="s">
        <v>15</v>
      </c>
    </row>
    <row r="237" spans="1:11" ht="15.75" x14ac:dyDescent="0.25">
      <c r="A237" s="12" t="s">
        <v>474</v>
      </c>
      <c r="B237" s="7" t="s">
        <v>475</v>
      </c>
      <c r="C237" s="7" t="s">
        <v>113</v>
      </c>
      <c r="D237" s="8">
        <v>5.6754502420214625E-2</v>
      </c>
      <c r="E237" s="8">
        <f>_xlfn.XLOOKUP(Table147[[#This Row],[PUMA_CZE]],'[1]Electric PUMA-CZ Results'!$L$3:$L$524,'[1]Electric PUMA-CZ Results'!$M$3:$M$524)</f>
        <v>4.6567379459596762E-2</v>
      </c>
      <c r="F237" s="13">
        <v>2.0471715645790589E-2</v>
      </c>
      <c r="G237" s="8">
        <v>1.3246813796404787E-2</v>
      </c>
      <c r="H237" s="11">
        <f>(Table147[[#This Row],[FERA AR20]]-Table147[[#This Row],[Base AR20]])*100</f>
        <v>-1.0187122960617863</v>
      </c>
      <c r="I237" s="11">
        <f>(Table147[[#This Row],[FERA AR50]]-Table147[[#This Row],[Base AR50]])*100</f>
        <v>-0.72249018493858019</v>
      </c>
      <c r="J237" s="7" t="s">
        <v>570</v>
      </c>
      <c r="K237" s="8" t="s">
        <v>15</v>
      </c>
    </row>
    <row r="238" spans="1:11" ht="15.75" x14ac:dyDescent="0.25">
      <c r="A238" s="12" t="s">
        <v>537</v>
      </c>
      <c r="B238" s="7" t="s">
        <v>538</v>
      </c>
      <c r="C238" s="7" t="s">
        <v>182</v>
      </c>
      <c r="D238" s="8">
        <v>6.0698235563886774E-2</v>
      </c>
      <c r="E238" s="8">
        <f>_xlfn.XLOOKUP(Table147[[#This Row],[PUMA_CZE]],'[1]Electric PUMA-CZ Results'!$L$3:$L$524,'[1]Electric PUMA-CZ Results'!$M$3:$M$524)</f>
        <v>5.0552706632221577E-2</v>
      </c>
      <c r="F238" s="13">
        <v>1.4276269389812678E-2</v>
      </c>
      <c r="G238" s="8">
        <v>9.2488532187150127E-3</v>
      </c>
      <c r="H238" s="11">
        <f>(Table147[[#This Row],[FERA AR20]]-Table147[[#This Row],[Base AR20]])*100</f>
        <v>-1.0145528931665198</v>
      </c>
      <c r="I238" s="11">
        <f>(Table147[[#This Row],[FERA AR50]]-Table147[[#This Row],[Base AR50]])*100</f>
        <v>-0.5027416171097665</v>
      </c>
      <c r="J238" s="7" t="s">
        <v>539</v>
      </c>
      <c r="K238" s="8" t="s">
        <v>15</v>
      </c>
    </row>
    <row r="239" spans="1:11" ht="15.75" x14ac:dyDescent="0.25">
      <c r="A239" s="12" t="s">
        <v>577</v>
      </c>
      <c r="B239" s="7" t="s">
        <v>578</v>
      </c>
      <c r="C239" s="7" t="s">
        <v>18</v>
      </c>
      <c r="D239" s="8">
        <v>5.5915857732088368E-2</v>
      </c>
      <c r="E239" s="8">
        <f>_xlfn.XLOOKUP(Table147[[#This Row],[PUMA_CZE]],'[1]Electric PUMA-CZ Results'!$L$3:$L$524,'[1]Electric PUMA-CZ Results'!$M$3:$M$524)</f>
        <v>4.5798060898070675E-2</v>
      </c>
      <c r="F239" s="13">
        <v>1.6524180069580795E-2</v>
      </c>
      <c r="G239" s="8">
        <v>1.1141127737808837E-2</v>
      </c>
      <c r="H239" s="11">
        <f>(Table147[[#This Row],[FERA AR20]]-Table147[[#This Row],[Base AR20]])*100</f>
        <v>-1.0117796834017694</v>
      </c>
      <c r="I239" s="11">
        <f>(Table147[[#This Row],[FERA AR50]]-Table147[[#This Row],[Base AR50]])*100</f>
        <v>-0.53830523317719581</v>
      </c>
      <c r="J239" s="7" t="s">
        <v>579</v>
      </c>
      <c r="K239" s="8" t="s">
        <v>15</v>
      </c>
    </row>
    <row r="240" spans="1:11" ht="15.75" x14ac:dyDescent="0.25">
      <c r="A240" s="12" t="s">
        <v>580</v>
      </c>
      <c r="B240" s="7" t="s">
        <v>581</v>
      </c>
      <c r="C240" s="7" t="s">
        <v>18</v>
      </c>
      <c r="D240" s="8">
        <v>5.5869006494046795E-2</v>
      </c>
      <c r="E240" s="8">
        <f>_xlfn.XLOOKUP(Table147[[#This Row],[PUMA_CZE]],'[1]Electric PUMA-CZ Results'!$L$3:$L$524,'[1]Electric PUMA-CZ Results'!$M$3:$M$524)</f>
        <v>4.5759687242724841E-2</v>
      </c>
      <c r="F240" s="13">
        <v>1.4682864431704568E-2</v>
      </c>
      <c r="G240" s="8">
        <v>9.916863298763531E-3</v>
      </c>
      <c r="H240" s="11">
        <f>(Table147[[#This Row],[FERA AR20]]-Table147[[#This Row],[Base AR20]])*100</f>
        <v>-1.0109319251321955</v>
      </c>
      <c r="I240" s="11">
        <f>(Table147[[#This Row],[FERA AR50]]-Table147[[#This Row],[Base AR50]])*100</f>
        <v>-0.47660011329410373</v>
      </c>
      <c r="J240" s="7" t="s">
        <v>582</v>
      </c>
      <c r="K240" s="8" t="s">
        <v>15</v>
      </c>
    </row>
    <row r="241" spans="1:11" ht="15.75" x14ac:dyDescent="0.25">
      <c r="A241" s="12" t="s">
        <v>543</v>
      </c>
      <c r="B241" s="7" t="s">
        <v>544</v>
      </c>
      <c r="C241" s="7" t="s">
        <v>182</v>
      </c>
      <c r="D241" s="8">
        <v>6.0361349121307584E-2</v>
      </c>
      <c r="E241" s="8">
        <f>_xlfn.XLOOKUP(Table147[[#This Row],[PUMA_CZE]],'[1]Electric PUMA-CZ Results'!$L$3:$L$524,'[1]Electric PUMA-CZ Results'!$M$3:$M$524)</f>
        <v>5.0272129753143178E-2</v>
      </c>
      <c r="F241" s="13">
        <v>1.736649990797505E-2</v>
      </c>
      <c r="G241" s="8">
        <v>1.1269459193885483E-2</v>
      </c>
      <c r="H241" s="11">
        <f>(Table147[[#This Row],[FERA AR20]]-Table147[[#This Row],[Base AR20]])*100</f>
        <v>-1.0089219368164406</v>
      </c>
      <c r="I241" s="11">
        <f>(Table147[[#This Row],[FERA AR50]]-Table147[[#This Row],[Base AR50]])*100</f>
        <v>-0.60970407140895666</v>
      </c>
      <c r="J241" s="7" t="s">
        <v>545</v>
      </c>
      <c r="K241" s="8" t="s">
        <v>15</v>
      </c>
    </row>
    <row r="242" spans="1:11" ht="15.75" x14ac:dyDescent="0.25">
      <c r="A242" s="12" t="s">
        <v>520</v>
      </c>
      <c r="B242" s="7" t="s">
        <v>521</v>
      </c>
      <c r="C242" s="7" t="s">
        <v>57</v>
      </c>
      <c r="D242" s="8">
        <v>6.1649058043299454E-2</v>
      </c>
      <c r="E242" s="8">
        <f>_xlfn.XLOOKUP(Table147[[#This Row],[PUMA_CZE]],'[1]Electric PUMA-CZ Results'!$L$3:$L$524,'[1]Electric PUMA-CZ Results'!$M$3:$M$524)</f>
        <v>5.1589655340132629E-2</v>
      </c>
      <c r="F242" s="13">
        <v>2.1780340501714318E-2</v>
      </c>
      <c r="G242" s="8">
        <v>1.4136719897405302E-2</v>
      </c>
      <c r="H242" s="11">
        <f>(Table147[[#This Row],[FERA AR20]]-Table147[[#This Row],[Base AR20]])*100</f>
        <v>-1.0059402703166826</v>
      </c>
      <c r="I242" s="11">
        <f>(Table147[[#This Row],[FERA AR50]]-Table147[[#This Row],[Base AR50]])*100</f>
        <v>-0.7643620604309016</v>
      </c>
      <c r="J242" s="7" t="s">
        <v>522</v>
      </c>
      <c r="K242" s="8" t="s">
        <v>15</v>
      </c>
    </row>
    <row r="243" spans="1:11" ht="15.75" x14ac:dyDescent="0.25">
      <c r="A243" s="12" t="s">
        <v>586</v>
      </c>
      <c r="B243" s="7" t="s">
        <v>587</v>
      </c>
      <c r="C243" s="7" t="s">
        <v>250</v>
      </c>
      <c r="D243" s="8">
        <v>5.5568342212321382E-2</v>
      </c>
      <c r="E243" s="8">
        <f>_xlfn.XLOOKUP(Table147[[#This Row],[PUMA_CZE]],'[1]Electric PUMA-CZ Results'!$L$3:$L$524,'[1]Electric PUMA-CZ Results'!$M$3:$M$524)</f>
        <v>4.5514719003998852E-2</v>
      </c>
      <c r="F243" s="13">
        <v>1.6512705490636482E-2</v>
      </c>
      <c r="G243" s="8">
        <v>1.1158558757819294E-2</v>
      </c>
      <c r="H243" s="11">
        <f>(Table147[[#This Row],[FERA AR20]]-Table147[[#This Row],[Base AR20]])*100</f>
        <v>-1.0053623208322531</v>
      </c>
      <c r="I243" s="11">
        <f>(Table147[[#This Row],[FERA AR50]]-Table147[[#This Row],[Base AR50]])*100</f>
        <v>-0.53541467328171877</v>
      </c>
      <c r="J243" s="7" t="s">
        <v>588</v>
      </c>
      <c r="K243" s="8" t="s">
        <v>15</v>
      </c>
    </row>
    <row r="244" spans="1:11" ht="15.75" x14ac:dyDescent="0.25">
      <c r="A244" s="12" t="s">
        <v>391</v>
      </c>
      <c r="B244" s="7" t="s">
        <v>392</v>
      </c>
      <c r="C244" s="7" t="s">
        <v>151</v>
      </c>
      <c r="D244" s="8">
        <v>5.944154698692946E-2</v>
      </c>
      <c r="E244" s="8">
        <f>_xlfn.XLOOKUP(Table147[[#This Row],[PUMA_CZE]],'[1]Electric PUMA-CZ Results'!$L$3:$L$524,'[1]Electric PUMA-CZ Results'!$M$3:$M$524)</f>
        <v>4.9389736186723661E-2</v>
      </c>
      <c r="F244" s="13">
        <v>1.1418240368099193E-2</v>
      </c>
      <c r="G244" s="8">
        <v>7.4131530459379891E-3</v>
      </c>
      <c r="H244" s="11">
        <f>(Table147[[#This Row],[FERA AR20]]-Table147[[#This Row],[Base AR20]])*100</f>
        <v>-1.0051810800205798</v>
      </c>
      <c r="I244" s="11">
        <f>(Table147[[#This Row],[FERA AR50]]-Table147[[#This Row],[Base AR50]])*100</f>
        <v>-0.40050873221612038</v>
      </c>
      <c r="J244" s="7" t="s">
        <v>550</v>
      </c>
      <c r="K244" s="8" t="s">
        <v>15</v>
      </c>
    </row>
    <row r="245" spans="1:11" ht="15.75" x14ac:dyDescent="0.25">
      <c r="A245" s="12" t="s">
        <v>359</v>
      </c>
      <c r="B245" s="7" t="s">
        <v>360</v>
      </c>
      <c r="C245" s="7" t="s">
        <v>57</v>
      </c>
      <c r="D245" s="8">
        <v>6.1094610212710732E-2</v>
      </c>
      <c r="E245" s="8">
        <f>_xlfn.XLOOKUP(Table147[[#This Row],[PUMA_CZE]],'[1]Electric PUMA-CZ Results'!$L$3:$L$524,'[1]Electric PUMA-CZ Results'!$M$3:$M$524)</f>
        <v>5.1125677894377233E-2</v>
      </c>
      <c r="F245" s="13">
        <v>2.0934702600032069E-2</v>
      </c>
      <c r="G245" s="8">
        <v>1.3589805995362548E-2</v>
      </c>
      <c r="H245" s="11">
        <f>(Table147[[#This Row],[FERA AR20]]-Table147[[#This Row],[Base AR20]])*100</f>
        <v>-0.99689323183334988</v>
      </c>
      <c r="I245" s="11">
        <f>(Table147[[#This Row],[FERA AR50]]-Table147[[#This Row],[Base AR50]])*100</f>
        <v>-0.73448966046695208</v>
      </c>
      <c r="J245" s="7" t="s">
        <v>532</v>
      </c>
      <c r="K245" s="8" t="s">
        <v>15</v>
      </c>
    </row>
    <row r="246" spans="1:11" ht="15.75" x14ac:dyDescent="0.25">
      <c r="A246" s="12" t="s">
        <v>595</v>
      </c>
      <c r="B246" s="7" t="s">
        <v>596</v>
      </c>
      <c r="C246" s="7" t="s">
        <v>134</v>
      </c>
      <c r="D246" s="8">
        <v>5.4757936796852986E-2</v>
      </c>
      <c r="E246" s="8">
        <f>_xlfn.XLOOKUP(Table147[[#This Row],[PUMA_CZE]],'[1]Electric PUMA-CZ Results'!$L$3:$L$524,'[1]Electric PUMA-CZ Results'!$M$3:$M$524)</f>
        <v>4.4850960478578859E-2</v>
      </c>
      <c r="F246" s="13">
        <v>2.0769507221933173E-2</v>
      </c>
      <c r="G246" s="8">
        <v>1.4022122149031009E-2</v>
      </c>
      <c r="H246" s="11">
        <f>(Table147[[#This Row],[FERA AR20]]-Table147[[#This Row],[Base AR20]])*100</f>
        <v>-0.99069763182741277</v>
      </c>
      <c r="I246" s="11">
        <f>(Table147[[#This Row],[FERA AR50]]-Table147[[#This Row],[Base AR50]])*100</f>
        <v>-0.67473850729021634</v>
      </c>
      <c r="J246" s="7" t="s">
        <v>597</v>
      </c>
      <c r="K246" s="8" t="s">
        <v>15</v>
      </c>
    </row>
    <row r="247" spans="1:11" ht="15.75" x14ac:dyDescent="0.25">
      <c r="A247" s="12" t="s">
        <v>604</v>
      </c>
      <c r="B247" s="7" t="s">
        <v>605</v>
      </c>
      <c r="C247" s="7" t="s">
        <v>18</v>
      </c>
      <c r="D247" s="8">
        <v>5.4319633734649125E-2</v>
      </c>
      <c r="E247" s="8">
        <f>_xlfn.XLOOKUP(Table147[[#This Row],[PUMA_CZE]],'[1]Electric PUMA-CZ Results'!$L$3:$L$524,'[1]Electric PUMA-CZ Results'!$M$3:$M$524)</f>
        <v>4.4490668562394593E-2</v>
      </c>
      <c r="F247" s="13">
        <v>1.6411515868232526E-2</v>
      </c>
      <c r="G247" s="8">
        <v>1.1076729950332287E-2</v>
      </c>
      <c r="H247" s="11">
        <f>(Table147[[#This Row],[FERA AR20]]-Table147[[#This Row],[Base AR20]])*100</f>
        <v>-0.98289651722545324</v>
      </c>
      <c r="I247" s="11">
        <f>(Table147[[#This Row],[FERA AR50]]-Table147[[#This Row],[Base AR50]])*100</f>
        <v>-0.53347859179002388</v>
      </c>
      <c r="J247" s="7" t="s">
        <v>606</v>
      </c>
      <c r="K247" s="8" t="s">
        <v>15</v>
      </c>
    </row>
    <row r="248" spans="1:11" ht="15.75" x14ac:dyDescent="0.25">
      <c r="A248" s="12" t="s">
        <v>610</v>
      </c>
      <c r="B248" s="7" t="s">
        <v>611</v>
      </c>
      <c r="C248" s="7" t="s">
        <v>250</v>
      </c>
      <c r="D248" s="8">
        <v>5.4204212011305306E-2</v>
      </c>
      <c r="E248" s="8">
        <f>_xlfn.XLOOKUP(Table147[[#This Row],[PUMA_CZE]],'[1]Electric PUMA-CZ Results'!$L$3:$L$524,'[1]Electric PUMA-CZ Results'!$M$3:$M$524)</f>
        <v>4.4397392117641821E-2</v>
      </c>
      <c r="F248" s="13">
        <v>1.5389464316492182E-2</v>
      </c>
      <c r="G248" s="8">
        <v>1.0401651024420937E-2</v>
      </c>
      <c r="H248" s="11">
        <f>(Table147[[#This Row],[FERA AR20]]-Table147[[#This Row],[Base AR20]])*100</f>
        <v>-0.98068198936634854</v>
      </c>
      <c r="I248" s="11">
        <f>(Table147[[#This Row],[FERA AR50]]-Table147[[#This Row],[Base AR50]])*100</f>
        <v>-0.49878132920712448</v>
      </c>
      <c r="J248" s="7" t="s">
        <v>612</v>
      </c>
      <c r="K248" s="8" t="s">
        <v>15</v>
      </c>
    </row>
    <row r="249" spans="1:11" ht="15.75" x14ac:dyDescent="0.25">
      <c r="A249" s="12" t="s">
        <v>555</v>
      </c>
      <c r="B249" s="7" t="s">
        <v>556</v>
      </c>
      <c r="C249" s="7" t="s">
        <v>182</v>
      </c>
      <c r="D249" s="8">
        <v>5.8531205325249816E-2</v>
      </c>
      <c r="E249" s="8">
        <f>_xlfn.XLOOKUP(Table147[[#This Row],[PUMA_CZE]],'[1]Electric PUMA-CZ Results'!$L$3:$L$524,'[1]Electric PUMA-CZ Results'!$M$3:$M$524)</f>
        <v>4.8747889030865403E-2</v>
      </c>
      <c r="F249" s="13">
        <v>1.9444105952440296E-2</v>
      </c>
      <c r="G249" s="8">
        <v>1.2611181731533413E-2</v>
      </c>
      <c r="H249" s="11">
        <f>(Table147[[#This Row],[FERA AR20]]-Table147[[#This Row],[Base AR20]])*100</f>
        <v>-0.97833162943844132</v>
      </c>
      <c r="I249" s="11">
        <f>(Table147[[#This Row],[FERA AR50]]-Table147[[#This Row],[Base AR50]])*100</f>
        <v>-0.68329242209068841</v>
      </c>
      <c r="J249" s="7" t="s">
        <v>557</v>
      </c>
      <c r="K249" s="8" t="s">
        <v>15</v>
      </c>
    </row>
    <row r="250" spans="1:11" ht="15.75" x14ac:dyDescent="0.25">
      <c r="A250" s="12" t="s">
        <v>601</v>
      </c>
      <c r="B250" s="7" t="s">
        <v>602</v>
      </c>
      <c r="C250" s="7" t="s">
        <v>113</v>
      </c>
      <c r="D250" s="8">
        <v>5.4362382452533442E-2</v>
      </c>
      <c r="E250" s="8">
        <f>_xlfn.XLOOKUP(Table147[[#This Row],[PUMA_CZE]],'[1]Electric PUMA-CZ Results'!$L$3:$L$524,'[1]Electric PUMA-CZ Results'!$M$3:$M$524)</f>
        <v>4.4604631950630635E-2</v>
      </c>
      <c r="F250" s="13">
        <v>1.6329383930040166E-2</v>
      </c>
      <c r="G250" s="8">
        <v>1.0572750178180584E-2</v>
      </c>
      <c r="H250" s="11">
        <f>(Table147[[#This Row],[FERA AR20]]-Table147[[#This Row],[Base AR20]])*100</f>
        <v>-0.97577505019028066</v>
      </c>
      <c r="I250" s="11">
        <f>(Table147[[#This Row],[FERA AR50]]-Table147[[#This Row],[Base AR50]])*100</f>
        <v>-0.57566337518595823</v>
      </c>
      <c r="J250" s="7" t="s">
        <v>603</v>
      </c>
      <c r="K250" s="8" t="s">
        <v>15</v>
      </c>
    </row>
    <row r="251" spans="1:11" ht="15.75" x14ac:dyDescent="0.25">
      <c r="A251" s="12" t="s">
        <v>619</v>
      </c>
      <c r="B251" s="7" t="s">
        <v>620</v>
      </c>
      <c r="C251" s="7" t="s">
        <v>269</v>
      </c>
      <c r="D251" s="8">
        <v>5.3656122600059308E-2</v>
      </c>
      <c r="E251" s="8">
        <f>_xlfn.XLOOKUP(Table147[[#This Row],[PUMA_CZE]],'[1]Electric PUMA-CZ Results'!$L$3:$L$524,'[1]Electric PUMA-CZ Results'!$M$3:$M$524)</f>
        <v>4.3944423837422364E-2</v>
      </c>
      <c r="F251" s="13">
        <v>1.5641758098526956E-2</v>
      </c>
      <c r="G251" s="8">
        <v>1.0575824250282565E-2</v>
      </c>
      <c r="H251" s="11">
        <f>(Table147[[#This Row],[FERA AR20]]-Table147[[#This Row],[Base AR20]])*100</f>
        <v>-0.97116987626369444</v>
      </c>
      <c r="I251" s="11">
        <f>(Table147[[#This Row],[FERA AR50]]-Table147[[#This Row],[Base AR50]])*100</f>
        <v>-0.50659338482443916</v>
      </c>
      <c r="J251" s="7" t="s">
        <v>621</v>
      </c>
      <c r="K251" s="8" t="s">
        <v>15</v>
      </c>
    </row>
    <row r="252" spans="1:11" ht="15.75" x14ac:dyDescent="0.25">
      <c r="A252" s="12" t="s">
        <v>613</v>
      </c>
      <c r="B252" s="7" t="s">
        <v>614</v>
      </c>
      <c r="C252" s="7" t="s">
        <v>85</v>
      </c>
      <c r="D252" s="8">
        <v>5.3910430271734582E-2</v>
      </c>
      <c r="E252" s="8">
        <f>_xlfn.XLOOKUP(Table147[[#This Row],[PUMA_CZE]],'[1]Electric PUMA-CZ Results'!$L$3:$L$524,'[1]Electric PUMA-CZ Results'!$M$3:$M$524)</f>
        <v>4.4233809992831809E-2</v>
      </c>
      <c r="F252" s="13">
        <v>1.7950343817980229E-2</v>
      </c>
      <c r="G252" s="8">
        <v>1.1618590905631712E-2</v>
      </c>
      <c r="H252" s="11">
        <f>(Table147[[#This Row],[FERA AR20]]-Table147[[#This Row],[Base AR20]])*100</f>
        <v>-0.96766202789027722</v>
      </c>
      <c r="I252" s="11">
        <f>(Table147[[#This Row],[FERA AR50]]-Table147[[#This Row],[Base AR50]])*100</f>
        <v>-0.63317529123485172</v>
      </c>
      <c r="J252" s="7" t="s">
        <v>615</v>
      </c>
      <c r="K252" s="8" t="s">
        <v>15</v>
      </c>
    </row>
    <row r="253" spans="1:11" ht="15.75" x14ac:dyDescent="0.25">
      <c r="A253" s="12" t="s">
        <v>622</v>
      </c>
      <c r="B253" s="7" t="s">
        <v>623</v>
      </c>
      <c r="C253" s="7" t="s">
        <v>18</v>
      </c>
      <c r="D253" s="8">
        <v>5.3366132472822368E-2</v>
      </c>
      <c r="E253" s="8">
        <f>_xlfn.XLOOKUP(Table147[[#This Row],[PUMA_CZE]],'[1]Electric PUMA-CZ Results'!$L$3:$L$524,'[1]Electric PUMA-CZ Results'!$M$3:$M$524)</f>
        <v>4.3709700324998366E-2</v>
      </c>
      <c r="F253" s="13">
        <v>1.4995818792587545E-2</v>
      </c>
      <c r="G253" s="8">
        <v>1.0134836351019584E-2</v>
      </c>
      <c r="H253" s="11">
        <f>(Table147[[#This Row],[FERA AR20]]-Table147[[#This Row],[Base AR20]])*100</f>
        <v>-0.96564321478240023</v>
      </c>
      <c r="I253" s="11">
        <f>(Table147[[#This Row],[FERA AR50]]-Table147[[#This Row],[Base AR50]])*100</f>
        <v>-0.48609824415679609</v>
      </c>
      <c r="J253" s="7" t="s">
        <v>624</v>
      </c>
      <c r="K253" s="8" t="s">
        <v>15</v>
      </c>
    </row>
    <row r="254" spans="1:11" ht="15.75" x14ac:dyDescent="0.25">
      <c r="A254" s="12" t="s">
        <v>583</v>
      </c>
      <c r="B254" s="7" t="s">
        <v>584</v>
      </c>
      <c r="C254" s="7" t="s">
        <v>492</v>
      </c>
      <c r="D254" s="8">
        <v>5.5637421796960691E-2</v>
      </c>
      <c r="E254" s="8">
        <f>_xlfn.XLOOKUP(Table147[[#This Row],[PUMA_CZE]],'[1]Electric PUMA-CZ Results'!$L$3:$L$524,'[1]Electric PUMA-CZ Results'!$M$3:$M$524)</f>
        <v>4.6066528852846941E-2</v>
      </c>
      <c r="F254" s="13">
        <v>1.488626652513622E-2</v>
      </c>
      <c r="G254" s="8">
        <v>9.6630293748093312E-3</v>
      </c>
      <c r="H254" s="11">
        <f>(Table147[[#This Row],[FERA AR20]]-Table147[[#This Row],[Base AR20]])*100</f>
        <v>-0.95708929441137502</v>
      </c>
      <c r="I254" s="11">
        <f>(Table147[[#This Row],[FERA AR50]]-Table147[[#This Row],[Base AR50]])*100</f>
        <v>-0.52232371503268882</v>
      </c>
      <c r="J254" s="7" t="s">
        <v>585</v>
      </c>
      <c r="K254" s="8" t="s">
        <v>15</v>
      </c>
    </row>
    <row r="255" spans="1:11" ht="15.75" x14ac:dyDescent="0.25">
      <c r="A255" s="12" t="s">
        <v>625</v>
      </c>
      <c r="B255" s="7" t="s">
        <v>626</v>
      </c>
      <c r="C255" s="7" t="s">
        <v>22</v>
      </c>
      <c r="D255" s="8">
        <v>5.2751587474207481E-2</v>
      </c>
      <c r="E255" s="8">
        <f>_xlfn.XLOOKUP(Table147[[#This Row],[PUMA_CZE]],'[1]Electric PUMA-CZ Results'!$L$3:$L$524,'[1]Electric PUMA-CZ Results'!$M$3:$M$524)</f>
        <v>4.3204244093284869E-2</v>
      </c>
      <c r="F255" s="13">
        <v>1.8543739567982085E-2</v>
      </c>
      <c r="G255" s="8">
        <v>1.2519740498070689E-2</v>
      </c>
      <c r="H255" s="11">
        <f>(Table147[[#This Row],[FERA AR20]]-Table147[[#This Row],[Base AR20]])*100</f>
        <v>-0.95473433809226127</v>
      </c>
      <c r="I255" s="11">
        <f>(Table147[[#This Row],[FERA AR50]]-Table147[[#This Row],[Base AR50]])*100</f>
        <v>-0.60239990699113966</v>
      </c>
      <c r="J255" s="7" t="s">
        <v>627</v>
      </c>
      <c r="K255" s="8" t="s">
        <v>15</v>
      </c>
    </row>
    <row r="256" spans="1:11" ht="15.75" x14ac:dyDescent="0.25">
      <c r="A256" s="12" t="s">
        <v>534</v>
      </c>
      <c r="B256" s="7" t="s">
        <v>535</v>
      </c>
      <c r="C256" s="7" t="s">
        <v>113</v>
      </c>
      <c r="D256" s="8">
        <v>5.2577505190031501E-2</v>
      </c>
      <c r="E256" s="8">
        <f>_xlfn.XLOOKUP(Table147[[#This Row],[PUMA_CZE]],'[1]Electric PUMA-CZ Results'!$L$3:$L$524,'[1]Electric PUMA-CZ Results'!$M$3:$M$524)</f>
        <v>4.3140130400492298E-2</v>
      </c>
      <c r="F256" s="13">
        <v>1.3093759265380098E-2</v>
      </c>
      <c r="G256" s="8">
        <v>8.4817697139208514E-3</v>
      </c>
      <c r="H256" s="11">
        <f>(Table147[[#This Row],[FERA AR20]]-Table147[[#This Row],[Base AR20]])*100</f>
        <v>-0.94373747895392035</v>
      </c>
      <c r="I256" s="11">
        <f>(Table147[[#This Row],[FERA AR50]]-Table147[[#This Row],[Base AR50]])*100</f>
        <v>-0.46119895514592468</v>
      </c>
      <c r="J256" s="7" t="s">
        <v>628</v>
      </c>
      <c r="K256" s="8" t="s">
        <v>15</v>
      </c>
    </row>
    <row r="257" spans="1:11" ht="15.75" x14ac:dyDescent="0.25">
      <c r="A257" s="12" t="s">
        <v>635</v>
      </c>
      <c r="B257" s="7" t="s">
        <v>636</v>
      </c>
      <c r="C257" s="7" t="s">
        <v>18</v>
      </c>
      <c r="D257" s="8">
        <v>5.1832640127596495E-2</v>
      </c>
      <c r="E257" s="8">
        <f>_xlfn.XLOOKUP(Table147[[#This Row],[PUMA_CZE]],'[1]Electric PUMA-CZ Results'!$L$3:$L$524,'[1]Electric PUMA-CZ Results'!$M$3:$M$524)</f>
        <v>4.2453688548341369E-2</v>
      </c>
      <c r="F257" s="13">
        <v>1.3468394960469294E-2</v>
      </c>
      <c r="G257" s="8">
        <v>9.1052183813372482E-3</v>
      </c>
      <c r="H257" s="11">
        <f>(Table147[[#This Row],[FERA AR20]]-Table147[[#This Row],[Base AR20]])*100</f>
        <v>-0.93789515792551259</v>
      </c>
      <c r="I257" s="11">
        <f>(Table147[[#This Row],[FERA AR50]]-Table147[[#This Row],[Base AR50]])*100</f>
        <v>-0.43631765791320459</v>
      </c>
      <c r="J257" s="7" t="s">
        <v>637</v>
      </c>
      <c r="K257" s="8" t="s">
        <v>15</v>
      </c>
    </row>
    <row r="258" spans="1:11" ht="15.75" x14ac:dyDescent="0.25">
      <c r="A258" s="12" t="s">
        <v>638</v>
      </c>
      <c r="B258" s="7" t="s">
        <v>639</v>
      </c>
      <c r="C258" s="7" t="s">
        <v>22</v>
      </c>
      <c r="D258" s="8">
        <v>5.145333275461636E-2</v>
      </c>
      <c r="E258" s="8">
        <f>_xlfn.XLOOKUP(Table147[[#This Row],[PUMA_CZE]],'[1]Electric PUMA-CZ Results'!$L$3:$L$524,'[1]Electric PUMA-CZ Results'!$M$3:$M$524)</f>
        <v>4.2140956399281337E-2</v>
      </c>
      <c r="F258" s="13">
        <v>1.5199527633021456E-2</v>
      </c>
      <c r="G258" s="8">
        <v>1.0267573081028046E-2</v>
      </c>
      <c r="H258" s="11">
        <f>(Table147[[#This Row],[FERA AR20]]-Table147[[#This Row],[Base AR20]])*100</f>
        <v>-0.93123763553350225</v>
      </c>
      <c r="I258" s="11">
        <f>(Table147[[#This Row],[FERA AR50]]-Table147[[#This Row],[Base AR50]])*100</f>
        <v>-0.49319545519934099</v>
      </c>
      <c r="J258" s="7" t="s">
        <v>640</v>
      </c>
      <c r="K258" s="8" t="s">
        <v>15</v>
      </c>
    </row>
    <row r="259" spans="1:11" ht="15.75" x14ac:dyDescent="0.25">
      <c r="A259" s="12" t="s">
        <v>641</v>
      </c>
      <c r="B259" s="7" t="s">
        <v>642</v>
      </c>
      <c r="C259" s="7" t="s">
        <v>18</v>
      </c>
      <c r="D259" s="8">
        <v>5.1391214456999804E-2</v>
      </c>
      <c r="E259" s="8">
        <f>_xlfn.XLOOKUP(Table147[[#This Row],[PUMA_CZE]],'[1]Electric PUMA-CZ Results'!$L$3:$L$524,'[1]Electric PUMA-CZ Results'!$M$3:$M$524)</f>
        <v>4.2092137450604097E-2</v>
      </c>
      <c r="F259" s="13">
        <v>1.454013712326669E-2</v>
      </c>
      <c r="G259" s="8">
        <v>9.8197965728304658E-3</v>
      </c>
      <c r="H259" s="11">
        <f>(Table147[[#This Row],[FERA AR20]]-Table147[[#This Row],[Base AR20]])*100</f>
        <v>-0.92990770063957062</v>
      </c>
      <c r="I259" s="11">
        <f>(Table147[[#This Row],[FERA AR50]]-Table147[[#This Row],[Base AR50]])*100</f>
        <v>-0.47203405504362245</v>
      </c>
      <c r="J259" s="7" t="s">
        <v>643</v>
      </c>
      <c r="K259" s="8" t="s">
        <v>15</v>
      </c>
    </row>
    <row r="260" spans="1:11" ht="15.75" x14ac:dyDescent="0.25">
      <c r="A260" s="12" t="s">
        <v>589</v>
      </c>
      <c r="B260" s="7" t="s">
        <v>590</v>
      </c>
      <c r="C260" s="7" t="s">
        <v>182</v>
      </c>
      <c r="D260" s="8">
        <v>5.5516237256780392E-2</v>
      </c>
      <c r="E260" s="8">
        <f>_xlfn.XLOOKUP(Table147[[#This Row],[PUMA_CZE]],'[1]Electric PUMA-CZ Results'!$L$3:$L$524,'[1]Electric PUMA-CZ Results'!$M$3:$M$524)</f>
        <v>4.6236863877417038E-2</v>
      </c>
      <c r="F260" s="13">
        <v>1.4177082309488187E-2</v>
      </c>
      <c r="G260" s="8">
        <v>9.1848519995002629E-3</v>
      </c>
      <c r="H260" s="11">
        <f>(Table147[[#This Row],[FERA AR20]]-Table147[[#This Row],[Base AR20]])*100</f>
        <v>-0.92793733793633537</v>
      </c>
      <c r="I260" s="11">
        <f>(Table147[[#This Row],[FERA AR50]]-Table147[[#This Row],[Base AR50]])*100</f>
        <v>-0.49922303099879245</v>
      </c>
      <c r="J260" s="7" t="s">
        <v>591</v>
      </c>
      <c r="K260" s="8" t="s">
        <v>15</v>
      </c>
    </row>
    <row r="261" spans="1:11" ht="15.75" x14ac:dyDescent="0.25">
      <c r="A261" s="12" t="s">
        <v>592</v>
      </c>
      <c r="B261" s="7" t="s">
        <v>593</v>
      </c>
      <c r="C261" s="7" t="s">
        <v>182</v>
      </c>
      <c r="D261" s="8">
        <v>5.5376620104080294E-2</v>
      </c>
      <c r="E261" s="8">
        <f>_xlfn.XLOOKUP(Table147[[#This Row],[PUMA_CZE]],'[1]Electric PUMA-CZ Results'!$L$3:$L$524,'[1]Electric PUMA-CZ Results'!$M$3:$M$524)</f>
        <v>4.6120583315128867E-2</v>
      </c>
      <c r="F261" s="13">
        <v>1.5993684068943265E-2</v>
      </c>
      <c r="G261" s="8">
        <v>1.0380630933594367E-2</v>
      </c>
      <c r="H261" s="11">
        <f>(Table147[[#This Row],[FERA AR20]]-Table147[[#This Row],[Base AR20]])*100</f>
        <v>-0.92560367889514272</v>
      </c>
      <c r="I261" s="11">
        <f>(Table147[[#This Row],[FERA AR50]]-Table147[[#This Row],[Base AR50]])*100</f>
        <v>-0.56130531353488988</v>
      </c>
      <c r="J261" s="7" t="s">
        <v>594</v>
      </c>
      <c r="K261" s="8" t="s">
        <v>15</v>
      </c>
    </row>
    <row r="262" spans="1:11" ht="15.75" x14ac:dyDescent="0.25">
      <c r="A262" s="12" t="s">
        <v>335</v>
      </c>
      <c r="B262" s="7" t="s">
        <v>336</v>
      </c>
      <c r="C262" s="7" t="s">
        <v>13</v>
      </c>
      <c r="D262" s="8">
        <v>5.0878631818735212E-2</v>
      </c>
      <c r="E262" s="8">
        <f>_xlfn.XLOOKUP(Table147[[#This Row],[PUMA_CZE]],'[1]Electric PUMA-CZ Results'!$L$3:$L$524,'[1]Electric PUMA-CZ Results'!$M$3:$M$524)</f>
        <v>4.1668933525725933E-2</v>
      </c>
      <c r="F262" s="13">
        <v>1.4232912301817412E-2</v>
      </c>
      <c r="G262" s="8">
        <v>9.6167850031675869E-3</v>
      </c>
      <c r="H262" s="11">
        <f>(Table147[[#This Row],[FERA AR20]]-Table147[[#This Row],[Base AR20]])*100</f>
        <v>-0.92096982930092786</v>
      </c>
      <c r="I262" s="11">
        <f>(Table147[[#This Row],[FERA AR50]]-Table147[[#This Row],[Base AR50]])*100</f>
        <v>-0.46161272986498247</v>
      </c>
      <c r="J262" s="7" t="s">
        <v>644</v>
      </c>
      <c r="K262" s="8" t="s">
        <v>15</v>
      </c>
    </row>
    <row r="263" spans="1:11" ht="15.75" x14ac:dyDescent="0.25">
      <c r="A263" s="12" t="s">
        <v>638</v>
      </c>
      <c r="B263" s="7" t="s">
        <v>639</v>
      </c>
      <c r="C263" s="7" t="s">
        <v>13</v>
      </c>
      <c r="D263" s="8">
        <v>5.0721471407325455E-2</v>
      </c>
      <c r="E263" s="8">
        <f>_xlfn.XLOOKUP(Table147[[#This Row],[PUMA_CZE]],'[1]Electric PUMA-CZ Results'!$L$3:$L$524,'[1]Electric PUMA-CZ Results'!$M$3:$M$524)</f>
        <v>4.1540221205802731E-2</v>
      </c>
      <c r="F263" s="13">
        <v>1.4975466114813599E-2</v>
      </c>
      <c r="G263" s="8">
        <v>1.0116633077925329E-2</v>
      </c>
      <c r="H263" s="11">
        <f>(Table147[[#This Row],[FERA AR20]]-Table147[[#This Row],[Base AR20]])*100</f>
        <v>-0.91812502015227238</v>
      </c>
      <c r="I263" s="11">
        <f>(Table147[[#This Row],[FERA AR50]]-Table147[[#This Row],[Base AR50]])*100</f>
        <v>-0.48588330368882704</v>
      </c>
      <c r="J263" s="7" t="s">
        <v>645</v>
      </c>
      <c r="K263" s="8" t="s">
        <v>15</v>
      </c>
    </row>
    <row r="264" spans="1:11" ht="15.75" x14ac:dyDescent="0.25">
      <c r="A264" s="12" t="s">
        <v>574</v>
      </c>
      <c r="B264" s="7" t="s">
        <v>575</v>
      </c>
      <c r="C264" s="7" t="s">
        <v>57</v>
      </c>
      <c r="D264" s="8">
        <v>5.5939149316392218E-2</v>
      </c>
      <c r="E264" s="8">
        <f>_xlfn.XLOOKUP(Table147[[#This Row],[PUMA_CZE]],'[1]Electric PUMA-CZ Results'!$L$3:$L$524,'[1]Electric PUMA-CZ Results'!$M$3:$M$524)</f>
        <v>4.68114440812053E-2</v>
      </c>
      <c r="F264" s="13">
        <v>2.0378928763599185E-2</v>
      </c>
      <c r="G264" s="8">
        <v>1.3234176265841538E-2</v>
      </c>
      <c r="H264" s="11">
        <f>(Table147[[#This Row],[FERA AR20]]-Table147[[#This Row],[Base AR20]])*100</f>
        <v>-0.91277052351869181</v>
      </c>
      <c r="I264" s="11">
        <f>(Table147[[#This Row],[FERA AR50]]-Table147[[#This Row],[Base AR50]])*100</f>
        <v>-0.71447524977576471</v>
      </c>
      <c r="J264" s="7" t="s">
        <v>576</v>
      </c>
      <c r="K264" s="8" t="s">
        <v>15</v>
      </c>
    </row>
    <row r="265" spans="1:11" ht="15.75" x14ac:dyDescent="0.25">
      <c r="A265" s="12" t="s">
        <v>598</v>
      </c>
      <c r="B265" s="7" t="s">
        <v>599</v>
      </c>
      <c r="C265" s="7" t="s">
        <v>182</v>
      </c>
      <c r="D265" s="8">
        <v>5.4452971216422008E-2</v>
      </c>
      <c r="E265" s="8">
        <f>_xlfn.XLOOKUP(Table147[[#This Row],[PUMA_CZE]],'[1]Electric PUMA-CZ Results'!$L$3:$L$524,'[1]Electric PUMA-CZ Results'!$M$3:$M$524)</f>
        <v>4.5351319582580596E-2</v>
      </c>
      <c r="F265" s="13">
        <v>1.8269303669156679E-2</v>
      </c>
      <c r="G265" s="8">
        <v>1.1853097993898623E-2</v>
      </c>
      <c r="H265" s="11">
        <f>(Table147[[#This Row],[FERA AR20]]-Table147[[#This Row],[Base AR20]])*100</f>
        <v>-0.91016516338414122</v>
      </c>
      <c r="I265" s="11">
        <f>(Table147[[#This Row],[FERA AR50]]-Table147[[#This Row],[Base AR50]])*100</f>
        <v>-0.64162056752580554</v>
      </c>
      <c r="J265" s="7" t="s">
        <v>600</v>
      </c>
      <c r="K265" s="8" t="s">
        <v>15</v>
      </c>
    </row>
    <row r="266" spans="1:11" ht="15.75" x14ac:dyDescent="0.25">
      <c r="A266" s="12" t="s">
        <v>653</v>
      </c>
      <c r="B266" s="7" t="s">
        <v>654</v>
      </c>
      <c r="C266" s="7" t="s">
        <v>18</v>
      </c>
      <c r="D266" s="8">
        <v>5.0224939103827609E-2</v>
      </c>
      <c r="E266" s="8">
        <f>_xlfn.XLOOKUP(Table147[[#This Row],[PUMA_CZE]],'[1]Electric PUMA-CZ Results'!$L$3:$L$524,'[1]Electric PUMA-CZ Results'!$M$3:$M$524)</f>
        <v>4.1136895917792037E-2</v>
      </c>
      <c r="F266" s="13">
        <v>1.3817678094671788E-2</v>
      </c>
      <c r="G266" s="8">
        <v>9.3408480370966059E-3</v>
      </c>
      <c r="H266" s="11">
        <f>(Table147[[#This Row],[FERA AR20]]-Table147[[#This Row],[Base AR20]])*100</f>
        <v>-0.90880431860355726</v>
      </c>
      <c r="I266" s="11">
        <f>(Table147[[#This Row],[FERA AR50]]-Table147[[#This Row],[Base AR50]])*100</f>
        <v>-0.44768300575751818</v>
      </c>
      <c r="J266" s="7" t="s">
        <v>655</v>
      </c>
      <c r="K266" s="8" t="s">
        <v>15</v>
      </c>
    </row>
    <row r="267" spans="1:11" ht="15.75" x14ac:dyDescent="0.25">
      <c r="A267" s="12" t="s">
        <v>607</v>
      </c>
      <c r="B267" s="7" t="s">
        <v>608</v>
      </c>
      <c r="C267" s="7" t="s">
        <v>182</v>
      </c>
      <c r="D267" s="8">
        <v>5.4312423581975598E-2</v>
      </c>
      <c r="E267" s="8">
        <f>_xlfn.XLOOKUP(Table147[[#This Row],[PUMA_CZE]],'[1]Electric PUMA-CZ Results'!$L$3:$L$524,'[1]Electric PUMA-CZ Results'!$M$3:$M$524)</f>
        <v>4.5234264065793034E-2</v>
      </c>
      <c r="F267" s="13">
        <v>1.1495880079194287E-2</v>
      </c>
      <c r="G267" s="8">
        <v>7.4607745236382134E-3</v>
      </c>
      <c r="H267" s="11">
        <f>(Table147[[#This Row],[FERA AR20]]-Table147[[#This Row],[Base AR20]])*100</f>
        <v>-0.90781595161825646</v>
      </c>
      <c r="I267" s="11">
        <f>(Table147[[#This Row],[FERA AR50]]-Table147[[#This Row],[Base AR50]])*100</f>
        <v>-0.40351055555560733</v>
      </c>
      <c r="J267" s="7" t="s">
        <v>609</v>
      </c>
      <c r="K267" s="8" t="s">
        <v>15</v>
      </c>
    </row>
    <row r="268" spans="1:11" ht="15.75" x14ac:dyDescent="0.25">
      <c r="A268" s="12" t="s">
        <v>659</v>
      </c>
      <c r="B268" s="7" t="s">
        <v>660</v>
      </c>
      <c r="C268" s="7" t="s">
        <v>22</v>
      </c>
      <c r="D268" s="8">
        <v>4.9898929362306187E-2</v>
      </c>
      <c r="E268" s="8">
        <f>_xlfn.XLOOKUP(Table147[[#This Row],[PUMA_CZE]],'[1]Electric PUMA-CZ Results'!$L$3:$L$524,'[1]Electric PUMA-CZ Results'!$M$3:$M$524)</f>
        <v>4.0867879572661935E-2</v>
      </c>
      <c r="F268" s="13">
        <v>1.3516783689267318E-2</v>
      </c>
      <c r="G268" s="8">
        <v>9.1347012496199708E-3</v>
      </c>
      <c r="H268" s="11">
        <f>(Table147[[#This Row],[FERA AR20]]-Table147[[#This Row],[Base AR20]])*100</f>
        <v>-0.90310497896442521</v>
      </c>
      <c r="I268" s="11">
        <f>(Table147[[#This Row],[FERA AR50]]-Table147[[#This Row],[Base AR50]])*100</f>
        <v>-0.43820824396473468</v>
      </c>
      <c r="J268" s="7" t="s">
        <v>661</v>
      </c>
      <c r="K268" s="8" t="s">
        <v>15</v>
      </c>
    </row>
    <row r="269" spans="1:11" ht="15.75" x14ac:dyDescent="0.25">
      <c r="A269" s="12" t="s">
        <v>666</v>
      </c>
      <c r="B269" s="7" t="s">
        <v>667</v>
      </c>
      <c r="C269" s="7" t="s">
        <v>250</v>
      </c>
      <c r="D269" s="8">
        <v>4.9461618216587296E-2</v>
      </c>
      <c r="E269" s="8">
        <f>_xlfn.XLOOKUP(Table147[[#This Row],[PUMA_CZE]],'[1]Electric PUMA-CZ Results'!$L$3:$L$524,'[1]Electric PUMA-CZ Results'!$M$3:$M$524)</f>
        <v>4.0512845353732112E-2</v>
      </c>
      <c r="F269" s="13">
        <v>1.853001868757196E-2</v>
      </c>
      <c r="G269" s="8">
        <v>1.2517048141358447E-2</v>
      </c>
      <c r="H269" s="11">
        <f>(Table147[[#This Row],[FERA AR20]]-Table147[[#This Row],[Base AR20]])*100</f>
        <v>-0.89487728628551833</v>
      </c>
      <c r="I269" s="11">
        <f>(Table147[[#This Row],[FERA AR50]]-Table147[[#This Row],[Base AR50]])*100</f>
        <v>-0.6012970546213513</v>
      </c>
      <c r="J269" s="7" t="s">
        <v>668</v>
      </c>
      <c r="K269" s="8" t="s">
        <v>15</v>
      </c>
    </row>
    <row r="270" spans="1:11" ht="15.75" x14ac:dyDescent="0.25">
      <c r="A270" s="12" t="s">
        <v>669</v>
      </c>
      <c r="B270" s="7" t="s">
        <v>670</v>
      </c>
      <c r="C270" s="7" t="s">
        <v>18</v>
      </c>
      <c r="D270" s="8">
        <v>4.9271810607396362E-2</v>
      </c>
      <c r="E270" s="8">
        <f>_xlfn.XLOOKUP(Table147[[#This Row],[PUMA_CZE]],'[1]Electric PUMA-CZ Results'!$L$3:$L$524,'[1]Electric PUMA-CZ Results'!$M$3:$M$524)</f>
        <v>4.0356232995077089E-2</v>
      </c>
      <c r="F270" s="13">
        <v>1.6812474485353002E-2</v>
      </c>
      <c r="G270" s="8">
        <v>1.1352857315779764E-2</v>
      </c>
      <c r="H270" s="11">
        <f>(Table147[[#This Row],[FERA AR20]]-Table147[[#This Row],[Base AR20]])*100</f>
        <v>-0.8915577612319272</v>
      </c>
      <c r="I270" s="11">
        <f>(Table147[[#This Row],[FERA AR50]]-Table147[[#This Row],[Base AR50]])*100</f>
        <v>-0.54596171695732376</v>
      </c>
      <c r="J270" s="7" t="s">
        <v>671</v>
      </c>
      <c r="K270" s="8" t="s">
        <v>15</v>
      </c>
    </row>
    <row r="271" spans="1:11" ht="15.75" x14ac:dyDescent="0.25">
      <c r="A271" s="12" t="s">
        <v>659</v>
      </c>
      <c r="B271" s="7" t="s">
        <v>660</v>
      </c>
      <c r="C271" s="7" t="s">
        <v>13</v>
      </c>
      <c r="D271" s="8">
        <v>4.9227950069487471E-2</v>
      </c>
      <c r="E271" s="8">
        <f>_xlfn.XLOOKUP(Table147[[#This Row],[PUMA_CZE]],'[1]Electric PUMA-CZ Results'!$L$3:$L$524,'[1]Electric PUMA-CZ Results'!$M$3:$M$524)</f>
        <v>4.0317046778327113E-2</v>
      </c>
      <c r="F271" s="13">
        <v>1.3318774623847498E-2</v>
      </c>
      <c r="G271" s="8">
        <v>9.0012549547879694E-3</v>
      </c>
      <c r="H271" s="11">
        <f>(Table147[[#This Row],[FERA AR20]]-Table147[[#This Row],[Base AR20]])*100</f>
        <v>-0.8910903291160357</v>
      </c>
      <c r="I271" s="11">
        <f>(Table147[[#This Row],[FERA AR50]]-Table147[[#This Row],[Base AR50]])*100</f>
        <v>-0.43175196690595286</v>
      </c>
      <c r="J271" s="7" t="s">
        <v>672</v>
      </c>
      <c r="K271" s="8" t="s">
        <v>15</v>
      </c>
    </row>
    <row r="272" spans="1:11" ht="15.75" x14ac:dyDescent="0.25">
      <c r="A272" s="12" t="s">
        <v>616</v>
      </c>
      <c r="B272" s="7" t="s">
        <v>617</v>
      </c>
      <c r="C272" s="7" t="s">
        <v>26</v>
      </c>
      <c r="D272" s="8">
        <v>5.3724029939675358E-2</v>
      </c>
      <c r="E272" s="8">
        <f>_xlfn.XLOOKUP(Table147[[#This Row],[PUMA_CZE]],'[1]Electric PUMA-CZ Results'!$L$3:$L$524,'[1]Electric PUMA-CZ Results'!$M$3:$M$524)</f>
        <v>4.4975698859973622E-2</v>
      </c>
      <c r="F272" s="13">
        <v>2.1504807955784643E-2</v>
      </c>
      <c r="G272" s="8">
        <v>1.3964283346817435E-2</v>
      </c>
      <c r="H272" s="11">
        <f>(Table147[[#This Row],[FERA AR20]]-Table147[[#This Row],[Base AR20]])*100</f>
        <v>-0.87483310797017366</v>
      </c>
      <c r="I272" s="11">
        <f>(Table147[[#This Row],[FERA AR50]]-Table147[[#This Row],[Base AR50]])*100</f>
        <v>-0.75405246089672084</v>
      </c>
      <c r="J272" s="7" t="s">
        <v>618</v>
      </c>
      <c r="K272" s="8" t="s">
        <v>15</v>
      </c>
    </row>
    <row r="273" spans="1:11" ht="15.75" x14ac:dyDescent="0.25">
      <c r="A273" s="12" t="s">
        <v>632</v>
      </c>
      <c r="B273" s="7" t="s">
        <v>633</v>
      </c>
      <c r="C273" s="7" t="s">
        <v>182</v>
      </c>
      <c r="D273" s="8">
        <v>5.2166938124721118E-2</v>
      </c>
      <c r="E273" s="8">
        <f>_xlfn.XLOOKUP(Table147[[#This Row],[PUMA_CZE]],'[1]Electric PUMA-CZ Results'!$L$3:$L$524,'[1]Electric PUMA-CZ Results'!$M$3:$M$524)</f>
        <v>4.3447390099907744E-2</v>
      </c>
      <c r="F273" s="13">
        <v>1.8518080308777423E-2</v>
      </c>
      <c r="G273" s="8">
        <v>1.2014760077852731E-2</v>
      </c>
      <c r="H273" s="11">
        <f>(Table147[[#This Row],[FERA AR20]]-Table147[[#This Row],[Base AR20]])*100</f>
        <v>-0.87195480248133739</v>
      </c>
      <c r="I273" s="11">
        <f>(Table147[[#This Row],[FERA AR50]]-Table147[[#This Row],[Base AR50]])*100</f>
        <v>-0.65033202309246929</v>
      </c>
      <c r="J273" s="7" t="s">
        <v>634</v>
      </c>
      <c r="K273" s="8" t="s">
        <v>15</v>
      </c>
    </row>
    <row r="274" spans="1:11" ht="15.75" x14ac:dyDescent="0.25">
      <c r="A274" s="12" t="s">
        <v>681</v>
      </c>
      <c r="B274" s="7" t="s">
        <v>682</v>
      </c>
      <c r="C274" s="7" t="s">
        <v>13</v>
      </c>
      <c r="D274" s="8">
        <v>4.8093864315665105E-2</v>
      </c>
      <c r="E274" s="8">
        <f>_xlfn.XLOOKUP(Table147[[#This Row],[PUMA_CZE]],'[1]Electric PUMA-CZ Results'!$L$3:$L$524,'[1]Electric PUMA-CZ Results'!$M$3:$M$524)</f>
        <v>3.9388245389625161E-2</v>
      </c>
      <c r="F274" s="13">
        <v>1.2641726601387895E-2</v>
      </c>
      <c r="G274" s="8">
        <v>8.5451608259360674E-3</v>
      </c>
      <c r="H274" s="11">
        <f>(Table147[[#This Row],[FERA AR20]]-Table147[[#This Row],[Base AR20]])*100</f>
        <v>-0.87056189260399441</v>
      </c>
      <c r="I274" s="11">
        <f>(Table147[[#This Row],[FERA AR50]]-Table147[[#This Row],[Base AR50]])*100</f>
        <v>-0.40965657754518275</v>
      </c>
      <c r="J274" s="7" t="s">
        <v>683</v>
      </c>
      <c r="K274" s="8" t="s">
        <v>15</v>
      </c>
    </row>
    <row r="275" spans="1:11" ht="15.75" x14ac:dyDescent="0.25">
      <c r="A275" s="12" t="s">
        <v>678</v>
      </c>
      <c r="B275" s="7" t="s">
        <v>679</v>
      </c>
      <c r="C275" s="7" t="s">
        <v>18</v>
      </c>
      <c r="D275" s="8">
        <v>4.8111277964160218E-2</v>
      </c>
      <c r="E275" s="8">
        <f>_xlfn.XLOOKUP(Table147[[#This Row],[PUMA_CZE]],'[1]Electric PUMA-CZ Results'!$L$3:$L$524,'[1]Electric PUMA-CZ Results'!$M$3:$M$524)</f>
        <v>3.9405695047080538E-2</v>
      </c>
      <c r="F275" s="13">
        <v>9.3625973201807433E-3</v>
      </c>
      <c r="G275" s="8">
        <v>6.3349510355919184E-3</v>
      </c>
      <c r="H275" s="11">
        <f>(Table147[[#This Row],[FERA AR20]]-Table147[[#This Row],[Base AR20]])*100</f>
        <v>-0.87055829170796795</v>
      </c>
      <c r="I275" s="11">
        <f>(Table147[[#This Row],[FERA AR50]]-Table147[[#This Row],[Base AR50]])*100</f>
        <v>-0.30276462845888247</v>
      </c>
      <c r="J275" s="7" t="s">
        <v>680</v>
      </c>
      <c r="K275" s="8" t="s">
        <v>15</v>
      </c>
    </row>
    <row r="276" spans="1:11" ht="15.75" x14ac:dyDescent="0.25">
      <c r="A276" s="12" t="s">
        <v>684</v>
      </c>
      <c r="B276" s="7" t="s">
        <v>685</v>
      </c>
      <c r="C276" s="7" t="s">
        <v>18</v>
      </c>
      <c r="D276" s="8">
        <v>4.8034357325960952E-2</v>
      </c>
      <c r="E276" s="8">
        <f>_xlfn.XLOOKUP(Table147[[#This Row],[PUMA_CZE]],'[1]Electric PUMA-CZ Results'!$L$3:$L$524,'[1]Electric PUMA-CZ Results'!$M$3:$M$524)</f>
        <v>3.9342692954016878E-2</v>
      </c>
      <c r="F276" s="13">
        <v>1.2747791790268163E-2</v>
      </c>
      <c r="G276" s="8">
        <v>8.6194828405324418E-3</v>
      </c>
      <c r="H276" s="11">
        <f>(Table147[[#This Row],[FERA AR20]]-Table147[[#This Row],[Base AR20]])*100</f>
        <v>-0.86916643719440745</v>
      </c>
      <c r="I276" s="11">
        <f>(Table147[[#This Row],[FERA AR50]]-Table147[[#This Row],[Base AR50]])*100</f>
        <v>-0.41283089497357212</v>
      </c>
      <c r="J276" s="7" t="s">
        <v>686</v>
      </c>
      <c r="K276" s="8" t="s">
        <v>15</v>
      </c>
    </row>
    <row r="277" spans="1:11" ht="15.75" x14ac:dyDescent="0.25">
      <c r="A277" s="12" t="s">
        <v>619</v>
      </c>
      <c r="B277" s="7" t="s">
        <v>620</v>
      </c>
      <c r="C277" s="7" t="s">
        <v>18</v>
      </c>
      <c r="D277" s="8">
        <v>4.7745538253209978E-2</v>
      </c>
      <c r="E277" s="8">
        <f>_xlfn.XLOOKUP(Table147[[#This Row],[PUMA_CZE]],'[1]Electric PUMA-CZ Results'!$L$3:$L$524,'[1]Electric PUMA-CZ Results'!$M$3:$M$524)</f>
        <v>3.9106134775016059E-2</v>
      </c>
      <c r="F277" s="13">
        <v>1.3687139792217865E-2</v>
      </c>
      <c r="G277" s="8">
        <v>9.244252196427695E-3</v>
      </c>
      <c r="H277" s="11">
        <f>(Table147[[#This Row],[FERA AR20]]-Table147[[#This Row],[Base AR20]])*100</f>
        <v>-0.86394034781939189</v>
      </c>
      <c r="I277" s="11">
        <f>(Table147[[#This Row],[FERA AR50]]-Table147[[#This Row],[Base AR50]])*100</f>
        <v>-0.44428875957901703</v>
      </c>
      <c r="J277" s="7" t="s">
        <v>687</v>
      </c>
      <c r="K277" s="8" t="s">
        <v>15</v>
      </c>
    </row>
    <row r="278" spans="1:11" ht="15.75" x14ac:dyDescent="0.25">
      <c r="A278" s="12" t="s">
        <v>693</v>
      </c>
      <c r="B278" s="7" t="s">
        <v>694</v>
      </c>
      <c r="C278" s="7" t="s">
        <v>269</v>
      </c>
      <c r="D278" s="8">
        <v>4.7456703624153634E-2</v>
      </c>
      <c r="E278" s="8">
        <f>_xlfn.XLOOKUP(Table147[[#This Row],[PUMA_CZE]],'[1]Electric PUMA-CZ Results'!$L$3:$L$524,'[1]Electric PUMA-CZ Results'!$M$3:$M$524)</f>
        <v>3.8867092829857966E-2</v>
      </c>
      <c r="F278" s="13">
        <v>1.7478754228159223E-2</v>
      </c>
      <c r="G278" s="8">
        <v>1.1811411991585107E-2</v>
      </c>
      <c r="H278" s="11">
        <f>(Table147[[#This Row],[FERA AR20]]-Table147[[#This Row],[Base AR20]])*100</f>
        <v>-0.85896107942956679</v>
      </c>
      <c r="I278" s="11">
        <f>(Table147[[#This Row],[FERA AR50]]-Table147[[#This Row],[Base AR50]])*100</f>
        <v>-0.56673422365741166</v>
      </c>
      <c r="J278" s="7" t="s">
        <v>695</v>
      </c>
      <c r="K278" s="8" t="s">
        <v>15</v>
      </c>
    </row>
    <row r="279" spans="1:11" ht="15.75" x14ac:dyDescent="0.25">
      <c r="A279" s="12" t="s">
        <v>689</v>
      </c>
      <c r="B279" s="7" t="s">
        <v>690</v>
      </c>
      <c r="C279" s="7" t="s">
        <v>85</v>
      </c>
      <c r="D279" s="8">
        <v>4.7680631771724193E-2</v>
      </c>
      <c r="E279" s="8">
        <f>_xlfn.XLOOKUP(Table147[[#This Row],[PUMA_CZE]],'[1]Electric PUMA-CZ Results'!$L$3:$L$524,'[1]Electric PUMA-CZ Results'!$M$3:$M$524)</f>
        <v>3.9122225430176794E-2</v>
      </c>
      <c r="F279" s="13">
        <v>1.3945584336254431E-2</v>
      </c>
      <c r="G279" s="8">
        <v>9.034856281245552E-3</v>
      </c>
      <c r="H279" s="11">
        <f>(Table147[[#This Row],[FERA AR20]]-Table147[[#This Row],[Base AR20]])*100</f>
        <v>-0.85584063415473988</v>
      </c>
      <c r="I279" s="11">
        <f>(Table147[[#This Row],[FERA AR50]]-Table147[[#This Row],[Base AR50]])*100</f>
        <v>-0.49107280550088789</v>
      </c>
      <c r="J279" s="7" t="s">
        <v>691</v>
      </c>
      <c r="K279" s="8" t="s">
        <v>15</v>
      </c>
    </row>
    <row r="280" spans="1:11" ht="15.75" x14ac:dyDescent="0.25">
      <c r="A280" s="12" t="s">
        <v>629</v>
      </c>
      <c r="B280" s="7" t="s">
        <v>630</v>
      </c>
      <c r="C280" s="7" t="s">
        <v>57</v>
      </c>
      <c r="D280" s="8">
        <v>5.2272233580087257E-2</v>
      </c>
      <c r="E280" s="8">
        <f>_xlfn.XLOOKUP(Table147[[#This Row],[PUMA_CZE]],'[1]Electric PUMA-CZ Results'!$L$3:$L$524,'[1]Electric PUMA-CZ Results'!$M$3:$M$524)</f>
        <v>4.3742866474319332E-2</v>
      </c>
      <c r="F280" s="13">
        <v>2.0377418934982138E-2</v>
      </c>
      <c r="G280" s="8">
        <v>1.3228789744793685E-2</v>
      </c>
      <c r="H280" s="11">
        <f>(Table147[[#This Row],[FERA AR20]]-Table147[[#This Row],[Base AR20]])*100</f>
        <v>-0.85293671057679254</v>
      </c>
      <c r="I280" s="11">
        <f>(Table147[[#This Row],[FERA AR50]]-Table147[[#This Row],[Base AR50]])*100</f>
        <v>-0.71486291901884536</v>
      </c>
      <c r="J280" s="7" t="s">
        <v>631</v>
      </c>
      <c r="K280" s="8" t="s">
        <v>15</v>
      </c>
    </row>
    <row r="281" spans="1:11" ht="15.75" x14ac:dyDescent="0.25">
      <c r="A281" s="12" t="s">
        <v>646</v>
      </c>
      <c r="B281" s="7" t="s">
        <v>647</v>
      </c>
      <c r="C281" s="7" t="s">
        <v>182</v>
      </c>
      <c r="D281" s="8">
        <v>5.0548460090623248E-2</v>
      </c>
      <c r="E281" s="8">
        <f>_xlfn.XLOOKUP(Table147[[#This Row],[PUMA_CZE]],'[1]Electric PUMA-CZ Results'!$L$3:$L$524,'[1]Electric PUMA-CZ Results'!$M$3:$M$524)</f>
        <v>4.2099435839156159E-2</v>
      </c>
      <c r="F281" s="13">
        <v>1.5130766629429427E-2</v>
      </c>
      <c r="G281" s="8">
        <v>9.8217770601015143E-3</v>
      </c>
      <c r="H281" s="11">
        <f>(Table147[[#This Row],[FERA AR20]]-Table147[[#This Row],[Base AR20]])*100</f>
        <v>-0.84490242514670899</v>
      </c>
      <c r="I281" s="11">
        <f>(Table147[[#This Row],[FERA AR50]]-Table147[[#This Row],[Base AR50]])*100</f>
        <v>-0.53089895693279132</v>
      </c>
      <c r="J281" s="7" t="s">
        <v>648</v>
      </c>
      <c r="K281" s="8" t="s">
        <v>15</v>
      </c>
    </row>
    <row r="282" spans="1:11" ht="15.75" x14ac:dyDescent="0.25">
      <c r="A282" s="12" t="s">
        <v>503</v>
      </c>
      <c r="B282" s="7" t="s">
        <v>504</v>
      </c>
      <c r="C282" s="7" t="s">
        <v>151</v>
      </c>
      <c r="D282" s="8">
        <v>4.9843949239469339E-2</v>
      </c>
      <c r="E282" s="8">
        <f>_xlfn.XLOOKUP(Table147[[#This Row],[PUMA_CZE]],'[1]Electric PUMA-CZ Results'!$L$3:$L$524,'[1]Electric PUMA-CZ Results'!$M$3:$M$524)</f>
        <v>4.1415131809795502E-2</v>
      </c>
      <c r="F282" s="13">
        <v>1.1495237781461248E-2</v>
      </c>
      <c r="G282" s="8">
        <v>7.4549595105505573E-3</v>
      </c>
      <c r="H282" s="11">
        <f>(Table147[[#This Row],[FERA AR20]]-Table147[[#This Row],[Base AR20]])*100</f>
        <v>-0.84288174296738361</v>
      </c>
      <c r="I282" s="11">
        <f>(Table147[[#This Row],[FERA AR50]]-Table147[[#This Row],[Base AR50]])*100</f>
        <v>-0.4040278270910691</v>
      </c>
      <c r="J282" s="7" t="s">
        <v>662</v>
      </c>
      <c r="K282" s="8" t="s">
        <v>15</v>
      </c>
    </row>
    <row r="283" spans="1:11" ht="15.75" x14ac:dyDescent="0.25">
      <c r="A283" s="12" t="s">
        <v>452</v>
      </c>
      <c r="B283" s="7" t="s">
        <v>453</v>
      </c>
      <c r="C283" s="7" t="s">
        <v>182</v>
      </c>
      <c r="D283" s="8">
        <v>5.0275390934836524E-2</v>
      </c>
      <c r="E283" s="8">
        <f>_xlfn.XLOOKUP(Table147[[#This Row],[PUMA_CZE]],'[1]Electric PUMA-CZ Results'!$L$3:$L$524,'[1]Electric PUMA-CZ Results'!$M$3:$M$524)</f>
        <v>4.1872009377834009E-2</v>
      </c>
      <c r="F283" s="13">
        <v>1.591448703735026E-2</v>
      </c>
      <c r="G283" s="8">
        <v>1.0321525023948943E-2</v>
      </c>
      <c r="H283" s="11">
        <f>(Table147[[#This Row],[FERA AR20]]-Table147[[#This Row],[Base AR20]])*100</f>
        <v>-0.8403381557002515</v>
      </c>
      <c r="I283" s="11">
        <f>(Table147[[#This Row],[FERA AR50]]-Table147[[#This Row],[Base AR50]])*100</f>
        <v>-0.55929620134013169</v>
      </c>
      <c r="J283" s="7" t="s">
        <v>649</v>
      </c>
      <c r="K283" s="8" t="s">
        <v>15</v>
      </c>
    </row>
    <row r="284" spans="1:11" ht="15.75" x14ac:dyDescent="0.25">
      <c r="A284" s="12" t="s">
        <v>641</v>
      </c>
      <c r="B284" s="7" t="s">
        <v>642</v>
      </c>
      <c r="C284" s="7" t="s">
        <v>22</v>
      </c>
      <c r="D284" s="8">
        <v>4.6404003203563492E-2</v>
      </c>
      <c r="E284" s="8">
        <f>_xlfn.XLOOKUP(Table147[[#This Row],[PUMA_CZE]],'[1]Electric PUMA-CZ Results'!$L$3:$L$524,'[1]Electric PUMA-CZ Results'!$M$3:$M$524)</f>
        <v>3.8005489072581666E-2</v>
      </c>
      <c r="F284" s="13">
        <v>1.2155771094161497E-2</v>
      </c>
      <c r="G284" s="8">
        <v>8.2113944943675195E-3</v>
      </c>
      <c r="H284" s="11">
        <f>(Table147[[#This Row],[FERA AR20]]-Table147[[#This Row],[Base AR20]])*100</f>
        <v>-0.83985141309818256</v>
      </c>
      <c r="I284" s="11">
        <f>(Table147[[#This Row],[FERA AR50]]-Table147[[#This Row],[Base AR50]])*100</f>
        <v>-0.39443765997939778</v>
      </c>
      <c r="J284" s="7" t="s">
        <v>696</v>
      </c>
      <c r="K284" s="8" t="s">
        <v>15</v>
      </c>
    </row>
    <row r="285" spans="1:11" ht="15.75" x14ac:dyDescent="0.25">
      <c r="A285" s="12" t="s">
        <v>656</v>
      </c>
      <c r="B285" s="7" t="s">
        <v>657</v>
      </c>
      <c r="C285" s="7" t="s">
        <v>182</v>
      </c>
      <c r="D285" s="8">
        <v>5.0143113699348235E-2</v>
      </c>
      <c r="E285" s="8">
        <f>_xlfn.XLOOKUP(Table147[[#This Row],[PUMA_CZE]],'[1]Electric PUMA-CZ Results'!$L$3:$L$524,'[1]Electric PUMA-CZ Results'!$M$3:$M$524)</f>
        <v>4.1761841887500248E-2</v>
      </c>
      <c r="F285" s="13">
        <v>1.1931073642490275E-2</v>
      </c>
      <c r="G285" s="8">
        <v>7.7483033536448268E-3</v>
      </c>
      <c r="H285" s="11">
        <f>(Table147[[#This Row],[FERA AR20]]-Table147[[#This Row],[Base AR20]])*100</f>
        <v>-0.83812718118479879</v>
      </c>
      <c r="I285" s="11">
        <f>(Table147[[#This Row],[FERA AR50]]-Table147[[#This Row],[Base AR50]])*100</f>
        <v>-0.41827702888454482</v>
      </c>
      <c r="J285" s="7" t="s">
        <v>658</v>
      </c>
      <c r="K285" s="8" t="s">
        <v>15</v>
      </c>
    </row>
    <row r="286" spans="1:11" ht="15.75" x14ac:dyDescent="0.25">
      <c r="A286" s="12" t="s">
        <v>471</v>
      </c>
      <c r="B286" s="7" t="s">
        <v>472</v>
      </c>
      <c r="C286" s="7" t="s">
        <v>13</v>
      </c>
      <c r="D286" s="8">
        <v>4.6167957162843151E-2</v>
      </c>
      <c r="E286" s="8">
        <f>_xlfn.XLOOKUP(Table147[[#This Row],[PUMA_CZE]],'[1]Electric PUMA-CZ Results'!$L$3:$L$524,'[1]Electric PUMA-CZ Results'!$M$3:$M$524)</f>
        <v>3.7810952639034577E-2</v>
      </c>
      <c r="F286" s="13">
        <v>1.323254225556453E-2</v>
      </c>
      <c r="G286" s="8">
        <v>8.9427578894464062E-3</v>
      </c>
      <c r="H286" s="11">
        <f>(Table147[[#This Row],[FERA AR20]]-Table147[[#This Row],[Base AR20]])*100</f>
        <v>-0.83570045238085744</v>
      </c>
      <c r="I286" s="11">
        <f>(Table147[[#This Row],[FERA AR50]]-Table147[[#This Row],[Base AR50]])*100</f>
        <v>-0.42897843661181234</v>
      </c>
      <c r="J286" s="7" t="s">
        <v>700</v>
      </c>
      <c r="K286" s="8" t="s">
        <v>15</v>
      </c>
    </row>
    <row r="287" spans="1:11" ht="15.75" x14ac:dyDescent="0.25">
      <c r="A287" s="12" t="s">
        <v>701</v>
      </c>
      <c r="B287" s="7" t="s">
        <v>702</v>
      </c>
      <c r="C287" s="7" t="s">
        <v>250</v>
      </c>
      <c r="D287" s="8">
        <v>4.5933765306495247E-2</v>
      </c>
      <c r="E287" s="8">
        <f>_xlfn.XLOOKUP(Table147[[#This Row],[PUMA_CZE]],'[1]Electric PUMA-CZ Results'!$L$3:$L$524,'[1]Electric PUMA-CZ Results'!$M$3:$M$524)</f>
        <v>3.7623264209188351E-2</v>
      </c>
      <c r="F287" s="13">
        <v>1.8554937190134721E-2</v>
      </c>
      <c r="G287" s="8">
        <v>1.253193940457289E-2</v>
      </c>
      <c r="H287" s="11">
        <f>(Table147[[#This Row],[FERA AR20]]-Table147[[#This Row],[Base AR20]])*100</f>
        <v>-0.83105010973068971</v>
      </c>
      <c r="I287" s="11">
        <f>(Table147[[#This Row],[FERA AR50]]-Table147[[#This Row],[Base AR50]])*100</f>
        <v>-0.60229977855618311</v>
      </c>
      <c r="J287" s="7" t="s">
        <v>703</v>
      </c>
      <c r="K287" s="8" t="s">
        <v>15</v>
      </c>
    </row>
    <row r="288" spans="1:11" ht="15.75" x14ac:dyDescent="0.25">
      <c r="A288" s="12" t="s">
        <v>335</v>
      </c>
      <c r="B288" s="7" t="s">
        <v>336</v>
      </c>
      <c r="C288" s="7" t="s">
        <v>151</v>
      </c>
      <c r="D288" s="8">
        <v>4.8930863841163727E-2</v>
      </c>
      <c r="E288" s="8">
        <f>_xlfn.XLOOKUP(Table147[[#This Row],[PUMA_CZE]],'[1]Electric PUMA-CZ Results'!$L$3:$L$524,'[1]Electric PUMA-CZ Results'!$M$3:$M$524)</f>
        <v>4.0656452918948663E-2</v>
      </c>
      <c r="F288" s="13">
        <v>1.4754996724632813E-2</v>
      </c>
      <c r="G288" s="8">
        <v>9.5624423018465295E-3</v>
      </c>
      <c r="H288" s="11">
        <f>(Table147[[#This Row],[FERA AR20]]-Table147[[#This Row],[Base AR20]])*100</f>
        <v>-0.82744109222150641</v>
      </c>
      <c r="I288" s="11">
        <f>(Table147[[#This Row],[FERA AR50]]-Table147[[#This Row],[Base AR50]])*100</f>
        <v>-0.51925544227862841</v>
      </c>
      <c r="J288" s="7" t="s">
        <v>676</v>
      </c>
      <c r="K288" s="8" t="s">
        <v>15</v>
      </c>
    </row>
    <row r="289" spans="1:11" ht="15.75" x14ac:dyDescent="0.25">
      <c r="A289" s="12" t="s">
        <v>577</v>
      </c>
      <c r="B289" s="7" t="s">
        <v>578</v>
      </c>
      <c r="C289" s="7" t="s">
        <v>22</v>
      </c>
      <c r="D289" s="8">
        <v>4.5584162645693295E-2</v>
      </c>
      <c r="E289" s="8">
        <f>_xlfn.XLOOKUP(Table147[[#This Row],[PUMA_CZE]],'[1]Electric PUMA-CZ Results'!$L$3:$L$524,'[1]Electric PUMA-CZ Results'!$M$3:$M$524)</f>
        <v>3.7334028870609201E-2</v>
      </c>
      <c r="F289" s="13">
        <v>1.345891693299156E-2</v>
      </c>
      <c r="G289" s="8">
        <v>9.0799670061606982E-3</v>
      </c>
      <c r="H289" s="11">
        <f>(Table147[[#This Row],[FERA AR20]]-Table147[[#This Row],[Base AR20]])*100</f>
        <v>-0.82501337750840942</v>
      </c>
      <c r="I289" s="11">
        <f>(Table147[[#This Row],[FERA AR50]]-Table147[[#This Row],[Base AR50]])*100</f>
        <v>-0.43789499268308618</v>
      </c>
      <c r="J289" s="7" t="s">
        <v>704</v>
      </c>
      <c r="K289" s="8" t="s">
        <v>15</v>
      </c>
    </row>
    <row r="290" spans="1:11" ht="15.75" x14ac:dyDescent="0.25">
      <c r="A290" s="12" t="s">
        <v>359</v>
      </c>
      <c r="B290" s="7" t="s">
        <v>360</v>
      </c>
      <c r="C290" s="7" t="s">
        <v>153</v>
      </c>
      <c r="D290" s="8">
        <v>4.7653591619986502E-2</v>
      </c>
      <c r="E290" s="8">
        <f>_xlfn.XLOOKUP(Table147[[#This Row],[PUMA_CZE]],'[1]Electric PUMA-CZ Results'!$L$3:$L$524,'[1]Electric PUMA-CZ Results'!$M$3:$M$524)</f>
        <v>3.944044219934903E-2</v>
      </c>
      <c r="F290" s="13">
        <v>1.6769692939891223E-2</v>
      </c>
      <c r="G290" s="8">
        <v>1.0906763204218991E-2</v>
      </c>
      <c r="H290" s="11">
        <f>(Table147[[#This Row],[FERA AR20]]-Table147[[#This Row],[Base AR20]])*100</f>
        <v>-0.82131494206374722</v>
      </c>
      <c r="I290" s="11">
        <f>(Table147[[#This Row],[FERA AR50]]-Table147[[#This Row],[Base AR50]])*100</f>
        <v>-0.58629297356722321</v>
      </c>
      <c r="J290" s="7" t="s">
        <v>692</v>
      </c>
      <c r="K290" s="8" t="s">
        <v>15</v>
      </c>
    </row>
    <row r="291" spans="1:11" ht="15.75" x14ac:dyDescent="0.25">
      <c r="A291" s="12" t="s">
        <v>497</v>
      </c>
      <c r="B291" s="7" t="s">
        <v>498</v>
      </c>
      <c r="C291" s="7" t="s">
        <v>151</v>
      </c>
      <c r="D291" s="8">
        <v>4.8554711433417455E-2</v>
      </c>
      <c r="E291" s="8">
        <f>_xlfn.XLOOKUP(Table147[[#This Row],[PUMA_CZE]],'[1]Electric PUMA-CZ Results'!$L$3:$L$524,'[1]Electric PUMA-CZ Results'!$M$3:$M$524)</f>
        <v>4.0343909435033735E-2</v>
      </c>
      <c r="F291" s="13">
        <v>1.2030903135162883E-2</v>
      </c>
      <c r="G291" s="8">
        <v>7.8100965905677153E-3</v>
      </c>
      <c r="H291" s="11">
        <f>(Table147[[#This Row],[FERA AR20]]-Table147[[#This Row],[Base AR20]])*100</f>
        <v>-0.82108019983837199</v>
      </c>
      <c r="I291" s="11">
        <f>(Table147[[#This Row],[FERA AR50]]-Table147[[#This Row],[Base AR50]])*100</f>
        <v>-0.42208065445951681</v>
      </c>
      <c r="J291" s="7" t="s">
        <v>677</v>
      </c>
      <c r="K291" s="8" t="s">
        <v>15</v>
      </c>
    </row>
    <row r="292" spans="1:11" ht="15.75" x14ac:dyDescent="0.25">
      <c r="A292" s="12" t="s">
        <v>650</v>
      </c>
      <c r="B292" s="7" t="s">
        <v>651</v>
      </c>
      <c r="C292" s="7" t="s">
        <v>57</v>
      </c>
      <c r="D292" s="8">
        <v>5.0249392529642514E-2</v>
      </c>
      <c r="E292" s="8">
        <f>_xlfn.XLOOKUP(Table147[[#This Row],[PUMA_CZE]],'[1]Electric PUMA-CZ Results'!$L$3:$L$524,'[1]Electric PUMA-CZ Results'!$M$3:$M$524)</f>
        <v>4.2050096529204835E-2</v>
      </c>
      <c r="F292" s="13">
        <v>1.4654668063567661E-2</v>
      </c>
      <c r="G292" s="8">
        <v>9.5191411910224757E-3</v>
      </c>
      <c r="H292" s="11">
        <f>(Table147[[#This Row],[FERA AR20]]-Table147[[#This Row],[Base AR20]])*100</f>
        <v>-0.81992960004376791</v>
      </c>
      <c r="I292" s="11">
        <f>(Table147[[#This Row],[FERA AR50]]-Table147[[#This Row],[Base AR50]])*100</f>
        <v>-0.51355268725451853</v>
      </c>
      <c r="J292" s="7" t="s">
        <v>652</v>
      </c>
      <c r="K292" s="8" t="s">
        <v>15</v>
      </c>
    </row>
    <row r="293" spans="1:11" ht="15.75" x14ac:dyDescent="0.25">
      <c r="A293" s="12" t="s">
        <v>673</v>
      </c>
      <c r="B293" s="7" t="s">
        <v>674</v>
      </c>
      <c r="C293" s="7" t="s">
        <v>182</v>
      </c>
      <c r="D293" s="8">
        <v>4.893982091125032E-2</v>
      </c>
      <c r="E293" s="8">
        <f>_xlfn.XLOOKUP(Table147[[#This Row],[PUMA_CZE]],'[1]Electric PUMA-CZ Results'!$L$3:$L$524,'[1]Electric PUMA-CZ Results'!$M$3:$M$524)</f>
        <v>4.0759675897924473E-2</v>
      </c>
      <c r="F293" s="13">
        <v>1.4751597812915219E-2</v>
      </c>
      <c r="G293" s="8">
        <v>9.5759353561669109E-3</v>
      </c>
      <c r="H293" s="11">
        <f>(Table147[[#This Row],[FERA AR20]]-Table147[[#This Row],[Base AR20]])*100</f>
        <v>-0.81801450133258469</v>
      </c>
      <c r="I293" s="11">
        <f>(Table147[[#This Row],[FERA AR50]]-Table147[[#This Row],[Base AR50]])*100</f>
        <v>-0.51756624567483089</v>
      </c>
      <c r="J293" s="7" t="s">
        <v>675</v>
      </c>
      <c r="K293" s="8" t="s">
        <v>15</v>
      </c>
    </row>
    <row r="294" spans="1:11" ht="15.75" x14ac:dyDescent="0.25">
      <c r="A294" s="12" t="s">
        <v>693</v>
      </c>
      <c r="B294" s="7" t="s">
        <v>694</v>
      </c>
      <c r="C294" s="7" t="s">
        <v>250</v>
      </c>
      <c r="D294" s="8">
        <v>4.5171103639457248E-2</v>
      </c>
      <c r="E294" s="8">
        <f>_xlfn.XLOOKUP(Table147[[#This Row],[PUMA_CZE]],'[1]Electric PUMA-CZ Results'!$L$3:$L$524,'[1]Electric PUMA-CZ Results'!$M$3:$M$524)</f>
        <v>3.6998586018543007E-2</v>
      </c>
      <c r="F294" s="13">
        <v>1.6613798799877233E-2</v>
      </c>
      <c r="G294" s="8">
        <v>1.1226661091917414E-2</v>
      </c>
      <c r="H294" s="11">
        <f>(Table147[[#This Row],[FERA AR20]]-Table147[[#This Row],[Base AR20]])*100</f>
        <v>-0.81725176209142414</v>
      </c>
      <c r="I294" s="11">
        <f>(Table147[[#This Row],[FERA AR50]]-Table147[[#This Row],[Base AR50]])*100</f>
        <v>-0.53871377079598193</v>
      </c>
      <c r="J294" s="7" t="s">
        <v>708</v>
      </c>
      <c r="K294" s="8" t="s">
        <v>15</v>
      </c>
    </row>
    <row r="295" spans="1:11" ht="15.75" x14ac:dyDescent="0.25">
      <c r="A295" s="12" t="s">
        <v>613</v>
      </c>
      <c r="B295" s="7" t="s">
        <v>614</v>
      </c>
      <c r="C295" s="7" t="s">
        <v>250</v>
      </c>
      <c r="D295" s="8">
        <v>4.5083219367106193E-2</v>
      </c>
      <c r="E295" s="8">
        <f>_xlfn.XLOOKUP(Table147[[#This Row],[PUMA_CZE]],'[1]Electric PUMA-CZ Results'!$L$3:$L$524,'[1]Electric PUMA-CZ Results'!$M$3:$M$524)</f>
        <v>3.6926602083056079E-2</v>
      </c>
      <c r="F295" s="13">
        <v>1.4873939407927495E-2</v>
      </c>
      <c r="G295" s="8">
        <v>1.0054334680233153E-2</v>
      </c>
      <c r="H295" s="11">
        <f>(Table147[[#This Row],[FERA AR20]]-Table147[[#This Row],[Base AR20]])*100</f>
        <v>-0.8156617284050115</v>
      </c>
      <c r="I295" s="11">
        <f>(Table147[[#This Row],[FERA AR50]]-Table147[[#This Row],[Base AR50]])*100</f>
        <v>-0.48196047276943421</v>
      </c>
      <c r="J295" s="7" t="s">
        <v>709</v>
      </c>
      <c r="K295" s="8" t="s">
        <v>15</v>
      </c>
    </row>
    <row r="296" spans="1:11" ht="15.75" x14ac:dyDescent="0.25">
      <c r="A296" s="12" t="s">
        <v>663</v>
      </c>
      <c r="B296" s="7" t="s">
        <v>664</v>
      </c>
      <c r="C296" s="7" t="s">
        <v>57</v>
      </c>
      <c r="D296" s="8">
        <v>4.977947722629647E-2</v>
      </c>
      <c r="E296" s="8">
        <f>_xlfn.XLOOKUP(Table147[[#This Row],[PUMA_CZE]],'[1]Electric PUMA-CZ Results'!$L$3:$L$524,'[1]Electric PUMA-CZ Results'!$M$3:$M$524)</f>
        <v>4.1656858265586127E-2</v>
      </c>
      <c r="F296" s="13">
        <v>1.8434285790886223E-2</v>
      </c>
      <c r="G296" s="8">
        <v>1.1969675551232205E-2</v>
      </c>
      <c r="H296" s="11">
        <f>(Table147[[#This Row],[FERA AR20]]-Table147[[#This Row],[Base AR20]])*100</f>
        <v>-0.81226189607103427</v>
      </c>
      <c r="I296" s="11">
        <f>(Table147[[#This Row],[FERA AR50]]-Table147[[#This Row],[Base AR50]])*100</f>
        <v>-0.64646102396540184</v>
      </c>
      <c r="J296" s="7" t="s">
        <v>665</v>
      </c>
      <c r="K296" s="8" t="s">
        <v>15</v>
      </c>
    </row>
    <row r="297" spans="1:11" ht="15.75" x14ac:dyDescent="0.25">
      <c r="A297" s="12" t="s">
        <v>714</v>
      </c>
      <c r="B297" s="7" t="s">
        <v>715</v>
      </c>
      <c r="C297" s="7" t="s">
        <v>22</v>
      </c>
      <c r="D297" s="8">
        <v>4.4807779348482103E-2</v>
      </c>
      <c r="E297" s="8">
        <f>_xlfn.XLOOKUP(Table147[[#This Row],[PUMA_CZE]],'[1]Electric PUMA-CZ Results'!$L$3:$L$524,'[1]Electric PUMA-CZ Results'!$M$3:$M$524)</f>
        <v>3.6698160736800704E-2</v>
      </c>
      <c r="F297" s="13">
        <v>1.2904203713568671E-2</v>
      </c>
      <c r="G297" s="8">
        <v>8.7180691720479802E-3</v>
      </c>
      <c r="H297" s="11">
        <f>(Table147[[#This Row],[FERA AR20]]-Table147[[#This Row],[Base AR20]])*100</f>
        <v>-0.81096186116813995</v>
      </c>
      <c r="I297" s="11">
        <f>(Table147[[#This Row],[FERA AR50]]-Table147[[#This Row],[Base AR50]])*100</f>
        <v>-0.41861345415206908</v>
      </c>
      <c r="J297" s="7" t="s">
        <v>716</v>
      </c>
      <c r="K297" s="8" t="s">
        <v>15</v>
      </c>
    </row>
    <row r="298" spans="1:11" ht="15.75" x14ac:dyDescent="0.25">
      <c r="A298" s="12" t="s">
        <v>555</v>
      </c>
      <c r="B298" s="7" t="s">
        <v>556</v>
      </c>
      <c r="C298" s="7" t="s">
        <v>151</v>
      </c>
      <c r="D298" s="8">
        <v>4.772197830096276E-2</v>
      </c>
      <c r="E298" s="8">
        <f>_xlfn.XLOOKUP(Table147[[#This Row],[PUMA_CZE]],'[1]Electric PUMA-CZ Results'!$L$3:$L$524,'[1]Electric PUMA-CZ Results'!$M$3:$M$524)</f>
        <v>3.9651994910418042E-2</v>
      </c>
      <c r="F298" s="13">
        <v>1.5286231796260222E-2</v>
      </c>
      <c r="G298" s="8">
        <v>9.8859144226803673E-3</v>
      </c>
      <c r="H298" s="11">
        <f>(Table147[[#This Row],[FERA AR20]]-Table147[[#This Row],[Base AR20]])*100</f>
        <v>-0.80699833905447171</v>
      </c>
      <c r="I298" s="11">
        <f>(Table147[[#This Row],[FERA AR50]]-Table147[[#This Row],[Base AR50]])*100</f>
        <v>-0.54003173735798549</v>
      </c>
      <c r="J298" s="7" t="s">
        <v>688</v>
      </c>
      <c r="K298" s="8" t="s">
        <v>15</v>
      </c>
    </row>
    <row r="299" spans="1:11" ht="15.75" x14ac:dyDescent="0.25">
      <c r="A299" s="12" t="s">
        <v>718</v>
      </c>
      <c r="B299" s="7" t="s">
        <v>719</v>
      </c>
      <c r="C299" s="7" t="s">
        <v>22</v>
      </c>
      <c r="D299" s="8">
        <v>4.4225379701614755E-2</v>
      </c>
      <c r="E299" s="8">
        <f>_xlfn.XLOOKUP(Table147[[#This Row],[PUMA_CZE]],'[1]Electric PUMA-CZ Results'!$L$3:$L$524,'[1]Electric PUMA-CZ Results'!$M$3:$M$524)</f>
        <v>3.622116776449625E-2</v>
      </c>
      <c r="F299" s="13">
        <v>1.1216307011674297E-2</v>
      </c>
      <c r="G299" s="8">
        <v>7.5774523320627169E-3</v>
      </c>
      <c r="H299" s="11">
        <f>(Table147[[#This Row],[FERA AR20]]-Table147[[#This Row],[Base AR20]])*100</f>
        <v>-0.8004211937118505</v>
      </c>
      <c r="I299" s="11">
        <f>(Table147[[#This Row],[FERA AR50]]-Table147[[#This Row],[Base AR50]])*100</f>
        <v>-0.363885467961158</v>
      </c>
      <c r="J299" s="7" t="s">
        <v>720</v>
      </c>
      <c r="K299" s="8" t="s">
        <v>15</v>
      </c>
    </row>
    <row r="300" spans="1:11" ht="15.75" x14ac:dyDescent="0.25">
      <c r="A300" s="12" t="s">
        <v>727</v>
      </c>
      <c r="B300" s="7" t="s">
        <v>728</v>
      </c>
      <c r="C300" s="7" t="s">
        <v>250</v>
      </c>
      <c r="D300" s="8">
        <v>4.3228323573185359E-2</v>
      </c>
      <c r="E300" s="8">
        <f>_xlfn.XLOOKUP(Table147[[#This Row],[PUMA_CZE]],'[1]Electric PUMA-CZ Results'!$L$3:$L$524,'[1]Electric PUMA-CZ Results'!$M$3:$M$524)</f>
        <v>3.5407300670042392E-2</v>
      </c>
      <c r="F300" s="13">
        <v>1.4147411414562083E-2</v>
      </c>
      <c r="G300" s="8">
        <v>9.5644274000040944E-3</v>
      </c>
      <c r="H300" s="11">
        <f>(Table147[[#This Row],[FERA AR20]]-Table147[[#This Row],[Base AR20]])*100</f>
        <v>-0.78210229031429668</v>
      </c>
      <c r="I300" s="11">
        <f>(Table147[[#This Row],[FERA AR50]]-Table147[[#This Row],[Base AR50]])*100</f>
        <v>-0.45829840145579887</v>
      </c>
      <c r="J300" s="7" t="s">
        <v>729</v>
      </c>
      <c r="K300" s="8" t="s">
        <v>15</v>
      </c>
    </row>
    <row r="301" spans="1:11" ht="15.75" x14ac:dyDescent="0.25">
      <c r="A301" s="12" t="s">
        <v>730</v>
      </c>
      <c r="B301" s="7" t="s">
        <v>731</v>
      </c>
      <c r="C301" s="7" t="s">
        <v>269</v>
      </c>
      <c r="D301" s="8">
        <v>4.3077198293583807E-2</v>
      </c>
      <c r="E301" s="8">
        <f>_xlfn.XLOOKUP(Table147[[#This Row],[PUMA_CZE]],'[1]Electric PUMA-CZ Results'!$L$3:$L$524,'[1]Electric PUMA-CZ Results'!$M$3:$M$524)</f>
        <v>3.5280273113507475E-2</v>
      </c>
      <c r="F301" s="13">
        <v>1.1357096257475979E-2</v>
      </c>
      <c r="G301" s="8">
        <v>7.6825026822632198E-3</v>
      </c>
      <c r="H301" s="11">
        <f>(Table147[[#This Row],[FERA AR20]]-Table147[[#This Row],[Base AR20]])*100</f>
        <v>-0.77969251800763317</v>
      </c>
      <c r="I301" s="11">
        <f>(Table147[[#This Row],[FERA AR50]]-Table147[[#This Row],[Base AR50]])*100</f>
        <v>-0.3674593575212759</v>
      </c>
      <c r="J301" s="7" t="s">
        <v>732</v>
      </c>
      <c r="K301" s="8" t="s">
        <v>15</v>
      </c>
    </row>
    <row r="302" spans="1:11" ht="15.75" x14ac:dyDescent="0.25">
      <c r="A302" s="12" t="s">
        <v>718</v>
      </c>
      <c r="B302" s="7" t="s">
        <v>719</v>
      </c>
      <c r="C302" s="7" t="s">
        <v>13</v>
      </c>
      <c r="D302" s="8">
        <v>4.2735825030842903E-2</v>
      </c>
      <c r="E302" s="8">
        <f>_xlfn.XLOOKUP(Table147[[#This Row],[PUMA_CZE]],'[1]Electric PUMA-CZ Results'!$L$3:$L$524,'[1]Electric PUMA-CZ Results'!$M$3:$M$524)</f>
        <v>3.5000081344984481E-2</v>
      </c>
      <c r="F302" s="13">
        <v>1.0995719340609009E-2</v>
      </c>
      <c r="G302" s="8">
        <v>7.4359971949554135E-3</v>
      </c>
      <c r="H302" s="11">
        <f>(Table147[[#This Row],[FERA AR20]]-Table147[[#This Row],[Base AR20]])*100</f>
        <v>-0.77357436858584216</v>
      </c>
      <c r="I302" s="11">
        <f>(Table147[[#This Row],[FERA AR50]]-Table147[[#This Row],[Base AR50]])*100</f>
        <v>-0.35597221456535955</v>
      </c>
      <c r="J302" s="7" t="s">
        <v>733</v>
      </c>
      <c r="K302" s="8" t="s">
        <v>15</v>
      </c>
    </row>
    <row r="303" spans="1:11" ht="15.75" x14ac:dyDescent="0.25">
      <c r="A303" s="12" t="s">
        <v>705</v>
      </c>
      <c r="B303" s="7" t="s">
        <v>706</v>
      </c>
      <c r="C303" s="7" t="s">
        <v>151</v>
      </c>
      <c r="D303" s="8">
        <v>4.5352663845681103E-2</v>
      </c>
      <c r="E303" s="8">
        <f>_xlfn.XLOOKUP(Table147[[#This Row],[PUMA_CZE]],'[1]Electric PUMA-CZ Results'!$L$3:$L$524,'[1]Electric PUMA-CZ Results'!$M$3:$M$524)</f>
        <v>3.7683341303278862E-2</v>
      </c>
      <c r="F303" s="13">
        <v>1.2786072881708899E-2</v>
      </c>
      <c r="G303" s="8">
        <v>8.2992453959396268E-3</v>
      </c>
      <c r="H303" s="11">
        <f>(Table147[[#This Row],[FERA AR20]]-Table147[[#This Row],[Base AR20]])*100</f>
        <v>-0.76693225424022404</v>
      </c>
      <c r="I303" s="11">
        <f>(Table147[[#This Row],[FERA AR50]]-Table147[[#This Row],[Base AR50]])*100</f>
        <v>-0.44868274857692725</v>
      </c>
      <c r="J303" s="7" t="s">
        <v>707</v>
      </c>
      <c r="K303" s="8" t="s">
        <v>15</v>
      </c>
    </row>
    <row r="304" spans="1:11" ht="15.75" x14ac:dyDescent="0.25">
      <c r="A304" s="12" t="s">
        <v>697</v>
      </c>
      <c r="B304" s="7" t="s">
        <v>698</v>
      </c>
      <c r="C304" s="7" t="s">
        <v>57</v>
      </c>
      <c r="D304" s="8">
        <v>4.6292358053297934E-2</v>
      </c>
      <c r="E304" s="8">
        <f>_xlfn.XLOOKUP(Table147[[#This Row],[PUMA_CZE]],'[1]Electric PUMA-CZ Results'!$L$3:$L$524,'[1]Electric PUMA-CZ Results'!$M$3:$M$524)</f>
        <v>3.8738739449583941E-2</v>
      </c>
      <c r="F304" s="13">
        <v>1.7379876852054627E-2</v>
      </c>
      <c r="G304" s="8">
        <v>1.1286555518537066E-2</v>
      </c>
      <c r="H304" s="11">
        <f>(Table147[[#This Row],[FERA AR20]]-Table147[[#This Row],[Base AR20]])*100</f>
        <v>-0.75536186037139941</v>
      </c>
      <c r="I304" s="11">
        <f>(Table147[[#This Row],[FERA AR50]]-Table147[[#This Row],[Base AR50]])*100</f>
        <v>-0.60933213335175618</v>
      </c>
      <c r="J304" s="7" t="s">
        <v>699</v>
      </c>
      <c r="K304" s="8" t="s">
        <v>15</v>
      </c>
    </row>
    <row r="305" spans="1:11" ht="15.75" x14ac:dyDescent="0.25">
      <c r="A305" s="12" t="s">
        <v>710</v>
      </c>
      <c r="B305" s="7" t="s">
        <v>711</v>
      </c>
      <c r="C305" s="7" t="s">
        <v>182</v>
      </c>
      <c r="D305" s="8">
        <v>4.5068599253163082E-2</v>
      </c>
      <c r="E305" s="8">
        <f>_xlfn.XLOOKUP(Table147[[#This Row],[PUMA_CZE]],'[1]Electric PUMA-CZ Results'!$L$3:$L$524,'[1]Electric PUMA-CZ Results'!$M$3:$M$524)</f>
        <v>3.7535517387030003E-2</v>
      </c>
      <c r="F305" s="13">
        <v>1.0968085027839814E-2</v>
      </c>
      <c r="G305" s="8">
        <v>7.1191410752712439E-3</v>
      </c>
      <c r="H305" s="11">
        <f>(Table147[[#This Row],[FERA AR20]]-Table147[[#This Row],[Base AR20]])*100</f>
        <v>-0.7533081866133079</v>
      </c>
      <c r="I305" s="11">
        <f>(Table147[[#This Row],[FERA AR50]]-Table147[[#This Row],[Base AR50]])*100</f>
        <v>-0.38489439525685704</v>
      </c>
      <c r="J305" s="7" t="s">
        <v>712</v>
      </c>
      <c r="K305" s="8" t="s">
        <v>15</v>
      </c>
    </row>
    <row r="306" spans="1:11" ht="15.75" x14ac:dyDescent="0.25">
      <c r="A306" s="12" t="s">
        <v>650</v>
      </c>
      <c r="B306" s="7" t="s">
        <v>651</v>
      </c>
      <c r="C306" s="7" t="s">
        <v>182</v>
      </c>
      <c r="D306" s="8">
        <v>4.485699026175187E-2</v>
      </c>
      <c r="E306" s="8">
        <f>_xlfn.XLOOKUP(Table147[[#This Row],[PUMA_CZE]],'[1]Electric PUMA-CZ Results'!$L$3:$L$524,'[1]Electric PUMA-CZ Results'!$M$3:$M$524)</f>
        <v>3.7359278207024602E-2</v>
      </c>
      <c r="F306" s="13">
        <v>1.187280870056605E-2</v>
      </c>
      <c r="G306" s="8">
        <v>7.7105131620119156E-3</v>
      </c>
      <c r="H306" s="11">
        <f>(Table147[[#This Row],[FERA AR20]]-Table147[[#This Row],[Base AR20]])*100</f>
        <v>-0.7497712054727268</v>
      </c>
      <c r="I306" s="11">
        <f>(Table147[[#This Row],[FERA AR50]]-Table147[[#This Row],[Base AR50]])*100</f>
        <v>-0.41622955385541344</v>
      </c>
      <c r="J306" s="7" t="s">
        <v>713</v>
      </c>
      <c r="K306" s="8" t="s">
        <v>15</v>
      </c>
    </row>
    <row r="307" spans="1:11" ht="15.75" x14ac:dyDescent="0.25">
      <c r="A307" s="12" t="s">
        <v>551</v>
      </c>
      <c r="B307" s="7" t="s">
        <v>552</v>
      </c>
      <c r="C307" s="7" t="s">
        <v>22</v>
      </c>
      <c r="D307" s="8">
        <v>4.1369704319308136E-2</v>
      </c>
      <c r="E307" s="8">
        <f>_xlfn.XLOOKUP(Table147[[#This Row],[PUMA_CZE]],'[1]Electric PUMA-CZ Results'!$L$3:$L$524,'[1]Electric PUMA-CZ Results'!$M$3:$M$524)</f>
        <v>3.388233205971896E-2</v>
      </c>
      <c r="F307" s="13">
        <v>1.0969042535008676E-2</v>
      </c>
      <c r="G307" s="8">
        <v>7.4176692996792762E-3</v>
      </c>
      <c r="H307" s="11">
        <f>(Table147[[#This Row],[FERA AR20]]-Table147[[#This Row],[Base AR20]])*100</f>
        <v>-0.74873722595891756</v>
      </c>
      <c r="I307" s="11">
        <f>(Table147[[#This Row],[FERA AR50]]-Table147[[#This Row],[Base AR50]])*100</f>
        <v>-0.35513732353294003</v>
      </c>
      <c r="J307" s="7" t="s">
        <v>737</v>
      </c>
      <c r="K307" s="8" t="s">
        <v>15</v>
      </c>
    </row>
    <row r="308" spans="1:11" ht="15.75" x14ac:dyDescent="0.25">
      <c r="A308" s="12" t="s">
        <v>635</v>
      </c>
      <c r="B308" s="7" t="s">
        <v>636</v>
      </c>
      <c r="C308" s="7" t="s">
        <v>13</v>
      </c>
      <c r="D308" s="8">
        <v>4.1196090686252448E-2</v>
      </c>
      <c r="E308" s="8">
        <f>_xlfn.XLOOKUP(Table147[[#This Row],[PUMA_CZE]],'[1]Electric PUMA-CZ Results'!$L$3:$L$524,'[1]Electric PUMA-CZ Results'!$M$3:$M$524)</f>
        <v>3.3739059069845569E-2</v>
      </c>
      <c r="F308" s="13">
        <v>1.0775711173032358E-2</v>
      </c>
      <c r="G308" s="8">
        <v>7.2873289755249716E-3</v>
      </c>
      <c r="H308" s="11">
        <f>(Table147[[#This Row],[FERA AR20]]-Table147[[#This Row],[Base AR20]])*100</f>
        <v>-0.74570316164068795</v>
      </c>
      <c r="I308" s="11">
        <f>(Table147[[#This Row],[FERA AR50]]-Table147[[#This Row],[Base AR50]])*100</f>
        <v>-0.34883821975073864</v>
      </c>
      <c r="J308" s="7" t="s">
        <v>739</v>
      </c>
      <c r="K308" s="8" t="s">
        <v>15</v>
      </c>
    </row>
    <row r="309" spans="1:11" ht="15.75" x14ac:dyDescent="0.25">
      <c r="A309" s="12" t="s">
        <v>653</v>
      </c>
      <c r="B309" s="7" t="s">
        <v>654</v>
      </c>
      <c r="C309" s="7" t="s">
        <v>13</v>
      </c>
      <c r="D309" s="8">
        <v>4.0566999669151359E-2</v>
      </c>
      <c r="E309" s="8">
        <f>_xlfn.XLOOKUP(Table147[[#This Row],[PUMA_CZE]],'[1]Electric PUMA-CZ Results'!$L$3:$L$524,'[1]Electric PUMA-CZ Results'!$M$3:$M$524)</f>
        <v>3.3223841760806901E-2</v>
      </c>
      <c r="F309" s="13">
        <v>1.1102894426466638E-2</v>
      </c>
      <c r="G309" s="8">
        <v>7.5079557630640323E-3</v>
      </c>
      <c r="H309" s="11">
        <f>(Table147[[#This Row],[FERA AR20]]-Table147[[#This Row],[Base AR20]])*100</f>
        <v>-0.73431579083444576</v>
      </c>
      <c r="I309" s="11">
        <f>(Table147[[#This Row],[FERA AR50]]-Table147[[#This Row],[Base AR50]])*100</f>
        <v>-0.35949386634026059</v>
      </c>
      <c r="J309" s="7" t="s">
        <v>740</v>
      </c>
      <c r="K309" s="8" t="s">
        <v>15</v>
      </c>
    </row>
    <row r="310" spans="1:11" ht="15.75" x14ac:dyDescent="0.25">
      <c r="A310" s="12" t="s">
        <v>551</v>
      </c>
      <c r="B310" s="7" t="s">
        <v>552</v>
      </c>
      <c r="C310" s="7" t="s">
        <v>13</v>
      </c>
      <c r="D310" s="8">
        <v>4.0551519500180239E-2</v>
      </c>
      <c r="E310" s="8">
        <f>_xlfn.XLOOKUP(Table147[[#This Row],[PUMA_CZE]],'[1]Electric PUMA-CZ Results'!$L$3:$L$524,'[1]Electric PUMA-CZ Results'!$M$3:$M$524)</f>
        <v>3.3211163705034456E-2</v>
      </c>
      <c r="F310" s="13">
        <v>1.0790725605524626E-2</v>
      </c>
      <c r="G310" s="8">
        <v>7.2974278037569095E-3</v>
      </c>
      <c r="H310" s="11">
        <f>(Table147[[#This Row],[FERA AR20]]-Table147[[#This Row],[Base AR20]])*100</f>
        <v>-0.73403557951457821</v>
      </c>
      <c r="I310" s="11">
        <f>(Table147[[#This Row],[FERA AR50]]-Table147[[#This Row],[Base AR50]])*100</f>
        <v>-0.34932978017677169</v>
      </c>
      <c r="J310" s="7" t="s">
        <v>741</v>
      </c>
      <c r="K310" s="8" t="s">
        <v>15</v>
      </c>
    </row>
    <row r="311" spans="1:11" ht="15.75" x14ac:dyDescent="0.25">
      <c r="A311" s="12" t="s">
        <v>724</v>
      </c>
      <c r="B311" s="7" t="s">
        <v>725</v>
      </c>
      <c r="C311" s="7" t="s">
        <v>151</v>
      </c>
      <c r="D311" s="8">
        <v>4.3402382749024762E-2</v>
      </c>
      <c r="E311" s="8">
        <f>_xlfn.XLOOKUP(Table147[[#This Row],[PUMA_CZE]],'[1]Electric PUMA-CZ Results'!$L$3:$L$524,'[1]Electric PUMA-CZ Results'!$M$3:$M$524)</f>
        <v>3.6062860785250082E-2</v>
      </c>
      <c r="F311" s="13">
        <v>1.0795062453121436E-2</v>
      </c>
      <c r="G311" s="8">
        <v>7.0081955961231778E-3</v>
      </c>
      <c r="H311" s="11">
        <f>(Table147[[#This Row],[FERA AR20]]-Table147[[#This Row],[Base AR20]])*100</f>
        <v>-0.733952196377468</v>
      </c>
      <c r="I311" s="11">
        <f>(Table147[[#This Row],[FERA AR50]]-Table147[[#This Row],[Base AR50]])*100</f>
        <v>-0.37868668569982578</v>
      </c>
      <c r="J311" s="7" t="s">
        <v>726</v>
      </c>
      <c r="K311" s="8" t="s">
        <v>15</v>
      </c>
    </row>
    <row r="312" spans="1:11" ht="15.75" x14ac:dyDescent="0.25">
      <c r="A312" s="12" t="s">
        <v>745</v>
      </c>
      <c r="B312" s="7" t="s">
        <v>746</v>
      </c>
      <c r="C312" s="7" t="s">
        <v>13</v>
      </c>
      <c r="D312" s="8">
        <v>3.9878345491008181E-2</v>
      </c>
      <c r="E312" s="8">
        <f>_xlfn.XLOOKUP(Table147[[#This Row],[PUMA_CZE]],'[1]Electric PUMA-CZ Results'!$L$3:$L$524,'[1]Electric PUMA-CZ Results'!$M$3:$M$524)</f>
        <v>3.2659843002477616E-2</v>
      </c>
      <c r="F312" s="13">
        <v>9.7251555116361771E-3</v>
      </c>
      <c r="G312" s="8">
        <v>6.5786121122419694E-3</v>
      </c>
      <c r="H312" s="11">
        <f>(Table147[[#This Row],[FERA AR20]]-Table147[[#This Row],[Base AR20]])*100</f>
        <v>-0.72185024885305649</v>
      </c>
      <c r="I312" s="11">
        <f>(Table147[[#This Row],[FERA AR50]]-Table147[[#This Row],[Base AR50]])*100</f>
        <v>-0.31465433993942077</v>
      </c>
      <c r="J312" s="7" t="s">
        <v>747</v>
      </c>
      <c r="K312" s="8" t="s">
        <v>15</v>
      </c>
    </row>
    <row r="313" spans="1:11" ht="15.75" x14ac:dyDescent="0.25">
      <c r="A313" s="12" t="s">
        <v>742</v>
      </c>
      <c r="B313" s="7" t="s">
        <v>743</v>
      </c>
      <c r="C313" s="7" t="s">
        <v>113</v>
      </c>
      <c r="D313" s="8">
        <v>3.997660781709559E-2</v>
      </c>
      <c r="E313" s="8">
        <f>_xlfn.XLOOKUP(Table147[[#This Row],[PUMA_CZE]],'[1]Electric PUMA-CZ Results'!$L$3:$L$524,'[1]Electric PUMA-CZ Results'!$M$3:$M$524)</f>
        <v>3.2801025228671774E-2</v>
      </c>
      <c r="F313" s="13">
        <v>1.3486450226110999E-2</v>
      </c>
      <c r="G313" s="8">
        <v>8.7319180004451977E-3</v>
      </c>
      <c r="H313" s="11">
        <f>(Table147[[#This Row],[FERA AR20]]-Table147[[#This Row],[Base AR20]])*100</f>
        <v>-0.71755825884238167</v>
      </c>
      <c r="I313" s="11">
        <f>(Table147[[#This Row],[FERA AR50]]-Table147[[#This Row],[Base AR50]])*100</f>
        <v>-0.47545322256658007</v>
      </c>
      <c r="J313" s="7" t="s">
        <v>744</v>
      </c>
      <c r="K313" s="8" t="s">
        <v>15</v>
      </c>
    </row>
    <row r="314" spans="1:11" ht="15.75" x14ac:dyDescent="0.25">
      <c r="A314" s="12" t="s">
        <v>721</v>
      </c>
      <c r="B314" s="7" t="s">
        <v>722</v>
      </c>
      <c r="C314" s="7" t="s">
        <v>57</v>
      </c>
      <c r="D314" s="8">
        <v>4.360655315590619E-2</v>
      </c>
      <c r="E314" s="8">
        <f>_xlfn.XLOOKUP(Table147[[#This Row],[PUMA_CZE]],'[1]Electric PUMA-CZ Results'!$L$3:$L$524,'[1]Electric PUMA-CZ Results'!$M$3:$M$524)</f>
        <v>3.6491182822360829E-2</v>
      </c>
      <c r="F314" s="13">
        <v>1.7865149918134083E-2</v>
      </c>
      <c r="G314" s="8">
        <v>1.1600793507952298E-2</v>
      </c>
      <c r="H314" s="11">
        <f>(Table147[[#This Row],[FERA AR20]]-Table147[[#This Row],[Base AR20]])*100</f>
        <v>-0.71153703335453611</v>
      </c>
      <c r="I314" s="11">
        <f>(Table147[[#This Row],[FERA AR50]]-Table147[[#This Row],[Base AR50]])*100</f>
        <v>-0.6264356410181785</v>
      </c>
      <c r="J314" s="7" t="s">
        <v>723</v>
      </c>
      <c r="K314" s="8" t="s">
        <v>15</v>
      </c>
    </row>
    <row r="315" spans="1:11" ht="15.75" x14ac:dyDescent="0.25">
      <c r="A315" s="12" t="s">
        <v>598</v>
      </c>
      <c r="B315" s="7" t="s">
        <v>599</v>
      </c>
      <c r="C315" s="7" t="s">
        <v>151</v>
      </c>
      <c r="D315" s="8">
        <v>4.1959710939644818E-2</v>
      </c>
      <c r="E315" s="8">
        <f>_xlfn.XLOOKUP(Table147[[#This Row],[PUMA_CZE]],'[1]Electric PUMA-CZ Results'!$L$3:$L$524,'[1]Electric PUMA-CZ Results'!$M$3:$M$524)</f>
        <v>3.4864150730059794E-2</v>
      </c>
      <c r="F315" s="13">
        <v>1.4097642234580866E-2</v>
      </c>
      <c r="G315" s="8">
        <v>9.1484380504159649E-3</v>
      </c>
      <c r="H315" s="11">
        <f>(Table147[[#This Row],[FERA AR20]]-Table147[[#This Row],[Base AR20]])*100</f>
        <v>-0.70955602095850234</v>
      </c>
      <c r="I315" s="11">
        <f>(Table147[[#This Row],[FERA AR50]]-Table147[[#This Row],[Base AR50]])*100</f>
        <v>-0.49492041841649009</v>
      </c>
      <c r="J315" s="7" t="s">
        <v>736</v>
      </c>
      <c r="K315" s="8" t="s">
        <v>15</v>
      </c>
    </row>
    <row r="316" spans="1:11" ht="15.75" x14ac:dyDescent="0.25">
      <c r="A316" s="12" t="s">
        <v>750</v>
      </c>
      <c r="B316" s="7" t="s">
        <v>751</v>
      </c>
      <c r="C316" s="7" t="s">
        <v>250</v>
      </c>
      <c r="D316" s="8">
        <v>3.8741249642677257E-2</v>
      </c>
      <c r="E316" s="8">
        <f>_xlfn.XLOOKUP(Table147[[#This Row],[PUMA_CZE]],'[1]Electric PUMA-CZ Results'!$L$3:$L$524,'[1]Electric PUMA-CZ Results'!$M$3:$M$524)</f>
        <v>3.1732044202665503E-2</v>
      </c>
      <c r="F316" s="13">
        <v>1.354503815600098E-2</v>
      </c>
      <c r="G316" s="8">
        <v>9.1582222141511731E-3</v>
      </c>
      <c r="H316" s="11">
        <f>(Table147[[#This Row],[FERA AR20]]-Table147[[#This Row],[Base AR20]])*100</f>
        <v>-0.70092054400117543</v>
      </c>
      <c r="I316" s="11">
        <f>(Table147[[#This Row],[FERA AR50]]-Table147[[#This Row],[Base AR50]])*100</f>
        <v>-0.43868159418498071</v>
      </c>
      <c r="J316" s="7" t="s">
        <v>752</v>
      </c>
      <c r="K316" s="8" t="s">
        <v>15</v>
      </c>
    </row>
    <row r="317" spans="1:11" ht="15.75" x14ac:dyDescent="0.25">
      <c r="A317" s="12" t="s">
        <v>757</v>
      </c>
      <c r="B317" s="7" t="s">
        <v>758</v>
      </c>
      <c r="C317" s="7" t="s">
        <v>269</v>
      </c>
      <c r="D317" s="8">
        <v>3.8588330717568668E-2</v>
      </c>
      <c r="E317" s="8">
        <f>_xlfn.XLOOKUP(Table147[[#This Row],[PUMA_CZE]],'[1]Electric PUMA-CZ Results'!$L$3:$L$524,'[1]Electric PUMA-CZ Results'!$M$3:$M$524)</f>
        <v>3.1603885597010876E-2</v>
      </c>
      <c r="F317" s="13">
        <v>1.3955153801407169E-2</v>
      </c>
      <c r="G317" s="8">
        <v>9.4368613726072484E-3</v>
      </c>
      <c r="H317" s="11">
        <f>(Table147[[#This Row],[FERA AR20]]-Table147[[#This Row],[Base AR20]])*100</f>
        <v>-0.69844451205577918</v>
      </c>
      <c r="I317" s="11">
        <f>(Table147[[#This Row],[FERA AR50]]-Table147[[#This Row],[Base AR50]])*100</f>
        <v>-0.4518292428799921</v>
      </c>
      <c r="J317" s="7" t="s">
        <v>759</v>
      </c>
      <c r="K317" s="8" t="s">
        <v>15</v>
      </c>
    </row>
    <row r="318" spans="1:11" ht="15.75" x14ac:dyDescent="0.25">
      <c r="A318" s="12" t="s">
        <v>632</v>
      </c>
      <c r="B318" s="7" t="s">
        <v>633</v>
      </c>
      <c r="C318" s="7" t="s">
        <v>151</v>
      </c>
      <c r="D318" s="8">
        <v>4.1273375635418462E-2</v>
      </c>
      <c r="E318" s="8">
        <f>_xlfn.XLOOKUP(Table147[[#This Row],[PUMA_CZE]],'[1]Electric PUMA-CZ Results'!$L$3:$L$524,'[1]Electric PUMA-CZ Results'!$M$3:$M$524)</f>
        <v>3.4293877557007468E-2</v>
      </c>
      <c r="F318" s="13">
        <v>1.4429570847947727E-2</v>
      </c>
      <c r="G318" s="8">
        <v>9.3516863540228871E-3</v>
      </c>
      <c r="H318" s="11">
        <f>(Table147[[#This Row],[FERA AR20]]-Table147[[#This Row],[Base AR20]])*100</f>
        <v>-0.69794980784109939</v>
      </c>
      <c r="I318" s="11">
        <f>(Table147[[#This Row],[FERA AR50]]-Table147[[#This Row],[Base AR50]])*100</f>
        <v>-0.50778844939248402</v>
      </c>
      <c r="J318" s="7" t="s">
        <v>738</v>
      </c>
      <c r="K318" s="8" t="s">
        <v>15</v>
      </c>
    </row>
    <row r="319" spans="1:11" ht="15.75" x14ac:dyDescent="0.25">
      <c r="A319" s="12" t="s">
        <v>763</v>
      </c>
      <c r="B319" s="7" t="s">
        <v>764</v>
      </c>
      <c r="C319" s="7" t="s">
        <v>22</v>
      </c>
      <c r="D319" s="8">
        <v>3.8373709655670087E-2</v>
      </c>
      <c r="E319" s="8">
        <f>_xlfn.XLOOKUP(Table147[[#This Row],[PUMA_CZE]],'[1]Electric PUMA-CZ Results'!$L$3:$L$524,'[1]Electric PUMA-CZ Results'!$M$3:$M$524)</f>
        <v>3.1428573017618339E-2</v>
      </c>
      <c r="F319" s="13">
        <v>1.1457163043854371E-2</v>
      </c>
      <c r="G319" s="8">
        <v>7.7467511718102358E-3</v>
      </c>
      <c r="H319" s="11">
        <f>(Table147[[#This Row],[FERA AR20]]-Table147[[#This Row],[Base AR20]])*100</f>
        <v>-0.69451366380517476</v>
      </c>
      <c r="I319" s="11">
        <f>(Table147[[#This Row],[FERA AR50]]-Table147[[#This Row],[Base AR50]])*100</f>
        <v>-0.37104118720441348</v>
      </c>
      <c r="J319" s="7" t="s">
        <v>765</v>
      </c>
      <c r="K319" s="8" t="s">
        <v>15</v>
      </c>
    </row>
    <row r="320" spans="1:11" ht="15.75" x14ac:dyDescent="0.25">
      <c r="A320" s="12" t="s">
        <v>760</v>
      </c>
      <c r="B320" s="7" t="s">
        <v>761</v>
      </c>
      <c r="C320" s="7" t="s">
        <v>85</v>
      </c>
      <c r="D320" s="8">
        <v>3.8578137263156266E-2</v>
      </c>
      <c r="E320" s="8">
        <f>_xlfn.XLOOKUP(Table147[[#This Row],[PUMA_CZE]],'[1]Electric PUMA-CZ Results'!$L$3:$L$524,'[1]Electric PUMA-CZ Results'!$M$3:$M$524)</f>
        <v>3.1653577702393902E-2</v>
      </c>
      <c r="F320" s="13">
        <v>1.1421480286532646E-2</v>
      </c>
      <c r="G320" s="8">
        <v>7.4019425454750591E-3</v>
      </c>
      <c r="H320" s="11">
        <f>(Table147[[#This Row],[FERA AR20]]-Table147[[#This Row],[Base AR20]])*100</f>
        <v>-0.69245595607623645</v>
      </c>
      <c r="I320" s="11">
        <f>(Table147[[#This Row],[FERA AR50]]-Table147[[#This Row],[Base AR50]])*100</f>
        <v>-0.40195377410575872</v>
      </c>
      <c r="J320" s="7" t="s">
        <v>762</v>
      </c>
      <c r="K320" s="8" t="s">
        <v>15</v>
      </c>
    </row>
    <row r="321" spans="1:11" ht="15.75" x14ac:dyDescent="0.25">
      <c r="A321" s="12" t="s">
        <v>769</v>
      </c>
      <c r="B321" s="7" t="s">
        <v>770</v>
      </c>
      <c r="C321" s="7" t="s">
        <v>13</v>
      </c>
      <c r="D321" s="8">
        <v>3.8185576574502E-2</v>
      </c>
      <c r="E321" s="8">
        <f>_xlfn.XLOOKUP(Table147[[#This Row],[PUMA_CZE]],'[1]Electric PUMA-CZ Results'!$L$3:$L$524,'[1]Electric PUMA-CZ Results'!$M$3:$M$524)</f>
        <v>3.1273487415959283E-2</v>
      </c>
      <c r="F321" s="13">
        <v>7.0226168635495094E-3</v>
      </c>
      <c r="G321" s="8">
        <v>4.7474172525880194E-3</v>
      </c>
      <c r="H321" s="11">
        <f>(Table147[[#This Row],[FERA AR20]]-Table147[[#This Row],[Base AR20]])*100</f>
        <v>-0.69120891585427169</v>
      </c>
      <c r="I321" s="11">
        <f>(Table147[[#This Row],[FERA AR50]]-Table147[[#This Row],[Base AR50]])*100</f>
        <v>-0.227519961096149</v>
      </c>
      <c r="J321" s="7" t="s">
        <v>771</v>
      </c>
      <c r="K321" s="8" t="s">
        <v>15</v>
      </c>
    </row>
    <row r="322" spans="1:11" ht="15.75" x14ac:dyDescent="0.25">
      <c r="A322" s="12" t="s">
        <v>678</v>
      </c>
      <c r="B322" s="7" t="s">
        <v>679</v>
      </c>
      <c r="C322" s="7" t="s">
        <v>13</v>
      </c>
      <c r="D322" s="8">
        <v>3.7967654603279728E-2</v>
      </c>
      <c r="E322" s="8">
        <f>_xlfn.XLOOKUP(Table147[[#This Row],[PUMA_CZE]],'[1]Electric PUMA-CZ Results'!$L$3:$L$524,'[1]Electric PUMA-CZ Results'!$M$3:$M$524)</f>
        <v>3.1095012173837852E-2</v>
      </c>
      <c r="F322" s="13">
        <v>7.4851146006410883E-3</v>
      </c>
      <c r="G322" s="8">
        <v>5.0662226626993559E-3</v>
      </c>
      <c r="H322" s="11">
        <f>(Table147[[#This Row],[FERA AR20]]-Table147[[#This Row],[Base AR20]])*100</f>
        <v>-0.68726424294418764</v>
      </c>
      <c r="I322" s="11">
        <f>(Table147[[#This Row],[FERA AR50]]-Table147[[#This Row],[Base AR50]])*100</f>
        <v>-0.24188919379417323</v>
      </c>
      <c r="J322" s="7" t="s">
        <v>772</v>
      </c>
      <c r="K322" s="8" t="s">
        <v>15</v>
      </c>
    </row>
    <row r="323" spans="1:11" ht="15.75" x14ac:dyDescent="0.25">
      <c r="A323" s="12" t="s">
        <v>766</v>
      </c>
      <c r="B323" s="7" t="s">
        <v>767</v>
      </c>
      <c r="C323" s="7" t="s">
        <v>113</v>
      </c>
      <c r="D323" s="8">
        <v>3.8247038808283777E-2</v>
      </c>
      <c r="E323" s="8">
        <f>_xlfn.XLOOKUP(Table147[[#This Row],[PUMA_CZE]],'[1]Electric PUMA-CZ Results'!$L$3:$L$524,'[1]Electric PUMA-CZ Results'!$M$3:$M$524)</f>
        <v>3.1381904403004694E-2</v>
      </c>
      <c r="F323" s="13">
        <v>1.2491296164240048E-2</v>
      </c>
      <c r="G323" s="8">
        <v>8.0889902947908904E-3</v>
      </c>
      <c r="H323" s="11">
        <f>(Table147[[#This Row],[FERA AR20]]-Table147[[#This Row],[Base AR20]])*100</f>
        <v>-0.6865134405279083</v>
      </c>
      <c r="I323" s="11">
        <f>(Table147[[#This Row],[FERA AR50]]-Table147[[#This Row],[Base AR50]])*100</f>
        <v>-0.44023058694491574</v>
      </c>
      <c r="J323" s="7" t="s">
        <v>768</v>
      </c>
      <c r="K323" s="8" t="s">
        <v>15</v>
      </c>
    </row>
    <row r="324" spans="1:11" ht="15.75" x14ac:dyDescent="0.25">
      <c r="A324" s="12" t="s">
        <v>730</v>
      </c>
      <c r="B324" s="7" t="s">
        <v>731</v>
      </c>
      <c r="C324" s="7" t="s">
        <v>18</v>
      </c>
      <c r="D324" s="8">
        <v>3.7487619466753198E-2</v>
      </c>
      <c r="E324" s="8">
        <f>_xlfn.XLOOKUP(Table147[[#This Row],[PUMA_CZE]],'[1]Electric PUMA-CZ Results'!$L$3:$L$524,'[1]Electric PUMA-CZ Results'!$M$3:$M$524)</f>
        <v>3.0704353807610624E-2</v>
      </c>
      <c r="F324" s="13">
        <v>9.8730675424482887E-3</v>
      </c>
      <c r="G324" s="8">
        <v>6.6796166397450922E-3</v>
      </c>
      <c r="H324" s="11">
        <f>(Table147[[#This Row],[FERA AR20]]-Table147[[#This Row],[Base AR20]])*100</f>
        <v>-0.67832656591425744</v>
      </c>
      <c r="I324" s="11">
        <f>(Table147[[#This Row],[FERA AR50]]-Table147[[#This Row],[Base AR50]])*100</f>
        <v>-0.31934509027031965</v>
      </c>
      <c r="J324" s="7" t="s">
        <v>779</v>
      </c>
      <c r="K324" s="8" t="s">
        <v>15</v>
      </c>
    </row>
    <row r="325" spans="1:11" ht="15.75" x14ac:dyDescent="0.25">
      <c r="A325" s="12" t="s">
        <v>757</v>
      </c>
      <c r="B325" s="7" t="s">
        <v>758</v>
      </c>
      <c r="C325" s="7" t="s">
        <v>134</v>
      </c>
      <c r="D325" s="8">
        <v>3.6700554723767154E-2</v>
      </c>
      <c r="E325" s="8">
        <f>_xlfn.XLOOKUP(Table147[[#This Row],[PUMA_CZE]],'[1]Electric PUMA-CZ Results'!$L$3:$L$524,'[1]Electric PUMA-CZ Results'!$M$3:$M$524)</f>
        <v>3.0060576160207027E-2</v>
      </c>
      <c r="F325" s="13">
        <v>1.3268262611525139E-2</v>
      </c>
      <c r="G325" s="8">
        <v>8.9706533503244954E-3</v>
      </c>
      <c r="H325" s="11">
        <f>(Table147[[#This Row],[FERA AR20]]-Table147[[#This Row],[Base AR20]])*100</f>
        <v>-0.66399785635601272</v>
      </c>
      <c r="I325" s="11">
        <f>(Table147[[#This Row],[FERA AR50]]-Table147[[#This Row],[Base AR50]])*100</f>
        <v>-0.42976092612006433</v>
      </c>
      <c r="J325" s="7" t="s">
        <v>782</v>
      </c>
      <c r="K325" s="8" t="s">
        <v>15</v>
      </c>
    </row>
    <row r="326" spans="1:11" ht="15.75" x14ac:dyDescent="0.25">
      <c r="A326" s="12" t="s">
        <v>646</v>
      </c>
      <c r="B326" s="7" t="s">
        <v>647</v>
      </c>
      <c r="C326" s="7" t="s">
        <v>151</v>
      </c>
      <c r="D326" s="8">
        <v>3.9164603920601372E-2</v>
      </c>
      <c r="E326" s="8">
        <f>_xlfn.XLOOKUP(Table147[[#This Row],[PUMA_CZE]],'[1]Electric PUMA-CZ Results'!$L$3:$L$524,'[1]Electric PUMA-CZ Results'!$M$3:$M$524)</f>
        <v>3.2541707838144952E-2</v>
      </c>
      <c r="F326" s="13">
        <v>1.1699517156497362E-2</v>
      </c>
      <c r="G326" s="8">
        <v>7.5954108732232068E-3</v>
      </c>
      <c r="H326" s="11">
        <f>(Table147[[#This Row],[FERA AR20]]-Table147[[#This Row],[Base AR20]])*100</f>
        <v>-0.66228960824564198</v>
      </c>
      <c r="I326" s="11">
        <f>(Table147[[#This Row],[FERA AR50]]-Table147[[#This Row],[Base AR50]])*100</f>
        <v>-0.41041062832741548</v>
      </c>
      <c r="J326" s="7" t="s">
        <v>748</v>
      </c>
      <c r="K326" s="8" t="s">
        <v>15</v>
      </c>
    </row>
    <row r="327" spans="1:11" ht="15.75" x14ac:dyDescent="0.25">
      <c r="A327" s="12" t="s">
        <v>786</v>
      </c>
      <c r="B327" s="7" t="s">
        <v>787</v>
      </c>
      <c r="C327" s="7" t="s">
        <v>18</v>
      </c>
      <c r="D327" s="8">
        <v>3.6487874487995016E-2</v>
      </c>
      <c r="E327" s="8">
        <f>_xlfn.XLOOKUP(Table147[[#This Row],[PUMA_CZE]],'[1]Electric PUMA-CZ Results'!$L$3:$L$524,'[1]Electric PUMA-CZ Results'!$M$3:$M$524)</f>
        <v>2.988550950696367E-2</v>
      </c>
      <c r="F327" s="13">
        <v>1.1746477985075438E-2</v>
      </c>
      <c r="G327" s="8">
        <v>7.9369816083885731E-3</v>
      </c>
      <c r="H327" s="11">
        <f>(Table147[[#This Row],[FERA AR20]]-Table147[[#This Row],[Base AR20]])*100</f>
        <v>-0.66023649810313456</v>
      </c>
      <c r="I327" s="11">
        <f>(Table147[[#This Row],[FERA AR50]]-Table147[[#This Row],[Base AR50]])*100</f>
        <v>-0.3809496376686865</v>
      </c>
      <c r="J327" s="7" t="s">
        <v>788</v>
      </c>
      <c r="K327" s="8" t="s">
        <v>15</v>
      </c>
    </row>
    <row r="328" spans="1:11" ht="15.75" x14ac:dyDescent="0.25">
      <c r="A328" s="12" t="s">
        <v>452</v>
      </c>
      <c r="B328" s="7" t="s">
        <v>453</v>
      </c>
      <c r="C328" s="7" t="s">
        <v>151</v>
      </c>
      <c r="D328" s="8">
        <v>3.8807509710623342E-2</v>
      </c>
      <c r="E328" s="8">
        <f>_xlfn.XLOOKUP(Table147[[#This Row],[PUMA_CZE]],'[1]Electric PUMA-CZ Results'!$L$3:$L$524,'[1]Electric PUMA-CZ Results'!$M$3:$M$524)</f>
        <v>3.2244999732137902E-2</v>
      </c>
      <c r="F328" s="13">
        <v>1.2289292335972367E-2</v>
      </c>
      <c r="G328" s="8">
        <v>7.9696281704093788E-3</v>
      </c>
      <c r="H328" s="11">
        <f>(Table147[[#This Row],[FERA AR20]]-Table147[[#This Row],[Base AR20]])*100</f>
        <v>-0.65625099784854402</v>
      </c>
      <c r="I328" s="11">
        <f>(Table147[[#This Row],[FERA AR50]]-Table147[[#This Row],[Base AR50]])*100</f>
        <v>-0.43196641655629875</v>
      </c>
      <c r="J328" s="7" t="s">
        <v>749</v>
      </c>
      <c r="K328" s="8" t="s">
        <v>15</v>
      </c>
    </row>
    <row r="329" spans="1:11" ht="15.75" x14ac:dyDescent="0.25">
      <c r="A329" s="12" t="s">
        <v>789</v>
      </c>
      <c r="B329" s="7" t="s">
        <v>790</v>
      </c>
      <c r="C329" s="7" t="s">
        <v>22</v>
      </c>
      <c r="D329" s="8">
        <v>3.6175396427227995E-2</v>
      </c>
      <c r="E329" s="8">
        <f>_xlfn.XLOOKUP(Table147[[#This Row],[PUMA_CZE]],'[1]Electric PUMA-CZ Results'!$L$3:$L$524,'[1]Electric PUMA-CZ Results'!$M$3:$M$524)</f>
        <v>2.962812556451476E-2</v>
      </c>
      <c r="F329" s="13">
        <v>1.1609671558931275E-2</v>
      </c>
      <c r="G329" s="8">
        <v>7.8495575009795582E-3</v>
      </c>
      <c r="H329" s="11">
        <f>(Table147[[#This Row],[FERA AR20]]-Table147[[#This Row],[Base AR20]])*100</f>
        <v>-0.65472708627132348</v>
      </c>
      <c r="I329" s="11">
        <f>(Table147[[#This Row],[FERA AR50]]-Table147[[#This Row],[Base AR50]])*100</f>
        <v>-0.37601140579517167</v>
      </c>
      <c r="J329" s="7" t="s">
        <v>791</v>
      </c>
      <c r="K329" s="8" t="s">
        <v>15</v>
      </c>
    </row>
    <row r="330" spans="1:11" ht="15.75" x14ac:dyDescent="0.25">
      <c r="A330" s="12" t="s">
        <v>656</v>
      </c>
      <c r="B330" s="7" t="s">
        <v>657</v>
      </c>
      <c r="C330" s="7" t="s">
        <v>151</v>
      </c>
      <c r="D330" s="8">
        <v>3.8589182452095347E-2</v>
      </c>
      <c r="E330" s="8">
        <f>_xlfn.XLOOKUP(Table147[[#This Row],[PUMA_CZE]],'[1]Electric PUMA-CZ Results'!$L$3:$L$524,'[1]Electric PUMA-CZ Results'!$M$3:$M$524)</f>
        <v>3.2063592513657563E-2</v>
      </c>
      <c r="F330" s="13">
        <v>9.2086216929213385E-3</v>
      </c>
      <c r="G330" s="8">
        <v>5.9812291489096652E-3</v>
      </c>
      <c r="H330" s="11">
        <f>(Table147[[#This Row],[FERA AR20]]-Table147[[#This Row],[Base AR20]])*100</f>
        <v>-0.65255899384377836</v>
      </c>
      <c r="I330" s="11">
        <f>(Table147[[#This Row],[FERA AR50]]-Table147[[#This Row],[Base AR50]])*100</f>
        <v>-0.32273925440116735</v>
      </c>
      <c r="J330" s="7" t="s">
        <v>756</v>
      </c>
      <c r="K330" s="8" t="s">
        <v>15</v>
      </c>
    </row>
    <row r="331" spans="1:11" ht="15.75" x14ac:dyDescent="0.25">
      <c r="A331" s="12" t="s">
        <v>789</v>
      </c>
      <c r="B331" s="7" t="s">
        <v>790</v>
      </c>
      <c r="C331" s="7" t="s">
        <v>13</v>
      </c>
      <c r="D331" s="8">
        <v>3.5799162665620964E-2</v>
      </c>
      <c r="E331" s="8">
        <f>_xlfn.XLOOKUP(Table147[[#This Row],[PUMA_CZE]],'[1]Electric PUMA-CZ Results'!$L$3:$L$524,'[1]Electric PUMA-CZ Results'!$M$3:$M$524)</f>
        <v>2.9319045659579063E-2</v>
      </c>
      <c r="F331" s="13">
        <v>1.1450730927413768E-2</v>
      </c>
      <c r="G331" s="8">
        <v>7.7371999546428129E-3</v>
      </c>
      <c r="H331" s="11">
        <f>(Table147[[#This Row],[FERA AR20]]-Table147[[#This Row],[Base AR20]])*100</f>
        <v>-0.64801170060419</v>
      </c>
      <c r="I331" s="11">
        <f>(Table147[[#This Row],[FERA AR50]]-Table147[[#This Row],[Base AR50]])*100</f>
        <v>-0.37135309727709553</v>
      </c>
      <c r="J331" s="7" t="s">
        <v>795</v>
      </c>
      <c r="K331" s="8" t="s">
        <v>15</v>
      </c>
    </row>
    <row r="332" spans="1:11" ht="15.75" x14ac:dyDescent="0.25">
      <c r="A332" s="12" t="s">
        <v>796</v>
      </c>
      <c r="B332" s="7" t="s">
        <v>797</v>
      </c>
      <c r="C332" s="7" t="s">
        <v>22</v>
      </c>
      <c r="D332" s="8">
        <v>3.5738634718312165E-2</v>
      </c>
      <c r="E332" s="8">
        <f>_xlfn.XLOOKUP(Table147[[#This Row],[PUMA_CZE]],'[1]Electric PUMA-CZ Results'!$L$3:$L$524,'[1]Electric PUMA-CZ Results'!$M$3:$M$524)</f>
        <v>2.9270411979272853E-2</v>
      </c>
      <c r="F332" s="13">
        <v>1.2093199967174379E-2</v>
      </c>
      <c r="G332" s="8">
        <v>8.1584885663421834E-3</v>
      </c>
      <c r="H332" s="11">
        <f>(Table147[[#This Row],[FERA AR20]]-Table147[[#This Row],[Base AR20]])*100</f>
        <v>-0.6468222739039311</v>
      </c>
      <c r="I332" s="11">
        <f>(Table147[[#This Row],[FERA AR50]]-Table147[[#This Row],[Base AR50]])*100</f>
        <v>-0.39347114008321959</v>
      </c>
      <c r="J332" s="7" t="s">
        <v>798</v>
      </c>
      <c r="K332" s="8" t="s">
        <v>15</v>
      </c>
    </row>
    <row r="333" spans="1:11" ht="15.75" x14ac:dyDescent="0.25">
      <c r="A333" s="12" t="s">
        <v>753</v>
      </c>
      <c r="B333" s="7" t="s">
        <v>754</v>
      </c>
      <c r="C333" s="7" t="s">
        <v>182</v>
      </c>
      <c r="D333" s="8">
        <v>3.8669250560225535E-2</v>
      </c>
      <c r="E333" s="8">
        <f>_xlfn.XLOOKUP(Table147[[#This Row],[PUMA_CZE]],'[1]Electric PUMA-CZ Results'!$L$3:$L$524,'[1]Electric PUMA-CZ Results'!$M$3:$M$524)</f>
        <v>3.2205800730425289E-2</v>
      </c>
      <c r="F333" s="13">
        <v>1.1284176796469007E-2</v>
      </c>
      <c r="G333" s="8">
        <v>7.3213759448885769E-3</v>
      </c>
      <c r="H333" s="11">
        <f>(Table147[[#This Row],[FERA AR20]]-Table147[[#This Row],[Base AR20]])*100</f>
        <v>-0.64634498298002452</v>
      </c>
      <c r="I333" s="11">
        <f>(Table147[[#This Row],[FERA AR50]]-Table147[[#This Row],[Base AR50]])*100</f>
        <v>-0.39628008515804303</v>
      </c>
      <c r="J333" s="7" t="s">
        <v>755</v>
      </c>
      <c r="K333" s="8" t="s">
        <v>15</v>
      </c>
    </row>
    <row r="334" spans="1:11" ht="15.75" x14ac:dyDescent="0.25">
      <c r="A334" s="12" t="s">
        <v>776</v>
      </c>
      <c r="B334" s="7" t="s">
        <v>777</v>
      </c>
      <c r="C334" s="7" t="s">
        <v>151</v>
      </c>
      <c r="D334" s="8">
        <v>3.7710739776624341E-2</v>
      </c>
      <c r="E334" s="8">
        <f>_xlfn.XLOOKUP(Table147[[#This Row],[PUMA_CZE]],'[1]Electric PUMA-CZ Results'!$L$3:$L$524,'[1]Electric PUMA-CZ Results'!$M$3:$M$524)</f>
        <v>3.1333698118307905E-2</v>
      </c>
      <c r="F334" s="13">
        <v>8.4494575177459161E-3</v>
      </c>
      <c r="G334" s="8">
        <v>5.4885391368137129E-3</v>
      </c>
      <c r="H334" s="11">
        <f>(Table147[[#This Row],[FERA AR20]]-Table147[[#This Row],[Base AR20]])*100</f>
        <v>-0.63770416583164358</v>
      </c>
      <c r="I334" s="11">
        <f>(Table147[[#This Row],[FERA AR50]]-Table147[[#This Row],[Base AR50]])*100</f>
        <v>-0.29609183809322032</v>
      </c>
      <c r="J334" s="7" t="s">
        <v>778</v>
      </c>
      <c r="K334" s="8" t="s">
        <v>15</v>
      </c>
    </row>
    <row r="335" spans="1:11" ht="15.75" x14ac:dyDescent="0.25">
      <c r="A335" s="12" t="s">
        <v>773</v>
      </c>
      <c r="B335" s="7" t="s">
        <v>774</v>
      </c>
      <c r="C335" s="7" t="s">
        <v>182</v>
      </c>
      <c r="D335" s="8">
        <v>3.7964373447081763E-2</v>
      </c>
      <c r="E335" s="8">
        <f>_xlfn.XLOOKUP(Table147[[#This Row],[PUMA_CZE]],'[1]Electric PUMA-CZ Results'!$L$3:$L$524,'[1]Electric PUMA-CZ Results'!$M$3:$M$524)</f>
        <v>3.161874172316604E-2</v>
      </c>
      <c r="F335" s="13">
        <v>1.0562985440818644E-2</v>
      </c>
      <c r="G335" s="8">
        <v>6.8505337576660677E-3</v>
      </c>
      <c r="H335" s="11">
        <f>(Table147[[#This Row],[FERA AR20]]-Table147[[#This Row],[Base AR20]])*100</f>
        <v>-0.63456317239157234</v>
      </c>
      <c r="I335" s="11">
        <f>(Table147[[#This Row],[FERA AR50]]-Table147[[#This Row],[Base AR50]])*100</f>
        <v>-0.37124516831525767</v>
      </c>
      <c r="J335" s="7" t="s">
        <v>775</v>
      </c>
      <c r="K335" s="8" t="s">
        <v>15</v>
      </c>
    </row>
    <row r="336" spans="1:11" ht="15.75" x14ac:dyDescent="0.25">
      <c r="A336" s="12" t="s">
        <v>796</v>
      </c>
      <c r="B336" s="7" t="s">
        <v>797</v>
      </c>
      <c r="C336" s="7" t="s">
        <v>13</v>
      </c>
      <c r="D336" s="8">
        <v>3.4816679566771064E-2</v>
      </c>
      <c r="E336" s="8">
        <f>_xlfn.XLOOKUP(Table147[[#This Row],[PUMA_CZE]],'[1]Electric PUMA-CZ Results'!$L$3:$L$524,'[1]Electric PUMA-CZ Results'!$M$3:$M$524)</f>
        <v>2.8514404861021851E-2</v>
      </c>
      <c r="F336" s="13">
        <v>1.1871348711804047E-2</v>
      </c>
      <c r="G336" s="8">
        <v>8.0086458943183624E-3</v>
      </c>
      <c r="H336" s="11">
        <f>(Table147[[#This Row],[FERA AR20]]-Table147[[#This Row],[Base AR20]])*100</f>
        <v>-0.63022747057492123</v>
      </c>
      <c r="I336" s="11">
        <f>(Table147[[#This Row],[FERA AR50]]-Table147[[#This Row],[Base AR50]])*100</f>
        <v>-0.38627028174856842</v>
      </c>
      <c r="J336" s="7" t="s">
        <v>802</v>
      </c>
      <c r="K336" s="8" t="s">
        <v>15</v>
      </c>
    </row>
    <row r="337" spans="1:11" ht="15.75" x14ac:dyDescent="0.25">
      <c r="A337" s="12" t="s">
        <v>673</v>
      </c>
      <c r="B337" s="7" t="s">
        <v>674</v>
      </c>
      <c r="C337" s="7" t="s">
        <v>151</v>
      </c>
      <c r="D337" s="8">
        <v>3.7173536819400714E-2</v>
      </c>
      <c r="E337" s="8">
        <f>_xlfn.XLOOKUP(Table147[[#This Row],[PUMA_CZE]],'[1]Electric PUMA-CZ Results'!$L$3:$L$524,'[1]Electric PUMA-CZ Results'!$M$3:$M$524)</f>
        <v>3.0887338397188321E-2</v>
      </c>
      <c r="F337" s="13">
        <v>1.133726627883949E-2</v>
      </c>
      <c r="G337" s="8">
        <v>7.360692543987862E-3</v>
      </c>
      <c r="H337" s="11">
        <f>(Table147[[#This Row],[FERA AR20]]-Table147[[#This Row],[Base AR20]])*100</f>
        <v>-0.62861984222123934</v>
      </c>
      <c r="I337" s="11">
        <f>(Table147[[#This Row],[FERA AR50]]-Table147[[#This Row],[Base AR50]])*100</f>
        <v>-0.39765737348516284</v>
      </c>
      <c r="J337" s="7" t="s">
        <v>780</v>
      </c>
      <c r="K337" s="8" t="s">
        <v>15</v>
      </c>
    </row>
    <row r="338" spans="1:11" ht="15.75" x14ac:dyDescent="0.25">
      <c r="A338" s="12" t="s">
        <v>583</v>
      </c>
      <c r="B338" s="7" t="s">
        <v>584</v>
      </c>
      <c r="C338" s="7" t="s">
        <v>182</v>
      </c>
      <c r="D338" s="8">
        <v>3.7092282222990755E-2</v>
      </c>
      <c r="E338" s="8">
        <f>_xlfn.XLOOKUP(Table147[[#This Row],[PUMA_CZE]],'[1]Electric PUMA-CZ Results'!$L$3:$L$524,'[1]Electric PUMA-CZ Results'!$M$3:$M$524)</f>
        <v>3.0892417944584284E-2</v>
      </c>
      <c r="F338" s="13">
        <v>9.9316379919886805E-3</v>
      </c>
      <c r="G338" s="8">
        <v>6.4454289356843117E-3</v>
      </c>
      <c r="H338" s="11">
        <f>(Table147[[#This Row],[FERA AR20]]-Table147[[#This Row],[Base AR20]])*100</f>
        <v>-0.61998642784064706</v>
      </c>
      <c r="I338" s="11">
        <f>(Table147[[#This Row],[FERA AR50]]-Table147[[#This Row],[Base AR50]])*100</f>
        <v>-0.34862090563043691</v>
      </c>
      <c r="J338" s="7" t="s">
        <v>781</v>
      </c>
      <c r="K338" s="8" t="s">
        <v>15</v>
      </c>
    </row>
    <row r="339" spans="1:11" ht="15.75" x14ac:dyDescent="0.25">
      <c r="A339" s="12" t="s">
        <v>792</v>
      </c>
      <c r="B339" s="7" t="s">
        <v>793</v>
      </c>
      <c r="C339" s="7" t="s">
        <v>151</v>
      </c>
      <c r="D339" s="8">
        <v>3.6132851752190005E-2</v>
      </c>
      <c r="E339" s="8">
        <f>_xlfn.XLOOKUP(Table147[[#This Row],[PUMA_CZE]],'[1]Electric PUMA-CZ Results'!$L$3:$L$524,'[1]Electric PUMA-CZ Results'!$M$3:$M$524)</f>
        <v>3.0022637467814781E-2</v>
      </c>
      <c r="F339" s="13">
        <v>8.8580862225461025E-3</v>
      </c>
      <c r="G339" s="8">
        <v>5.7535616383140933E-3</v>
      </c>
      <c r="H339" s="11">
        <f>(Table147[[#This Row],[FERA AR20]]-Table147[[#This Row],[Base AR20]])*100</f>
        <v>-0.61102142843752238</v>
      </c>
      <c r="I339" s="11">
        <f>(Table147[[#This Row],[FERA AR50]]-Table147[[#This Row],[Base AR50]])*100</f>
        <v>-0.31045245842320091</v>
      </c>
      <c r="J339" s="7" t="s">
        <v>794</v>
      </c>
      <c r="K339" s="8" t="s">
        <v>15</v>
      </c>
    </row>
    <row r="340" spans="1:11" ht="15.75" x14ac:dyDescent="0.25">
      <c r="A340" s="12" t="s">
        <v>783</v>
      </c>
      <c r="B340" s="7" t="s">
        <v>784</v>
      </c>
      <c r="C340" s="7" t="s">
        <v>182</v>
      </c>
      <c r="D340" s="8">
        <v>3.6547189744575104E-2</v>
      </c>
      <c r="E340" s="8">
        <f>_xlfn.XLOOKUP(Table147[[#This Row],[PUMA_CZE]],'[1]Electric PUMA-CZ Results'!$L$3:$L$524,'[1]Electric PUMA-CZ Results'!$M$3:$M$524)</f>
        <v>3.0438436047206488E-2</v>
      </c>
      <c r="F340" s="13">
        <v>1.066214687018706E-2</v>
      </c>
      <c r="G340" s="8">
        <v>6.9254749252188157E-3</v>
      </c>
      <c r="H340" s="11">
        <f>(Table147[[#This Row],[FERA AR20]]-Table147[[#This Row],[Base AR20]])*100</f>
        <v>-0.61087536973686163</v>
      </c>
      <c r="I340" s="11">
        <f>(Table147[[#This Row],[FERA AR50]]-Table147[[#This Row],[Base AR50]])*100</f>
        <v>-0.37366719449682445</v>
      </c>
      <c r="J340" s="7" t="s">
        <v>785</v>
      </c>
      <c r="K340" s="8" t="s">
        <v>15</v>
      </c>
    </row>
    <row r="341" spans="1:11" ht="15.75" x14ac:dyDescent="0.25">
      <c r="A341" s="12" t="s">
        <v>757</v>
      </c>
      <c r="B341" s="7" t="s">
        <v>758</v>
      </c>
      <c r="C341" s="7" t="s">
        <v>18</v>
      </c>
      <c r="D341" s="8">
        <v>3.375325997841936E-2</v>
      </c>
      <c r="E341" s="8">
        <f>_xlfn.XLOOKUP(Table147[[#This Row],[PUMA_CZE]],'[1]Electric PUMA-CZ Results'!$L$3:$L$524,'[1]Electric PUMA-CZ Results'!$M$3:$M$524)</f>
        <v>2.764571480610508E-2</v>
      </c>
      <c r="F341" s="13">
        <v>1.2155166771057019E-2</v>
      </c>
      <c r="G341" s="8">
        <v>8.2197655631088516E-3</v>
      </c>
      <c r="H341" s="11">
        <f>(Table147[[#This Row],[FERA AR20]]-Table147[[#This Row],[Base AR20]])*100</f>
        <v>-0.61075451723142793</v>
      </c>
      <c r="I341" s="11">
        <f>(Table147[[#This Row],[FERA AR50]]-Table147[[#This Row],[Base AR50]])*100</f>
        <v>-0.39354012079481671</v>
      </c>
      <c r="J341" s="7" t="s">
        <v>809</v>
      </c>
      <c r="K341" s="8" t="s">
        <v>15</v>
      </c>
    </row>
    <row r="342" spans="1:11" ht="15.75" x14ac:dyDescent="0.25">
      <c r="A342" s="12" t="s">
        <v>810</v>
      </c>
      <c r="B342" s="7" t="s">
        <v>811</v>
      </c>
      <c r="C342" s="7" t="s">
        <v>250</v>
      </c>
      <c r="D342" s="8">
        <v>3.3694921776813762E-2</v>
      </c>
      <c r="E342" s="8">
        <f>_xlfn.XLOOKUP(Table147[[#This Row],[PUMA_CZE]],'[1]Electric PUMA-CZ Results'!$L$3:$L$524,'[1]Electric PUMA-CZ Results'!$M$3:$M$524)</f>
        <v>2.759871602204007E-2</v>
      </c>
      <c r="F342" s="13">
        <v>1.2978127709794252E-2</v>
      </c>
      <c r="G342" s="8">
        <v>8.7758471180073919E-3</v>
      </c>
      <c r="H342" s="11">
        <f>(Table147[[#This Row],[FERA AR20]]-Table147[[#This Row],[Base AR20]])*100</f>
        <v>-0.60962057547736914</v>
      </c>
      <c r="I342" s="11">
        <f>(Table147[[#This Row],[FERA AR50]]-Table147[[#This Row],[Base AR50]])*100</f>
        <v>-0.420228059178686</v>
      </c>
      <c r="J342" s="7" t="s">
        <v>812</v>
      </c>
      <c r="K342" s="8" t="s">
        <v>15</v>
      </c>
    </row>
    <row r="343" spans="1:11" ht="15.75" x14ac:dyDescent="0.25">
      <c r="A343" s="12" t="s">
        <v>760</v>
      </c>
      <c r="B343" s="7" t="s">
        <v>761</v>
      </c>
      <c r="C343" s="7" t="s">
        <v>113</v>
      </c>
      <c r="D343" s="8">
        <v>3.3596646551220348E-2</v>
      </c>
      <c r="E343" s="8">
        <f>_xlfn.XLOOKUP(Table147[[#This Row],[PUMA_CZE]],'[1]Electric PUMA-CZ Results'!$L$3:$L$524,'[1]Electric PUMA-CZ Results'!$M$3:$M$524)</f>
        <v>2.7566232136736885E-2</v>
      </c>
      <c r="F343" s="13">
        <v>9.953993133549336E-3</v>
      </c>
      <c r="G343" s="8">
        <v>6.4508576883248849E-3</v>
      </c>
      <c r="H343" s="11">
        <f>(Table147[[#This Row],[FERA AR20]]-Table147[[#This Row],[Base AR20]])*100</f>
        <v>-0.60304144144834626</v>
      </c>
      <c r="I343" s="11">
        <f>(Table147[[#This Row],[FERA AR50]]-Table147[[#This Row],[Base AR50]])*100</f>
        <v>-0.35031354452244512</v>
      </c>
      <c r="J343" s="7" t="s">
        <v>816</v>
      </c>
      <c r="K343" s="8" t="s">
        <v>15</v>
      </c>
    </row>
    <row r="344" spans="1:11" ht="15.75" x14ac:dyDescent="0.25">
      <c r="A344" s="12" t="s">
        <v>817</v>
      </c>
      <c r="B344" s="7" t="s">
        <v>818</v>
      </c>
      <c r="C344" s="7" t="s">
        <v>22</v>
      </c>
      <c r="D344" s="8">
        <v>3.2899691385624298E-2</v>
      </c>
      <c r="E344" s="8">
        <f>_xlfn.XLOOKUP(Table147[[#This Row],[PUMA_CZE]],'[1]Electric PUMA-CZ Results'!$L$3:$L$524,'[1]Electric PUMA-CZ Results'!$M$3:$M$524)</f>
        <v>2.6945280043244934E-2</v>
      </c>
      <c r="F344" s="13">
        <v>9.4697223319331406E-3</v>
      </c>
      <c r="G344" s="8">
        <v>6.4055016890887566E-3</v>
      </c>
      <c r="H344" s="11">
        <f>(Table147[[#This Row],[FERA AR20]]-Table147[[#This Row],[Base AR20]])*100</f>
        <v>-0.59544113423793643</v>
      </c>
      <c r="I344" s="11">
        <f>(Table147[[#This Row],[FERA AR50]]-Table147[[#This Row],[Base AR50]])*100</f>
        <v>-0.30642206428443841</v>
      </c>
      <c r="J344" s="7" t="s">
        <v>819</v>
      </c>
      <c r="K344" s="8" t="s">
        <v>15</v>
      </c>
    </row>
    <row r="345" spans="1:11" ht="15.75" x14ac:dyDescent="0.25">
      <c r="A345" s="12" t="s">
        <v>799</v>
      </c>
      <c r="B345" s="7" t="s">
        <v>800</v>
      </c>
      <c r="C345" s="7" t="s">
        <v>182</v>
      </c>
      <c r="D345" s="8">
        <v>3.5066932081365937E-2</v>
      </c>
      <c r="E345" s="8">
        <f>_xlfn.XLOOKUP(Table147[[#This Row],[PUMA_CZE]],'[1]Electric PUMA-CZ Results'!$L$3:$L$524,'[1]Electric PUMA-CZ Results'!$M$3:$M$524)</f>
        <v>2.9205599034843103E-2</v>
      </c>
      <c r="F345" s="13">
        <v>1.1909077900127409E-2</v>
      </c>
      <c r="G345" s="8">
        <v>7.7339755172055749E-3</v>
      </c>
      <c r="H345" s="11">
        <f>(Table147[[#This Row],[FERA AR20]]-Table147[[#This Row],[Base AR20]])*100</f>
        <v>-0.58613330465228342</v>
      </c>
      <c r="I345" s="11">
        <f>(Table147[[#This Row],[FERA AR50]]-Table147[[#This Row],[Base AR50]])*100</f>
        <v>-0.41751023829218342</v>
      </c>
      <c r="J345" s="7" t="s">
        <v>801</v>
      </c>
      <c r="K345" s="8" t="s">
        <v>15</v>
      </c>
    </row>
    <row r="346" spans="1:11" ht="15.75" x14ac:dyDescent="0.25">
      <c r="A346" s="12" t="s">
        <v>821</v>
      </c>
      <c r="B346" s="7" t="s">
        <v>822</v>
      </c>
      <c r="C346" s="7" t="s">
        <v>250</v>
      </c>
      <c r="D346" s="8">
        <v>3.2366651697715111E-2</v>
      </c>
      <c r="E346" s="8">
        <f>_xlfn.XLOOKUP(Table147[[#This Row],[PUMA_CZE]],'[1]Electric PUMA-CZ Results'!$L$3:$L$524,'[1]Electric PUMA-CZ Results'!$M$3:$M$524)</f>
        <v>2.6510761316092611E-2</v>
      </c>
      <c r="F346" s="13">
        <v>1.4192285229470813E-2</v>
      </c>
      <c r="G346" s="8">
        <v>9.5946801628613524E-3</v>
      </c>
      <c r="H346" s="11">
        <f>(Table147[[#This Row],[FERA AR20]]-Table147[[#This Row],[Base AR20]])*100</f>
        <v>-0.58558903816224994</v>
      </c>
      <c r="I346" s="11">
        <f>(Table147[[#This Row],[FERA AR50]]-Table147[[#This Row],[Base AR50]])*100</f>
        <v>-0.45976050666094603</v>
      </c>
      <c r="J346" s="7" t="s">
        <v>823</v>
      </c>
      <c r="K346" s="8" t="s">
        <v>15</v>
      </c>
    </row>
    <row r="347" spans="1:11" ht="15.75" x14ac:dyDescent="0.25">
      <c r="A347" s="12" t="s">
        <v>824</v>
      </c>
      <c r="B347" s="7" t="s">
        <v>825</v>
      </c>
      <c r="C347" s="7" t="s">
        <v>22</v>
      </c>
      <c r="D347" s="8">
        <v>3.2266650665041398E-2</v>
      </c>
      <c r="E347" s="8">
        <f>_xlfn.XLOOKUP(Table147[[#This Row],[PUMA_CZE]],'[1]Electric PUMA-CZ Results'!$L$3:$L$524,'[1]Electric PUMA-CZ Results'!$M$3:$M$524)</f>
        <v>2.6426811365379554E-2</v>
      </c>
      <c r="F347" s="13">
        <v>1.1226542041517769E-2</v>
      </c>
      <c r="G347" s="8">
        <v>7.591309976092738E-3</v>
      </c>
      <c r="H347" s="11">
        <f>(Table147[[#This Row],[FERA AR20]]-Table147[[#This Row],[Base AR20]])*100</f>
        <v>-0.58398392996618431</v>
      </c>
      <c r="I347" s="11">
        <f>(Table147[[#This Row],[FERA AR50]]-Table147[[#This Row],[Base AR50]])*100</f>
        <v>-0.36352320654250314</v>
      </c>
      <c r="J347" s="7" t="s">
        <v>826</v>
      </c>
      <c r="K347" s="8" t="s">
        <v>15</v>
      </c>
    </row>
    <row r="348" spans="1:11" ht="15.75" x14ac:dyDescent="0.25">
      <c r="A348" s="12" t="s">
        <v>827</v>
      </c>
      <c r="B348" s="7" t="s">
        <v>828</v>
      </c>
      <c r="C348" s="7" t="s">
        <v>22</v>
      </c>
      <c r="D348" s="8">
        <v>3.185164419303764E-2</v>
      </c>
      <c r="E348" s="8">
        <f>_xlfn.XLOOKUP(Table147[[#This Row],[PUMA_CZE]],'[1]Electric PUMA-CZ Results'!$L$3:$L$524,'[1]Electric PUMA-CZ Results'!$M$3:$M$524)</f>
        <v>2.608691560536076E-2</v>
      </c>
      <c r="F348" s="13">
        <v>1.0772251160347805E-2</v>
      </c>
      <c r="G348" s="8">
        <v>7.2840943032444379E-3</v>
      </c>
      <c r="H348" s="11">
        <f>(Table147[[#This Row],[FERA AR20]]-Table147[[#This Row],[Base AR20]])*100</f>
        <v>-0.57647285876768795</v>
      </c>
      <c r="I348" s="11">
        <f>(Table147[[#This Row],[FERA AR50]]-Table147[[#This Row],[Base AR50]])*100</f>
        <v>-0.34881568571033666</v>
      </c>
      <c r="J348" s="7" t="s">
        <v>829</v>
      </c>
      <c r="K348" s="8" t="s">
        <v>15</v>
      </c>
    </row>
    <row r="349" spans="1:11" ht="15.75" x14ac:dyDescent="0.25">
      <c r="A349" s="12" t="s">
        <v>824</v>
      </c>
      <c r="B349" s="7" t="s">
        <v>825</v>
      </c>
      <c r="C349" s="7" t="s">
        <v>13</v>
      </c>
      <c r="D349" s="8">
        <v>3.1832805778508666E-2</v>
      </c>
      <c r="E349" s="8">
        <f>_xlfn.XLOOKUP(Table147[[#This Row],[PUMA_CZE]],'[1]Electric PUMA-CZ Results'!$L$3:$L$524,'[1]Electric PUMA-CZ Results'!$M$3:$M$524)</f>
        <v>2.6070651283385787E-2</v>
      </c>
      <c r="F349" s="13">
        <v>1.1063364891079093E-2</v>
      </c>
      <c r="G349" s="8">
        <v>7.4812802573407597E-3</v>
      </c>
      <c r="H349" s="11">
        <f>(Table147[[#This Row],[FERA AR20]]-Table147[[#This Row],[Base AR20]])*100</f>
        <v>-0.57621544951228787</v>
      </c>
      <c r="I349" s="11">
        <f>(Table147[[#This Row],[FERA AR50]]-Table147[[#This Row],[Base AR50]])*100</f>
        <v>-0.35820846337383339</v>
      </c>
      <c r="J349" s="7" t="s">
        <v>830</v>
      </c>
      <c r="K349" s="8" t="s">
        <v>15</v>
      </c>
    </row>
    <row r="350" spans="1:11" ht="15.75" x14ac:dyDescent="0.25">
      <c r="A350" s="12" t="s">
        <v>806</v>
      </c>
      <c r="B350" s="7" t="s">
        <v>807</v>
      </c>
      <c r="C350" s="7" t="s">
        <v>182</v>
      </c>
      <c r="D350" s="8">
        <v>3.44119451845648E-2</v>
      </c>
      <c r="E350" s="8">
        <f>_xlfn.XLOOKUP(Table147[[#This Row],[PUMA_CZE]],'[1]Electric PUMA-CZ Results'!$L$3:$L$524,'[1]Electric PUMA-CZ Results'!$M$3:$M$524)</f>
        <v>2.866009124315309E-2</v>
      </c>
      <c r="F350" s="13">
        <v>1.1598215841597441E-2</v>
      </c>
      <c r="G350" s="8">
        <v>7.5195877310788427E-3</v>
      </c>
      <c r="H350" s="11">
        <f>(Table147[[#This Row],[FERA AR20]]-Table147[[#This Row],[Base AR20]])*100</f>
        <v>-0.57518539414117098</v>
      </c>
      <c r="I350" s="11">
        <f>(Table147[[#This Row],[FERA AR50]]-Table147[[#This Row],[Base AR50]])*100</f>
        <v>-0.40786281105185984</v>
      </c>
      <c r="J350" s="7" t="s">
        <v>808</v>
      </c>
      <c r="K350" s="8" t="s">
        <v>15</v>
      </c>
    </row>
    <row r="351" spans="1:11" ht="15.75" x14ac:dyDescent="0.25">
      <c r="A351" s="12" t="s">
        <v>834</v>
      </c>
      <c r="B351" s="7" t="s">
        <v>835</v>
      </c>
      <c r="C351" s="7" t="s">
        <v>22</v>
      </c>
      <c r="D351" s="8">
        <v>3.1688858187762965E-2</v>
      </c>
      <c r="E351" s="8">
        <f>_xlfn.XLOOKUP(Table147[[#This Row],[PUMA_CZE]],'[1]Electric PUMA-CZ Results'!$L$3:$L$524,'[1]Electric PUMA-CZ Results'!$M$3:$M$524)</f>
        <v>2.5953591725576156E-2</v>
      </c>
      <c r="F351" s="13">
        <v>1.0902571628593228E-2</v>
      </c>
      <c r="G351" s="8">
        <v>7.3927117369500485E-3</v>
      </c>
      <c r="H351" s="11">
        <f>(Table147[[#This Row],[FERA AR20]]-Table147[[#This Row],[Base AR20]])*100</f>
        <v>-0.57352664621868088</v>
      </c>
      <c r="I351" s="11">
        <f>(Table147[[#This Row],[FERA AR50]]-Table147[[#This Row],[Base AR50]])*100</f>
        <v>-0.35098598916431789</v>
      </c>
      <c r="J351" s="7" t="s">
        <v>836</v>
      </c>
      <c r="K351" s="8" t="s">
        <v>15</v>
      </c>
    </row>
    <row r="352" spans="1:11" ht="15.75" x14ac:dyDescent="0.25">
      <c r="A352" s="12" t="s">
        <v>831</v>
      </c>
      <c r="B352" s="7" t="s">
        <v>832</v>
      </c>
      <c r="C352" s="7" t="s">
        <v>113</v>
      </c>
      <c r="D352" s="8">
        <v>3.1693732142487857E-2</v>
      </c>
      <c r="E352" s="8">
        <f>_xlfn.XLOOKUP(Table147[[#This Row],[PUMA_CZE]],'[1]Electric PUMA-CZ Results'!$L$3:$L$524,'[1]Electric PUMA-CZ Results'!$M$3:$M$524)</f>
        <v>2.6004880462917632E-2</v>
      </c>
      <c r="F352" s="13">
        <v>9.3509245975267139E-3</v>
      </c>
      <c r="G352" s="8">
        <v>6.0587491154361472E-3</v>
      </c>
      <c r="H352" s="11">
        <f>(Table147[[#This Row],[FERA AR20]]-Table147[[#This Row],[Base AR20]])*100</f>
        <v>-0.56888516795702249</v>
      </c>
      <c r="I352" s="11">
        <f>(Table147[[#This Row],[FERA AR50]]-Table147[[#This Row],[Base AR50]])*100</f>
        <v>-0.32921754820905669</v>
      </c>
      <c r="J352" s="7" t="s">
        <v>833</v>
      </c>
      <c r="K352" s="8" t="s">
        <v>15</v>
      </c>
    </row>
    <row r="353" spans="1:11" ht="15.75" x14ac:dyDescent="0.25">
      <c r="A353" s="12" t="s">
        <v>803</v>
      </c>
      <c r="B353" s="7" t="s">
        <v>804</v>
      </c>
      <c r="C353" s="7" t="s">
        <v>57</v>
      </c>
      <c r="D353" s="8">
        <v>3.473735766001311E-2</v>
      </c>
      <c r="E353" s="8">
        <f>_xlfn.XLOOKUP(Table147[[#This Row],[PUMA_CZE]],'[1]Electric PUMA-CZ Results'!$L$3:$L$524,'[1]Electric PUMA-CZ Results'!$M$3:$M$524)</f>
        <v>2.9069192068568398E-2</v>
      </c>
      <c r="F353" s="13">
        <v>1.1839866689691428E-2</v>
      </c>
      <c r="G353" s="8">
        <v>7.6929342261493339E-3</v>
      </c>
      <c r="H353" s="11">
        <f>(Table147[[#This Row],[FERA AR20]]-Table147[[#This Row],[Base AR20]])*100</f>
        <v>-0.56681655914447115</v>
      </c>
      <c r="I353" s="11">
        <f>(Table147[[#This Row],[FERA AR50]]-Table147[[#This Row],[Base AR50]])*100</f>
        <v>-0.41469324635420945</v>
      </c>
      <c r="J353" s="7" t="s">
        <v>805</v>
      </c>
      <c r="K353" s="8" t="s">
        <v>15</v>
      </c>
    </row>
    <row r="354" spans="1:11" ht="15.75" x14ac:dyDescent="0.25">
      <c r="A354" s="12" t="s">
        <v>834</v>
      </c>
      <c r="B354" s="7" t="s">
        <v>835</v>
      </c>
      <c r="C354" s="7" t="s">
        <v>13</v>
      </c>
      <c r="D354" s="8">
        <v>3.1202094561311591E-2</v>
      </c>
      <c r="E354" s="8">
        <f>_xlfn.XLOOKUP(Table147[[#This Row],[PUMA_CZE]],'[1]Electric PUMA-CZ Results'!$L$3:$L$524,'[1]Electric PUMA-CZ Results'!$M$3:$M$524)</f>
        <v>2.5554107051674806E-2</v>
      </c>
      <c r="F354" s="13">
        <v>1.0737183272267314E-2</v>
      </c>
      <c r="G354" s="8">
        <v>7.2812377276858043E-3</v>
      </c>
      <c r="H354" s="11">
        <f>(Table147[[#This Row],[FERA AR20]]-Table147[[#This Row],[Base AR20]])*100</f>
        <v>-0.56479875096367849</v>
      </c>
      <c r="I354" s="11">
        <f>(Table147[[#This Row],[FERA AR50]]-Table147[[#This Row],[Base AR50]])*100</f>
        <v>-0.34559455445815096</v>
      </c>
      <c r="J354" s="7" t="s">
        <v>837</v>
      </c>
      <c r="K354" s="8" t="s">
        <v>15</v>
      </c>
    </row>
    <row r="355" spans="1:11" ht="15.75" x14ac:dyDescent="0.25">
      <c r="A355" s="12" t="s">
        <v>813</v>
      </c>
      <c r="B355" s="7" t="s">
        <v>814</v>
      </c>
      <c r="C355" s="7" t="s">
        <v>182</v>
      </c>
      <c r="D355" s="8">
        <v>3.3655490015521566E-2</v>
      </c>
      <c r="E355" s="8">
        <f>_xlfn.XLOOKUP(Table147[[#This Row],[PUMA_CZE]],'[1]Electric PUMA-CZ Results'!$L$3:$L$524,'[1]Electric PUMA-CZ Results'!$M$3:$M$524)</f>
        <v>2.8030075298112609E-2</v>
      </c>
      <c r="F355" s="13">
        <v>6.8977899111887465E-3</v>
      </c>
      <c r="G355" s="8">
        <v>4.4793093853306215E-3</v>
      </c>
      <c r="H355" s="11">
        <f>(Table147[[#This Row],[FERA AR20]]-Table147[[#This Row],[Base AR20]])*100</f>
        <v>-0.56254147174089575</v>
      </c>
      <c r="I355" s="11">
        <f>(Table147[[#This Row],[FERA AR50]]-Table147[[#This Row],[Base AR50]])*100</f>
        <v>-0.24184805258581249</v>
      </c>
      <c r="J355" s="7" t="s">
        <v>815</v>
      </c>
      <c r="K355" s="8" t="s">
        <v>15</v>
      </c>
    </row>
    <row r="356" spans="1:11" ht="15.75" x14ac:dyDescent="0.25">
      <c r="A356" s="12" t="s">
        <v>841</v>
      </c>
      <c r="B356" s="7" t="s">
        <v>842</v>
      </c>
      <c r="C356" s="7" t="s">
        <v>22</v>
      </c>
      <c r="D356" s="8">
        <v>3.0562033692688381E-2</v>
      </c>
      <c r="E356" s="8">
        <f>_xlfn.XLOOKUP(Table147[[#This Row],[PUMA_CZE]],'[1]Electric PUMA-CZ Results'!$L$3:$L$524,'[1]Electric PUMA-CZ Results'!$M$3:$M$524)</f>
        <v>2.5030707640631835E-2</v>
      </c>
      <c r="F356" s="13">
        <v>1.0276060339132542E-2</v>
      </c>
      <c r="G356" s="8">
        <v>6.9507791729723377E-3</v>
      </c>
      <c r="H356" s="11">
        <f>(Table147[[#This Row],[FERA AR20]]-Table147[[#This Row],[Base AR20]])*100</f>
        <v>-0.55313260520565466</v>
      </c>
      <c r="I356" s="11">
        <f>(Table147[[#This Row],[FERA AR50]]-Table147[[#This Row],[Base AR50]])*100</f>
        <v>-0.33252811661602039</v>
      </c>
      <c r="J356" s="7" t="s">
        <v>843</v>
      </c>
      <c r="K356" s="8" t="s">
        <v>15</v>
      </c>
    </row>
    <row r="357" spans="1:11" ht="15.75" x14ac:dyDescent="0.25">
      <c r="A357" s="12" t="s">
        <v>490</v>
      </c>
      <c r="B357" s="7" t="s">
        <v>491</v>
      </c>
      <c r="C357" s="7" t="s">
        <v>151</v>
      </c>
      <c r="D357" s="8">
        <v>3.2492079578537919E-2</v>
      </c>
      <c r="E357" s="8">
        <f>_xlfn.XLOOKUP(Table147[[#This Row],[PUMA_CZE]],'[1]Electric PUMA-CZ Results'!$L$3:$L$524,'[1]Electric PUMA-CZ Results'!$M$3:$M$524)</f>
        <v>2.6997534887422969E-2</v>
      </c>
      <c r="F357" s="13">
        <v>1.1826164915959744E-2</v>
      </c>
      <c r="G357" s="8">
        <v>7.6774536090883925E-3</v>
      </c>
      <c r="H357" s="11">
        <f>(Table147[[#This Row],[FERA AR20]]-Table147[[#This Row],[Base AR20]])*100</f>
        <v>-0.54945446911149509</v>
      </c>
      <c r="I357" s="11">
        <f>(Table147[[#This Row],[FERA AR50]]-Table147[[#This Row],[Base AR50]])*100</f>
        <v>-0.41487113068713516</v>
      </c>
      <c r="J357" s="7" t="s">
        <v>820</v>
      </c>
      <c r="K357" s="8" t="s">
        <v>15</v>
      </c>
    </row>
    <row r="358" spans="1:11" ht="15.75" x14ac:dyDescent="0.25">
      <c r="A358" s="12" t="s">
        <v>850</v>
      </c>
      <c r="B358" s="7" t="s">
        <v>851</v>
      </c>
      <c r="C358" s="7" t="s">
        <v>22</v>
      </c>
      <c r="D358" s="8">
        <v>2.9606715844243313E-2</v>
      </c>
      <c r="E358" s="8">
        <f>_xlfn.XLOOKUP(Table147[[#This Row],[PUMA_CZE]],'[1]Electric PUMA-CZ Results'!$L$3:$L$524,'[1]Electric PUMA-CZ Results'!$M$3:$M$524)</f>
        <v>2.4248289755462556E-2</v>
      </c>
      <c r="F358" s="13">
        <v>1.032170890738705E-2</v>
      </c>
      <c r="G358" s="8">
        <v>6.981792505220105E-3</v>
      </c>
      <c r="H358" s="11">
        <f>(Table147[[#This Row],[FERA AR20]]-Table147[[#This Row],[Base AR20]])*100</f>
        <v>-0.53584260887807567</v>
      </c>
      <c r="I358" s="11">
        <f>(Table147[[#This Row],[FERA AR50]]-Table147[[#This Row],[Base AR50]])*100</f>
        <v>-0.33399164021669447</v>
      </c>
      <c r="J358" s="7" t="s">
        <v>852</v>
      </c>
      <c r="K358" s="8" t="s">
        <v>15</v>
      </c>
    </row>
    <row r="359" spans="1:11" ht="15.75" x14ac:dyDescent="0.25">
      <c r="A359" s="12" t="s">
        <v>786</v>
      </c>
      <c r="B359" s="7" t="s">
        <v>787</v>
      </c>
      <c r="C359" s="7" t="s">
        <v>13</v>
      </c>
      <c r="D359" s="8">
        <v>2.9335179900230081E-2</v>
      </c>
      <c r="E359" s="8">
        <f>_xlfn.XLOOKUP(Table147[[#This Row],[PUMA_CZE]],'[1]Electric PUMA-CZ Results'!$L$3:$L$524,'[1]Electric PUMA-CZ Results'!$M$3:$M$524)</f>
        <v>2.4025128379686168E-2</v>
      </c>
      <c r="F359" s="13">
        <v>9.4282736771826268E-3</v>
      </c>
      <c r="G359" s="8">
        <v>6.370065500172958E-3</v>
      </c>
      <c r="H359" s="11">
        <f>(Table147[[#This Row],[FERA AR20]]-Table147[[#This Row],[Base AR20]])*100</f>
        <v>-0.53100515205439136</v>
      </c>
      <c r="I359" s="11">
        <f>(Table147[[#This Row],[FERA AR50]]-Table147[[#This Row],[Base AR50]])*100</f>
        <v>-0.30582081770096686</v>
      </c>
      <c r="J359" s="7" t="s">
        <v>853</v>
      </c>
      <c r="K359" s="8" t="s">
        <v>15</v>
      </c>
    </row>
    <row r="360" spans="1:11" ht="15.75" x14ac:dyDescent="0.25">
      <c r="A360" s="12" t="s">
        <v>860</v>
      </c>
      <c r="B360" s="7" t="s">
        <v>861</v>
      </c>
      <c r="C360" s="7" t="s">
        <v>113</v>
      </c>
      <c r="D360" s="8">
        <v>2.8859049050934317E-2</v>
      </c>
      <c r="E360" s="8">
        <f>_xlfn.XLOOKUP(Table147[[#This Row],[PUMA_CZE]],'[1]Electric PUMA-CZ Results'!$L$3:$L$524,'[1]Electric PUMA-CZ Results'!$M$3:$M$524)</f>
        <v>2.3679007491735349E-2</v>
      </c>
      <c r="F360" s="13">
        <v>1.0253549106538834E-2</v>
      </c>
      <c r="G360" s="8">
        <v>6.6447010194706337E-3</v>
      </c>
      <c r="H360" s="11">
        <f>(Table147[[#This Row],[FERA AR20]]-Table147[[#This Row],[Base AR20]])*100</f>
        <v>-0.51800415591989679</v>
      </c>
      <c r="I360" s="11">
        <f>(Table147[[#This Row],[FERA AR50]]-Table147[[#This Row],[Base AR50]])*100</f>
        <v>-0.36088480870682005</v>
      </c>
      <c r="J360" s="7" t="s">
        <v>862</v>
      </c>
      <c r="K360" s="8" t="s">
        <v>15</v>
      </c>
    </row>
    <row r="361" spans="1:11" ht="15.75" x14ac:dyDescent="0.25">
      <c r="A361" s="12" t="s">
        <v>838</v>
      </c>
      <c r="B361" s="7" t="s">
        <v>839</v>
      </c>
      <c r="C361" s="7" t="s">
        <v>182</v>
      </c>
      <c r="D361" s="8">
        <v>3.0612395283346829E-2</v>
      </c>
      <c r="E361" s="8">
        <f>_xlfn.XLOOKUP(Table147[[#This Row],[PUMA_CZE]],'[1]Electric PUMA-CZ Results'!$L$3:$L$524,'[1]Electric PUMA-CZ Results'!$M$3:$M$524)</f>
        <v>2.5495624768858419E-2</v>
      </c>
      <c r="F361" s="13">
        <v>8.0135128040747482E-3</v>
      </c>
      <c r="G361" s="8">
        <v>5.2070483078068787E-3</v>
      </c>
      <c r="H361" s="11">
        <f>(Table147[[#This Row],[FERA AR20]]-Table147[[#This Row],[Base AR20]])*100</f>
        <v>-0.51167705144884101</v>
      </c>
      <c r="I361" s="11">
        <f>(Table147[[#This Row],[FERA AR50]]-Table147[[#This Row],[Base AR50]])*100</f>
        <v>-0.28064644962678698</v>
      </c>
      <c r="J361" s="7" t="s">
        <v>840</v>
      </c>
      <c r="K361" s="8" t="s">
        <v>15</v>
      </c>
    </row>
    <row r="362" spans="1:11" ht="15.75" x14ac:dyDescent="0.25">
      <c r="A362" s="12" t="s">
        <v>742</v>
      </c>
      <c r="B362" s="7" t="s">
        <v>743</v>
      </c>
      <c r="C362" s="7" t="s">
        <v>13</v>
      </c>
      <c r="D362" s="8">
        <v>2.7631025110124684E-2</v>
      </c>
      <c r="E362" s="8">
        <f>_xlfn.XLOOKUP(Table147[[#This Row],[PUMA_CZE]],'[1]Electric PUMA-CZ Results'!$L$3:$L$524,'[1]Electric PUMA-CZ Results'!$M$3:$M$524)</f>
        <v>2.2629447911716109E-2</v>
      </c>
      <c r="F362" s="13">
        <v>9.3495288207038514E-3</v>
      </c>
      <c r="G362" s="8">
        <v>6.3251083244899847E-3</v>
      </c>
      <c r="H362" s="11">
        <f>(Table147[[#This Row],[FERA AR20]]-Table147[[#This Row],[Base AR20]])*100</f>
        <v>-0.50015771984085744</v>
      </c>
      <c r="I362" s="11">
        <f>(Table147[[#This Row],[FERA AR50]]-Table147[[#This Row],[Base AR50]])*100</f>
        <v>-0.30244204962138665</v>
      </c>
      <c r="J362" s="7" t="s">
        <v>875</v>
      </c>
      <c r="K362" s="8" t="s">
        <v>15</v>
      </c>
    </row>
    <row r="363" spans="1:11" ht="15.75" x14ac:dyDescent="0.25">
      <c r="A363" s="12" t="s">
        <v>844</v>
      </c>
      <c r="B363" s="7" t="s">
        <v>845</v>
      </c>
      <c r="C363" s="7" t="s">
        <v>182</v>
      </c>
      <c r="D363" s="8">
        <v>2.9853114698872221E-2</v>
      </c>
      <c r="E363" s="8">
        <f>_xlfn.XLOOKUP(Table147[[#This Row],[PUMA_CZE]],'[1]Electric PUMA-CZ Results'!$L$3:$L$524,'[1]Electric PUMA-CZ Results'!$M$3:$M$524)</f>
        <v>2.4863255668144076E-2</v>
      </c>
      <c r="F363" s="13">
        <v>7.6087770990270025E-3</v>
      </c>
      <c r="G363" s="8">
        <v>4.9442182462963221E-3</v>
      </c>
      <c r="H363" s="11">
        <f>(Table147[[#This Row],[FERA AR20]]-Table147[[#This Row],[Base AR20]])*100</f>
        <v>-0.49898590307281449</v>
      </c>
      <c r="I363" s="11">
        <f>(Table147[[#This Row],[FERA AR50]]-Table147[[#This Row],[Base AR50]])*100</f>
        <v>-0.26645588527306802</v>
      </c>
      <c r="J363" s="7" t="s">
        <v>846</v>
      </c>
      <c r="K363" s="8" t="s">
        <v>15</v>
      </c>
    </row>
    <row r="364" spans="1:11" ht="15.75" x14ac:dyDescent="0.25">
      <c r="A364" s="12" t="s">
        <v>876</v>
      </c>
      <c r="B364" s="7" t="s">
        <v>877</v>
      </c>
      <c r="C364" s="7" t="s">
        <v>250</v>
      </c>
      <c r="D364" s="8">
        <v>2.7498460486530103E-2</v>
      </c>
      <c r="E364" s="8">
        <f>_xlfn.XLOOKUP(Table147[[#This Row],[PUMA_CZE]],'[1]Electric PUMA-CZ Results'!$L$3:$L$524,'[1]Electric PUMA-CZ Results'!$M$3:$M$524)</f>
        <v>2.2523340669491205E-2</v>
      </c>
      <c r="F364" s="13">
        <v>1.3453371906552488E-2</v>
      </c>
      <c r="G364" s="8">
        <v>9.084899535851735E-3</v>
      </c>
      <c r="H364" s="11">
        <f>(Table147[[#This Row],[FERA AR20]]-Table147[[#This Row],[Base AR20]])*100</f>
        <v>-0.49751198170388983</v>
      </c>
      <c r="I364" s="11">
        <f>(Table147[[#This Row],[FERA AR50]]-Table147[[#This Row],[Base AR50]])*100</f>
        <v>-0.43684723707007533</v>
      </c>
      <c r="J364" s="7" t="s">
        <v>878</v>
      </c>
      <c r="K364" s="8" t="s">
        <v>15</v>
      </c>
    </row>
    <row r="365" spans="1:11" ht="15.75" x14ac:dyDescent="0.25">
      <c r="A365" s="12" t="s">
        <v>847</v>
      </c>
      <c r="B365" s="7" t="s">
        <v>848</v>
      </c>
      <c r="C365" s="7" t="s">
        <v>182</v>
      </c>
      <c r="D365" s="8">
        <v>2.9703065800886563E-2</v>
      </c>
      <c r="E365" s="8">
        <f>_xlfn.XLOOKUP(Table147[[#This Row],[PUMA_CZE]],'[1]Electric PUMA-CZ Results'!$L$3:$L$524,'[1]Electric PUMA-CZ Results'!$M$3:$M$524)</f>
        <v>2.4738286995663057E-2</v>
      </c>
      <c r="F365" s="13">
        <v>9.5453188871231411E-3</v>
      </c>
      <c r="G365" s="8">
        <v>6.2010378811934008E-3</v>
      </c>
      <c r="H365" s="11">
        <f>(Table147[[#This Row],[FERA AR20]]-Table147[[#This Row],[Base AR20]])*100</f>
        <v>-0.49647788052235053</v>
      </c>
      <c r="I365" s="11">
        <f>(Table147[[#This Row],[FERA AR50]]-Table147[[#This Row],[Base AR50]])*100</f>
        <v>-0.33442810059297401</v>
      </c>
      <c r="J365" s="7" t="s">
        <v>849</v>
      </c>
      <c r="K365" s="8" t="s">
        <v>15</v>
      </c>
    </row>
    <row r="366" spans="1:11" ht="15.75" x14ac:dyDescent="0.25">
      <c r="A366" s="12" t="s">
        <v>854</v>
      </c>
      <c r="B366" s="7" t="s">
        <v>855</v>
      </c>
      <c r="C366" s="7" t="s">
        <v>182</v>
      </c>
      <c r="D366" s="8">
        <v>2.9293704427419114E-2</v>
      </c>
      <c r="E366" s="8">
        <f>_xlfn.XLOOKUP(Table147[[#This Row],[PUMA_CZE]],'[1]Electric PUMA-CZ Results'!$L$3:$L$524,'[1]Electric PUMA-CZ Results'!$M$3:$M$524)</f>
        <v>2.439734915410614E-2</v>
      </c>
      <c r="F366" s="13">
        <v>1.1531612305004419E-2</v>
      </c>
      <c r="G366" s="8">
        <v>7.4801698766794678E-3</v>
      </c>
      <c r="H366" s="11">
        <f>(Table147[[#This Row],[FERA AR20]]-Table147[[#This Row],[Base AR20]])*100</f>
        <v>-0.48963552733129745</v>
      </c>
      <c r="I366" s="11">
        <f>(Table147[[#This Row],[FERA AR50]]-Table147[[#This Row],[Base AR50]])*100</f>
        <v>-0.40514424283249517</v>
      </c>
      <c r="J366" s="7" t="s">
        <v>856</v>
      </c>
      <c r="K366" s="8" t="s">
        <v>15</v>
      </c>
    </row>
    <row r="367" spans="1:11" ht="15.75" x14ac:dyDescent="0.25">
      <c r="A367" s="12" t="s">
        <v>766</v>
      </c>
      <c r="B367" s="7" t="s">
        <v>767</v>
      </c>
      <c r="C367" s="7" t="s">
        <v>22</v>
      </c>
      <c r="D367" s="8">
        <v>2.6986544920197704E-2</v>
      </c>
      <c r="E367" s="8">
        <f>_xlfn.XLOOKUP(Table147[[#This Row],[PUMA_CZE]],'[1]Electric PUMA-CZ Results'!$L$3:$L$524,'[1]Electric PUMA-CZ Results'!$M$3:$M$524)</f>
        <v>2.2102335300083483E-2</v>
      </c>
      <c r="F367" s="13">
        <v>8.8081062478550069E-3</v>
      </c>
      <c r="G367" s="8">
        <v>5.9595985705794786E-3</v>
      </c>
      <c r="H367" s="11">
        <f>(Table147[[#This Row],[FERA AR20]]-Table147[[#This Row],[Base AR20]])*100</f>
        <v>-0.4884209620114221</v>
      </c>
      <c r="I367" s="11">
        <f>(Table147[[#This Row],[FERA AR50]]-Table147[[#This Row],[Base AR50]])*100</f>
        <v>-0.28485076772755286</v>
      </c>
      <c r="J367" s="7" t="s">
        <v>879</v>
      </c>
      <c r="K367" s="8" t="s">
        <v>15</v>
      </c>
    </row>
    <row r="368" spans="1:11" ht="15.75" x14ac:dyDescent="0.25">
      <c r="A368" s="12" t="s">
        <v>857</v>
      </c>
      <c r="B368" s="7" t="s">
        <v>858</v>
      </c>
      <c r="C368" s="7" t="s">
        <v>182</v>
      </c>
      <c r="D368" s="8">
        <v>2.8955862645922734E-2</v>
      </c>
      <c r="E368" s="8">
        <f>_xlfn.XLOOKUP(Table147[[#This Row],[PUMA_CZE]],'[1]Electric PUMA-CZ Results'!$L$3:$L$524,'[1]Electric PUMA-CZ Results'!$M$3:$M$524)</f>
        <v>2.4115976618159566E-2</v>
      </c>
      <c r="F368" s="13">
        <v>9.1597851480196436E-3</v>
      </c>
      <c r="G368" s="8">
        <v>5.9504607018264878E-3</v>
      </c>
      <c r="H368" s="11">
        <f>(Table147[[#This Row],[FERA AR20]]-Table147[[#This Row],[Base AR20]])*100</f>
        <v>-0.48398860277631683</v>
      </c>
      <c r="I368" s="11">
        <f>(Table147[[#This Row],[FERA AR50]]-Table147[[#This Row],[Base AR50]])*100</f>
        <v>-0.32093244461931558</v>
      </c>
      <c r="J368" s="7" t="s">
        <v>859</v>
      </c>
      <c r="K368" s="8" t="s">
        <v>15</v>
      </c>
    </row>
    <row r="369" spans="1:11" ht="15.75" x14ac:dyDescent="0.25">
      <c r="A369" s="12" t="s">
        <v>583</v>
      </c>
      <c r="B369" s="7" t="s">
        <v>584</v>
      </c>
      <c r="C369" s="7" t="s">
        <v>151</v>
      </c>
      <c r="D369" s="8">
        <v>2.8313289665490512E-2</v>
      </c>
      <c r="E369" s="8">
        <f>_xlfn.XLOOKUP(Table147[[#This Row],[PUMA_CZE]],'[1]Electric PUMA-CZ Results'!$L$3:$L$524,'[1]Electric PUMA-CZ Results'!$M$3:$M$524)</f>
        <v>2.3525395586766199E-2</v>
      </c>
      <c r="F369" s="13">
        <v>7.6476498476140435E-3</v>
      </c>
      <c r="G369" s="8">
        <v>4.9671353702457838E-3</v>
      </c>
      <c r="H369" s="11">
        <f>(Table147[[#This Row],[FERA AR20]]-Table147[[#This Row],[Base AR20]])*100</f>
        <v>-0.47878940787243129</v>
      </c>
      <c r="I369" s="11">
        <f>(Table147[[#This Row],[FERA AR50]]-Table147[[#This Row],[Base AR50]])*100</f>
        <v>-0.26805144773682599</v>
      </c>
      <c r="J369" s="7" t="s">
        <v>866</v>
      </c>
      <c r="K369" s="8" t="s">
        <v>15</v>
      </c>
    </row>
    <row r="370" spans="1:11" ht="15.75" x14ac:dyDescent="0.25">
      <c r="A370" s="12" t="s">
        <v>783</v>
      </c>
      <c r="B370" s="7" t="s">
        <v>784</v>
      </c>
      <c r="C370" s="7" t="s">
        <v>151</v>
      </c>
      <c r="D370" s="8">
        <v>2.8286787460517208E-2</v>
      </c>
      <c r="E370" s="8">
        <f>_xlfn.XLOOKUP(Table147[[#This Row],[PUMA_CZE]],'[1]Electric PUMA-CZ Results'!$L$3:$L$524,'[1]Electric PUMA-CZ Results'!$M$3:$M$524)</f>
        <v>2.3503375013979179E-2</v>
      </c>
      <c r="F370" s="13">
        <v>8.2415103321653808E-3</v>
      </c>
      <c r="G370" s="8">
        <v>5.3536514974103725E-3</v>
      </c>
      <c r="H370" s="11">
        <f>(Table147[[#This Row],[FERA AR20]]-Table147[[#This Row],[Base AR20]])*100</f>
        <v>-0.47834124465380295</v>
      </c>
      <c r="I370" s="11">
        <f>(Table147[[#This Row],[FERA AR50]]-Table147[[#This Row],[Base AR50]])*100</f>
        <v>-0.28878588347550083</v>
      </c>
      <c r="J370" s="7" t="s">
        <v>867</v>
      </c>
      <c r="K370" s="8" t="s">
        <v>15</v>
      </c>
    </row>
    <row r="371" spans="1:11" ht="15.75" x14ac:dyDescent="0.25">
      <c r="A371" s="12" t="s">
        <v>863</v>
      </c>
      <c r="B371" s="7" t="s">
        <v>864</v>
      </c>
      <c r="C371" s="7" t="s">
        <v>182</v>
      </c>
      <c r="D371" s="8">
        <v>2.8470943817089124E-2</v>
      </c>
      <c r="E371" s="8">
        <f>_xlfn.XLOOKUP(Table147[[#This Row],[PUMA_CZE]],'[1]Electric PUMA-CZ Results'!$L$3:$L$524,'[1]Electric PUMA-CZ Results'!$M$3:$M$524)</f>
        <v>2.3712110524413497E-2</v>
      </c>
      <c r="F371" s="13">
        <v>8.9051788060435285E-3</v>
      </c>
      <c r="G371" s="8">
        <v>5.7833597583137808E-3</v>
      </c>
      <c r="H371" s="11">
        <f>(Table147[[#This Row],[FERA AR20]]-Table147[[#This Row],[Base AR20]])*100</f>
        <v>-0.47588332926756272</v>
      </c>
      <c r="I371" s="11">
        <f>(Table147[[#This Row],[FERA AR50]]-Table147[[#This Row],[Base AR50]])*100</f>
        <v>-0.31218190477297475</v>
      </c>
      <c r="J371" s="7" t="s">
        <v>865</v>
      </c>
      <c r="K371" s="8" t="s">
        <v>15</v>
      </c>
    </row>
    <row r="372" spans="1:11" ht="15.75" x14ac:dyDescent="0.25">
      <c r="A372" s="12" t="s">
        <v>868</v>
      </c>
      <c r="B372" s="7" t="s">
        <v>869</v>
      </c>
      <c r="C372" s="7" t="s">
        <v>182</v>
      </c>
      <c r="D372" s="8">
        <v>2.8265478192634981E-2</v>
      </c>
      <c r="E372" s="8">
        <f>_xlfn.XLOOKUP(Table147[[#This Row],[PUMA_CZE]],'[1]Electric PUMA-CZ Results'!$L$3:$L$524,'[1]Electric PUMA-CZ Results'!$M$3:$M$524)</f>
        <v>2.3540987865912084E-2</v>
      </c>
      <c r="F372" s="13">
        <v>9.8992006872716462E-3</v>
      </c>
      <c r="G372" s="8">
        <v>6.4282935351028352E-3</v>
      </c>
      <c r="H372" s="11">
        <f>(Table147[[#This Row],[FERA AR20]]-Table147[[#This Row],[Base AR20]])*100</f>
        <v>-0.47244903267228966</v>
      </c>
      <c r="I372" s="11">
        <f>(Table147[[#This Row],[FERA AR50]]-Table147[[#This Row],[Base AR50]])*100</f>
        <v>-0.34709071521688112</v>
      </c>
      <c r="J372" s="7" t="s">
        <v>870</v>
      </c>
      <c r="K372" s="8" t="s">
        <v>15</v>
      </c>
    </row>
    <row r="373" spans="1:11" ht="15.75" x14ac:dyDescent="0.25">
      <c r="A373" s="12" t="s">
        <v>871</v>
      </c>
      <c r="B373" s="7" t="s">
        <v>872</v>
      </c>
      <c r="C373" s="7" t="s">
        <v>182</v>
      </c>
      <c r="D373" s="8">
        <v>2.7908143903112508E-2</v>
      </c>
      <c r="E373" s="8">
        <f>_xlfn.XLOOKUP(Table147[[#This Row],[PUMA_CZE]],'[1]Electric PUMA-CZ Results'!$L$3:$L$524,'[1]Electric PUMA-CZ Results'!$M$3:$M$524)</f>
        <v>2.3243380936484138E-2</v>
      </c>
      <c r="F373" s="13">
        <v>9.1466026587624389E-3</v>
      </c>
      <c r="G373" s="8">
        <v>5.9349734350509723E-3</v>
      </c>
      <c r="H373" s="11">
        <f>(Table147[[#This Row],[FERA AR20]]-Table147[[#This Row],[Base AR20]])*100</f>
        <v>-0.46647629666283708</v>
      </c>
      <c r="I373" s="11">
        <f>(Table147[[#This Row],[FERA AR50]]-Table147[[#This Row],[Base AR50]])*100</f>
        <v>-0.32116292237114663</v>
      </c>
      <c r="J373" s="7" t="s">
        <v>873</v>
      </c>
      <c r="K373" s="8" t="s">
        <v>15</v>
      </c>
    </row>
    <row r="374" spans="1:11" ht="15.75" x14ac:dyDescent="0.25">
      <c r="A374" s="12" t="s">
        <v>803</v>
      </c>
      <c r="B374" s="7" t="s">
        <v>804</v>
      </c>
      <c r="C374" s="7" t="s">
        <v>182</v>
      </c>
      <c r="D374" s="8">
        <v>2.7813216328533636E-2</v>
      </c>
      <c r="E374" s="8">
        <f>_xlfn.XLOOKUP(Table147[[#This Row],[PUMA_CZE]],'[1]Electric PUMA-CZ Results'!$L$3:$L$524,'[1]Electric PUMA-CZ Results'!$M$3:$M$524)</f>
        <v>2.3164320222702067E-2</v>
      </c>
      <c r="F374" s="13">
        <v>9.3261702508885321E-3</v>
      </c>
      <c r="G374" s="8">
        <v>6.0573296872788816E-3</v>
      </c>
      <c r="H374" s="11">
        <f>(Table147[[#This Row],[FERA AR20]]-Table147[[#This Row],[Base AR20]])*100</f>
        <v>-0.46488961058315686</v>
      </c>
      <c r="I374" s="11">
        <f>(Table147[[#This Row],[FERA AR50]]-Table147[[#This Row],[Base AR50]])*100</f>
        <v>-0.32688405636096507</v>
      </c>
      <c r="J374" s="7" t="s">
        <v>874</v>
      </c>
      <c r="K374" s="8" t="s">
        <v>15</v>
      </c>
    </row>
    <row r="375" spans="1:11" ht="15.75" x14ac:dyDescent="0.25">
      <c r="A375" s="12" t="s">
        <v>886</v>
      </c>
      <c r="B375" s="7" t="s">
        <v>887</v>
      </c>
      <c r="C375" s="7" t="s">
        <v>13</v>
      </c>
      <c r="D375" s="8">
        <v>2.4916760407628143E-2</v>
      </c>
      <c r="E375" s="8">
        <f>_xlfn.XLOOKUP(Table147[[#This Row],[PUMA_CZE]],'[1]Electric PUMA-CZ Results'!$L$3:$L$524,'[1]Electric PUMA-CZ Results'!$M$3:$M$524)</f>
        <v>2.0406500646496895E-2</v>
      </c>
      <c r="F375" s="13">
        <v>7.5845570460082645E-3</v>
      </c>
      <c r="G375" s="8">
        <v>5.1303736503734822E-3</v>
      </c>
      <c r="H375" s="11">
        <f>(Table147[[#This Row],[FERA AR20]]-Table147[[#This Row],[Base AR20]])*100</f>
        <v>-0.45102597611312473</v>
      </c>
      <c r="I375" s="11">
        <f>(Table147[[#This Row],[FERA AR50]]-Table147[[#This Row],[Base AR50]])*100</f>
        <v>-0.24541833956347822</v>
      </c>
      <c r="J375" s="7" t="s">
        <v>888</v>
      </c>
      <c r="K375" s="8" t="s">
        <v>15</v>
      </c>
    </row>
    <row r="376" spans="1:11" ht="15.75" x14ac:dyDescent="0.25">
      <c r="A376" s="12" t="s">
        <v>880</v>
      </c>
      <c r="B376" s="7" t="s">
        <v>881</v>
      </c>
      <c r="C376" s="7" t="s">
        <v>57</v>
      </c>
      <c r="D376" s="8">
        <v>2.658365449026303E-2</v>
      </c>
      <c r="E376" s="8">
        <f>_xlfn.XLOOKUP(Table147[[#This Row],[PUMA_CZE]],'[1]Electric PUMA-CZ Results'!$L$3:$L$524,'[1]Electric PUMA-CZ Results'!$M$3:$M$524)</f>
        <v>2.2245945296854367E-2</v>
      </c>
      <c r="F376" s="13">
        <v>1.0193800862154623E-2</v>
      </c>
      <c r="G376" s="8">
        <v>6.6245057848397871E-3</v>
      </c>
      <c r="H376" s="11">
        <f>(Table147[[#This Row],[FERA AR20]]-Table147[[#This Row],[Base AR20]])*100</f>
        <v>-0.43377091934086626</v>
      </c>
      <c r="I376" s="11">
        <f>(Table147[[#This Row],[FERA AR50]]-Table147[[#This Row],[Base AR50]])*100</f>
        <v>-0.35692950773148363</v>
      </c>
      <c r="J376" s="7" t="s">
        <v>882</v>
      </c>
      <c r="K376" s="8" t="s">
        <v>15</v>
      </c>
    </row>
    <row r="377" spans="1:11" ht="15.75" x14ac:dyDescent="0.25">
      <c r="A377" s="12" t="s">
        <v>883</v>
      </c>
      <c r="B377" s="7" t="s">
        <v>884</v>
      </c>
      <c r="C377" s="7" t="s">
        <v>182</v>
      </c>
      <c r="D377" s="8">
        <v>2.5902641504399356E-2</v>
      </c>
      <c r="E377" s="8">
        <f>_xlfn.XLOOKUP(Table147[[#This Row],[PUMA_CZE]],'[1]Electric PUMA-CZ Results'!$L$3:$L$524,'[1]Electric PUMA-CZ Results'!$M$3:$M$524)</f>
        <v>2.1573092278658942E-2</v>
      </c>
      <c r="F377" s="13">
        <v>9.3019113439538684E-3</v>
      </c>
      <c r="G377" s="8">
        <v>6.043119418976825E-3</v>
      </c>
      <c r="H377" s="11">
        <f>(Table147[[#This Row],[FERA AR20]]-Table147[[#This Row],[Base AR20]])*100</f>
        <v>-0.43295492257404145</v>
      </c>
      <c r="I377" s="11">
        <f>(Table147[[#This Row],[FERA AR50]]-Table147[[#This Row],[Base AR50]])*100</f>
        <v>-0.32587919249770436</v>
      </c>
      <c r="J377" s="7" t="s">
        <v>885</v>
      </c>
      <c r="K377" s="8" t="s">
        <v>15</v>
      </c>
    </row>
    <row r="378" spans="1:11" ht="15.75" x14ac:dyDescent="0.25">
      <c r="A378" s="12" t="s">
        <v>889</v>
      </c>
      <c r="B378" s="7" t="s">
        <v>890</v>
      </c>
      <c r="C378" s="7" t="s">
        <v>151</v>
      </c>
      <c r="D378" s="8">
        <v>2.4567691208901111E-2</v>
      </c>
      <c r="E378" s="8">
        <f>_xlfn.XLOOKUP(Table147[[#This Row],[PUMA_CZE]],'[1]Electric PUMA-CZ Results'!$L$3:$L$524,'[1]Electric PUMA-CZ Results'!$M$3:$M$524)</f>
        <v>2.0413193280304883E-2</v>
      </c>
      <c r="F378" s="13">
        <v>6.4426510636794018E-3</v>
      </c>
      <c r="G378" s="8">
        <v>4.186426417545205E-3</v>
      </c>
      <c r="H378" s="11">
        <f>(Table147[[#This Row],[FERA AR20]]-Table147[[#This Row],[Base AR20]])*100</f>
        <v>-0.4154497928596228</v>
      </c>
      <c r="I378" s="11">
        <f>(Table147[[#This Row],[FERA AR50]]-Table147[[#This Row],[Base AR50]])*100</f>
        <v>-0.22562246461341967</v>
      </c>
      <c r="J378" s="7" t="s">
        <v>891</v>
      </c>
      <c r="K378" s="8" t="s">
        <v>15</v>
      </c>
    </row>
    <row r="379" spans="1:11" ht="15.75" x14ac:dyDescent="0.25">
      <c r="A379" s="12" t="s">
        <v>831</v>
      </c>
      <c r="B379" s="7" t="s">
        <v>832</v>
      </c>
      <c r="C379" s="7" t="s">
        <v>22</v>
      </c>
      <c r="D379" s="8">
        <v>2.2446557568011012E-2</v>
      </c>
      <c r="E379" s="8">
        <f>_xlfn.XLOOKUP(Table147[[#This Row],[PUMA_CZE]],'[1]Electric PUMA-CZ Results'!$L$3:$L$524,'[1]Electric PUMA-CZ Results'!$M$3:$M$524)</f>
        <v>1.8384025934697949E-2</v>
      </c>
      <c r="F379" s="13">
        <v>6.6007361517860953E-3</v>
      </c>
      <c r="G379" s="8">
        <v>4.4685610766420176E-3</v>
      </c>
      <c r="H379" s="11">
        <f>(Table147[[#This Row],[FERA AR20]]-Table147[[#This Row],[Base AR20]])*100</f>
        <v>-0.40625316333130629</v>
      </c>
      <c r="I379" s="11">
        <f>(Table147[[#This Row],[FERA AR50]]-Table147[[#This Row],[Base AR50]])*100</f>
        <v>-0.21321750751440777</v>
      </c>
      <c r="J379" s="7" t="s">
        <v>892</v>
      </c>
      <c r="K379" s="8" t="s">
        <v>15</v>
      </c>
    </row>
    <row r="380" spans="1:11" ht="15.75" x14ac:dyDescent="0.25">
      <c r="A380" s="12" t="s">
        <v>893</v>
      </c>
      <c r="B380" s="7" t="s">
        <v>894</v>
      </c>
      <c r="C380" s="7" t="s">
        <v>182</v>
      </c>
      <c r="D380" s="8">
        <v>2.2182841258128524E-2</v>
      </c>
      <c r="E380" s="8">
        <f>_xlfn.XLOOKUP(Table147[[#This Row],[PUMA_CZE]],'[1]Electric PUMA-CZ Results'!$L$3:$L$524,'[1]Electric PUMA-CZ Results'!$M$3:$M$524)</f>
        <v>1.8475045542485358E-2</v>
      </c>
      <c r="F380" s="13">
        <v>8.8602631719096846E-3</v>
      </c>
      <c r="G380" s="8">
        <v>5.7530222405756948E-3</v>
      </c>
      <c r="H380" s="11">
        <f>(Table147[[#This Row],[FERA AR20]]-Table147[[#This Row],[Base AR20]])*100</f>
        <v>-0.37077957156431662</v>
      </c>
      <c r="I380" s="11">
        <f>(Table147[[#This Row],[FERA AR50]]-Table147[[#This Row],[Base AR50]])*100</f>
        <v>-0.31072409313339899</v>
      </c>
      <c r="J380" s="7" t="s">
        <v>895</v>
      </c>
      <c r="K380" s="8" t="s">
        <v>15</v>
      </c>
    </row>
    <row r="381" spans="1:11" ht="15.75" x14ac:dyDescent="0.25">
      <c r="A381" s="12" t="s">
        <v>880</v>
      </c>
      <c r="B381" s="7" t="s">
        <v>881</v>
      </c>
      <c r="C381" s="7" t="s">
        <v>182</v>
      </c>
      <c r="D381" s="8">
        <v>2.0463153780337494E-2</v>
      </c>
      <c r="E381" s="8">
        <f>_xlfn.XLOOKUP(Table147[[#This Row],[PUMA_CZE]],'[1]Electric PUMA-CZ Results'!$L$3:$L$524,'[1]Electric PUMA-CZ Results'!$M$3:$M$524)</f>
        <v>1.7042798694512747E-2</v>
      </c>
      <c r="F381" s="13">
        <v>7.9198768994601012E-3</v>
      </c>
      <c r="G381" s="8">
        <v>5.1462739880437942E-3</v>
      </c>
      <c r="H381" s="11">
        <f>(Table147[[#This Row],[FERA AR20]]-Table147[[#This Row],[Base AR20]])*100</f>
        <v>-0.34203550858247467</v>
      </c>
      <c r="I381" s="11">
        <f>(Table147[[#This Row],[FERA AR50]]-Table147[[#This Row],[Base AR50]])*100</f>
        <v>-0.27736029114163069</v>
      </c>
      <c r="J381" s="7" t="s">
        <v>896</v>
      </c>
      <c r="K381" s="8" t="s">
        <v>15</v>
      </c>
    </row>
    <row r="382" spans="1:11" ht="15.75" x14ac:dyDescent="0.25">
      <c r="A382" s="12" t="s">
        <v>123</v>
      </c>
      <c r="B382" s="7" t="s">
        <v>124</v>
      </c>
      <c r="C382" s="7" t="s">
        <v>288</v>
      </c>
      <c r="D382" s="8">
        <v>9.6299301769908877E-2</v>
      </c>
      <c r="E382" s="8">
        <f>_xlfn.XLOOKUP(Table147[[#This Row],[PUMA_CZE]],'[1]Electric PUMA-CZ Results'!$L$3:$L$524,'[1]Electric PUMA-CZ Results'!$M$3:$M$524)</f>
        <v>9.6299301769908877E-2</v>
      </c>
      <c r="F382" s="13">
        <v>3.0368174269079704E-2</v>
      </c>
      <c r="G382" s="8">
        <v>2.3523287186914536E-2</v>
      </c>
      <c r="H382" s="11">
        <f>(Table147[[#This Row],[FERA AR20]]-Table147[[#This Row],[Base AR20]])*100</f>
        <v>0</v>
      </c>
      <c r="I382" s="11">
        <f>(Table147[[#This Row],[FERA AR50]]-Table147[[#This Row],[Base AR50]])*100</f>
        <v>-0.68448870821651675</v>
      </c>
      <c r="J382" s="7" t="s">
        <v>289</v>
      </c>
      <c r="K382" s="8" t="s">
        <v>15</v>
      </c>
    </row>
    <row r="383" spans="1:11" ht="15.75" x14ac:dyDescent="0.25">
      <c r="A383" s="12" t="s">
        <v>123</v>
      </c>
      <c r="B383" s="7" t="s">
        <v>124</v>
      </c>
      <c r="C383" s="7" t="s">
        <v>323</v>
      </c>
      <c r="D383" s="8">
        <v>8.8926908336898813E-2</v>
      </c>
      <c r="E383" s="8">
        <f>_xlfn.XLOOKUP(Table147[[#This Row],[PUMA_CZE]],'[1]Electric PUMA-CZ Results'!$L$3:$L$524,'[1]Electric PUMA-CZ Results'!$M$3:$M$524)</f>
        <v>8.8926908336898813E-2</v>
      </c>
      <c r="F383" s="13">
        <v>2.7197148739262284E-2</v>
      </c>
      <c r="G383" s="8">
        <v>2.1073209264753118E-2</v>
      </c>
      <c r="H383" s="11">
        <f>(Table147[[#This Row],[FERA AR20]]-Table147[[#This Row],[Base AR20]])*100</f>
        <v>0</v>
      </c>
      <c r="I383" s="11">
        <f>(Table147[[#This Row],[FERA AR50]]-Table147[[#This Row],[Base AR50]])*100</f>
        <v>-0.61239394745091669</v>
      </c>
      <c r="J383" s="7" t="s">
        <v>324</v>
      </c>
      <c r="K383" s="8" t="s">
        <v>15</v>
      </c>
    </row>
    <row r="384" spans="1:11" ht="15.75" x14ac:dyDescent="0.25">
      <c r="A384" s="12" t="s">
        <v>146</v>
      </c>
      <c r="B384" s="7" t="s">
        <v>147</v>
      </c>
      <c r="C384" s="7" t="s">
        <v>323</v>
      </c>
      <c r="D384" s="8">
        <v>8.2465248969224442E-2</v>
      </c>
      <c r="E384" s="8">
        <f>_xlfn.XLOOKUP(Table147[[#This Row],[PUMA_CZE]],'[1]Electric PUMA-CZ Results'!$L$3:$L$524,'[1]Electric PUMA-CZ Results'!$M$3:$M$524)</f>
        <v>8.2465248969224442E-2</v>
      </c>
      <c r="F384" s="13">
        <v>2.4791573617968767E-2</v>
      </c>
      <c r="G384" s="8">
        <v>1.9168921854181981E-2</v>
      </c>
      <c r="H384" s="11">
        <f>(Table147[[#This Row],[FERA AR20]]-Table147[[#This Row],[Base AR20]])*100</f>
        <v>0</v>
      </c>
      <c r="I384" s="11">
        <f>(Table147[[#This Row],[FERA AR50]]-Table147[[#This Row],[Base AR50]])*100</f>
        <v>-0.56226517637867868</v>
      </c>
      <c r="J384" s="7" t="s">
        <v>365</v>
      </c>
      <c r="K384" s="8" t="s">
        <v>15</v>
      </c>
    </row>
    <row r="385" spans="1:11" ht="15.75" x14ac:dyDescent="0.25">
      <c r="A385" s="12" t="s">
        <v>93</v>
      </c>
      <c r="B385" s="7" t="s">
        <v>94</v>
      </c>
      <c r="C385" s="7" t="s">
        <v>394</v>
      </c>
      <c r="D385" s="8">
        <v>7.7918339437106882E-2</v>
      </c>
      <c r="E385" s="8">
        <f>_xlfn.XLOOKUP(Table147[[#This Row],[PUMA_CZE]],'[1]Electric PUMA-CZ Results'!$L$3:$L$524,'[1]Electric PUMA-CZ Results'!$M$3:$M$524)</f>
        <v>7.7918339437106882E-2</v>
      </c>
      <c r="F385" s="13">
        <v>1.6993245958243856E-2</v>
      </c>
      <c r="G385" s="8">
        <v>1.3786795582483182E-2</v>
      </c>
      <c r="H385" s="11">
        <f>(Table147[[#This Row],[FERA AR20]]-Table147[[#This Row],[Base AR20]])*100</f>
        <v>0</v>
      </c>
      <c r="I385" s="11">
        <f>(Table147[[#This Row],[FERA AR50]]-Table147[[#This Row],[Base AR50]])*100</f>
        <v>-0.32064503757606738</v>
      </c>
      <c r="J385" s="7" t="s">
        <v>395</v>
      </c>
      <c r="K385" s="8" t="s">
        <v>15</v>
      </c>
    </row>
    <row r="386" spans="1:11" ht="15.75" x14ac:dyDescent="0.25">
      <c r="A386" s="12" t="s">
        <v>173</v>
      </c>
      <c r="B386" s="7" t="s">
        <v>174</v>
      </c>
      <c r="C386" s="7" t="s">
        <v>394</v>
      </c>
      <c r="D386" s="8">
        <v>6.2950932565059861E-2</v>
      </c>
      <c r="E386" s="8">
        <f>_xlfn.XLOOKUP(Table147[[#This Row],[PUMA_CZE]],'[1]Electric PUMA-CZ Results'!$L$3:$L$524,'[1]Electric PUMA-CZ Results'!$M$3:$M$524)</f>
        <v>6.2950932565059861E-2</v>
      </c>
      <c r="F386" s="13">
        <v>1.3661493093375989E-2</v>
      </c>
      <c r="G386" s="8">
        <v>1.1082712037295415E-2</v>
      </c>
      <c r="H386" s="11">
        <f>(Table147[[#This Row],[FERA AR20]]-Table147[[#This Row],[Base AR20]])*100</f>
        <v>0</v>
      </c>
      <c r="I386" s="11">
        <f>(Table147[[#This Row],[FERA AR50]]-Table147[[#This Row],[Base AR50]])*100</f>
        <v>-0.25787810560805746</v>
      </c>
      <c r="J386" s="7" t="s">
        <v>508</v>
      </c>
      <c r="K386" s="8" t="s">
        <v>15</v>
      </c>
    </row>
    <row r="387" spans="1:11" ht="15.75" x14ac:dyDescent="0.25">
      <c r="A387" s="12" t="s">
        <v>158</v>
      </c>
      <c r="B387" s="7" t="s">
        <v>159</v>
      </c>
      <c r="C387" s="7" t="s">
        <v>394</v>
      </c>
      <c r="D387" s="8">
        <v>6.2564853741720369E-2</v>
      </c>
      <c r="E387" s="8">
        <f>_xlfn.XLOOKUP(Table147[[#This Row],[PUMA_CZE]],'[1]Electric PUMA-CZ Results'!$L$3:$L$524,'[1]Electric PUMA-CZ Results'!$M$3:$M$524)</f>
        <v>6.2564853741720369E-2</v>
      </c>
      <c r="F387" s="13">
        <v>1.9284465549934036E-2</v>
      </c>
      <c r="G387" s="8">
        <v>1.5687208131435027E-2</v>
      </c>
      <c r="H387" s="11">
        <f>(Table147[[#This Row],[FERA AR20]]-Table147[[#This Row],[Base AR20]])*100</f>
        <v>0</v>
      </c>
      <c r="I387" s="11">
        <f>(Table147[[#This Row],[FERA AR50]]-Table147[[#This Row],[Base AR50]])*100</f>
        <v>-0.35972574184990092</v>
      </c>
      <c r="J387" s="7" t="s">
        <v>515</v>
      </c>
      <c r="K387" s="8" t="s">
        <v>15</v>
      </c>
    </row>
    <row r="388" spans="1:11" ht="15.75" x14ac:dyDescent="0.25">
      <c r="A388" s="12" t="s">
        <v>359</v>
      </c>
      <c r="B388" s="7" t="s">
        <v>360</v>
      </c>
      <c r="C388" s="7" t="s">
        <v>394</v>
      </c>
      <c r="D388" s="8">
        <v>4.4537260461278379E-2</v>
      </c>
      <c r="E388" s="8">
        <f>_xlfn.XLOOKUP(Table147[[#This Row],[PUMA_CZE]],'[1]Electric PUMA-CZ Results'!$L$3:$L$524,'[1]Electric PUMA-CZ Results'!$M$3:$M$524)</f>
        <v>4.4537260461278379E-2</v>
      </c>
      <c r="F388" s="13">
        <v>1.5244881222419616E-2</v>
      </c>
      <c r="G388" s="8">
        <v>1.2359382241215361E-2</v>
      </c>
      <c r="H388" s="11">
        <f>(Table147[[#This Row],[FERA AR20]]-Table147[[#This Row],[Base AR20]])*100</f>
        <v>0</v>
      </c>
      <c r="I388" s="11">
        <f>(Table147[[#This Row],[FERA AR50]]-Table147[[#This Row],[Base AR50]])*100</f>
        <v>-0.28854989812042553</v>
      </c>
      <c r="J388" s="7" t="s">
        <v>717</v>
      </c>
      <c r="K388" s="8" t="s">
        <v>15</v>
      </c>
    </row>
    <row r="389" spans="1:11" ht="15.75" x14ac:dyDescent="0.25">
      <c r="A389" s="12" t="s">
        <v>420</v>
      </c>
      <c r="B389" s="7" t="s">
        <v>421</v>
      </c>
      <c r="C389" s="7" t="s">
        <v>734</v>
      </c>
      <c r="D389" s="8">
        <v>4.2253772982001198E-2</v>
      </c>
      <c r="E389" s="8">
        <f>_xlfn.XLOOKUP(Table147[[#This Row],[PUMA_CZE]],'[1]Electric PUMA-CZ Results'!$L$3:$L$524,'[1]Electric PUMA-CZ Results'!$M$3:$M$524)</f>
        <v>4.2253772982001198E-2</v>
      </c>
      <c r="F389" s="13">
        <v>1.1432585455877137E-2</v>
      </c>
      <c r="G389" s="8">
        <v>8.7584250443147656E-3</v>
      </c>
      <c r="H389" s="11">
        <f>(Table147[[#This Row],[FERA AR20]]-Table147[[#This Row],[Base AR20]])*100</f>
        <v>0</v>
      </c>
      <c r="I389" s="11">
        <f>(Table147[[#This Row],[FERA AR50]]-Table147[[#This Row],[Base AR50]])*100</f>
        <v>-0.26741604115623713</v>
      </c>
      <c r="J389" s="7" t="s">
        <v>735</v>
      </c>
      <c r="K389" s="8" t="s">
        <v>15</v>
      </c>
    </row>
    <row r="390" spans="1:11" ht="15.75" x14ac:dyDescent="0.25">
      <c r="A390" s="12" t="s">
        <v>897</v>
      </c>
      <c r="B390" s="14" t="s">
        <v>898</v>
      </c>
      <c r="C390" s="7" t="s">
        <v>899</v>
      </c>
      <c r="D390" s="8">
        <v>1.0000000000000002</v>
      </c>
      <c r="E390" s="8">
        <f>_xlfn.XLOOKUP(Table147[[#This Row],[PUMA_CZE]],'[1]Electric PUMA-CZ Results'!$L$3:$L$524,'[1]Electric PUMA-CZ Results'!$M$3:$M$524)</f>
        <v>1.0000000000000002</v>
      </c>
      <c r="F390" s="13">
        <v>3.7803487667203782E-2</v>
      </c>
      <c r="G390" s="8">
        <v>3.7535887308545152E-2</v>
      </c>
      <c r="H390" s="11">
        <f>(Table147[[#This Row],[FERA AR20]]-Table147[[#This Row],[Base AR20]])*100</f>
        <v>0</v>
      </c>
      <c r="I390" s="11">
        <f>(Table147[[#This Row],[FERA AR50]]-Table147[[#This Row],[Base AR50]])*100</f>
        <v>-2.6760035865863036E-2</v>
      </c>
      <c r="J390" s="7" t="s">
        <v>900</v>
      </c>
      <c r="K390" s="8"/>
    </row>
    <row r="391" spans="1:11" ht="15.75" x14ac:dyDescent="0.25">
      <c r="A391" s="12" t="s">
        <v>901</v>
      </c>
      <c r="B391" s="14" t="s">
        <v>902</v>
      </c>
      <c r="C391" s="7" t="s">
        <v>899</v>
      </c>
      <c r="D391" s="8">
        <v>0.99999999999999989</v>
      </c>
      <c r="E391" s="8">
        <f>_xlfn.XLOOKUP(Table147[[#This Row],[PUMA_CZE]],'[1]Electric PUMA-CZ Results'!$L$3:$L$524,'[1]Electric PUMA-CZ Results'!$M$3:$M$524)</f>
        <v>0.99999999999999989</v>
      </c>
      <c r="F391" s="13">
        <v>4.4405984975999936E-2</v>
      </c>
      <c r="G391" s="8">
        <v>4.4031666049706833E-2</v>
      </c>
      <c r="H391" s="11">
        <f>(Table147[[#This Row],[FERA AR20]]-Table147[[#This Row],[Base AR20]])*100</f>
        <v>0</v>
      </c>
      <c r="I391" s="11">
        <f>(Table147[[#This Row],[FERA AR50]]-Table147[[#This Row],[Base AR50]])*100</f>
        <v>-3.743189262931032E-2</v>
      </c>
      <c r="J391" s="7" t="s">
        <v>903</v>
      </c>
      <c r="K391" s="8"/>
    </row>
    <row r="392" spans="1:11" ht="15.75" x14ac:dyDescent="0.25">
      <c r="A392" s="12" t="s">
        <v>904</v>
      </c>
      <c r="B392" s="14" t="s">
        <v>905</v>
      </c>
      <c r="C392" s="7" t="s">
        <v>899</v>
      </c>
      <c r="D392" s="8">
        <v>0.99999999999999978</v>
      </c>
      <c r="E392" s="8">
        <f>_xlfn.XLOOKUP(Table147[[#This Row],[PUMA_CZE]],'[1]Electric PUMA-CZ Results'!$L$3:$L$524,'[1]Electric PUMA-CZ Results'!$M$3:$M$524)</f>
        <v>0.99999999999999978</v>
      </c>
      <c r="F392" s="13">
        <v>2.8129926029852308E-2</v>
      </c>
      <c r="G392" s="8">
        <v>2.797924723038378E-2</v>
      </c>
      <c r="H392" s="11">
        <f>(Table147[[#This Row],[FERA AR20]]-Table147[[#This Row],[Base AR20]])*100</f>
        <v>0</v>
      </c>
      <c r="I392" s="11">
        <f>(Table147[[#This Row],[FERA AR50]]-Table147[[#This Row],[Base AR50]])*100</f>
        <v>-1.5067879946852741E-2</v>
      </c>
      <c r="J392" s="7" t="s">
        <v>906</v>
      </c>
      <c r="K392" s="8"/>
    </row>
    <row r="393" spans="1:11" ht="15.75" x14ac:dyDescent="0.25">
      <c r="A393" s="12" t="s">
        <v>907</v>
      </c>
      <c r="B393" s="14" t="s">
        <v>908</v>
      </c>
      <c r="C393" s="7" t="s">
        <v>899</v>
      </c>
      <c r="D393" s="8">
        <v>0.99999999999999978</v>
      </c>
      <c r="E393" s="8">
        <f>_xlfn.XLOOKUP(Table147[[#This Row],[PUMA_CZE]],'[1]Electric PUMA-CZ Results'!$L$3:$L$524,'[1]Electric PUMA-CZ Results'!$M$3:$M$524)</f>
        <v>0.99999999999999978</v>
      </c>
      <c r="F393" s="13">
        <v>5.1110573660082967E-2</v>
      </c>
      <c r="G393" s="8">
        <v>5.0615322467387543E-2</v>
      </c>
      <c r="H393" s="11">
        <f>(Table147[[#This Row],[FERA AR20]]-Table147[[#This Row],[Base AR20]])*100</f>
        <v>0</v>
      </c>
      <c r="I393" s="11">
        <f>(Table147[[#This Row],[FERA AR50]]-Table147[[#This Row],[Base AR50]])*100</f>
        <v>-4.9525119269542422E-2</v>
      </c>
      <c r="J393" s="7" t="s">
        <v>909</v>
      </c>
      <c r="K393" s="8"/>
    </row>
    <row r="394" spans="1:11" ht="15.75" x14ac:dyDescent="0.25">
      <c r="A394" s="12" t="s">
        <v>910</v>
      </c>
      <c r="B394" s="14" t="s">
        <v>911</v>
      </c>
      <c r="C394" s="7" t="s">
        <v>899</v>
      </c>
      <c r="D394" s="8">
        <v>0.99999999999999978</v>
      </c>
      <c r="E394" s="8">
        <f>_xlfn.XLOOKUP(Table147[[#This Row],[PUMA_CZE]],'[1]Electric PUMA-CZ Results'!$L$3:$L$524,'[1]Electric PUMA-CZ Results'!$M$3:$M$524)</f>
        <v>0.99999999999999978</v>
      </c>
      <c r="F394" s="13">
        <v>3.6426812392169904E-2</v>
      </c>
      <c r="G394" s="8">
        <v>3.6173121440369077E-2</v>
      </c>
      <c r="H394" s="11">
        <f>(Table147[[#This Row],[FERA AR20]]-Table147[[#This Row],[Base AR20]])*100</f>
        <v>0</v>
      </c>
      <c r="I394" s="11">
        <f>(Table147[[#This Row],[FERA AR50]]-Table147[[#This Row],[Base AR50]])*100</f>
        <v>-2.5369095180082651E-2</v>
      </c>
      <c r="J394" s="7" t="s">
        <v>912</v>
      </c>
      <c r="K394" s="8"/>
    </row>
    <row r="395" spans="1:11" ht="15.75" x14ac:dyDescent="0.25">
      <c r="A395" s="12" t="s">
        <v>913</v>
      </c>
      <c r="B395" s="14" t="s">
        <v>914</v>
      </c>
      <c r="C395" s="7" t="s">
        <v>899</v>
      </c>
      <c r="D395" s="8">
        <v>0.69448396145609881</v>
      </c>
      <c r="E395" s="8">
        <f>_xlfn.XLOOKUP(Table147[[#This Row],[PUMA_CZE]],'[1]Electric PUMA-CZ Results'!$L$3:$L$524,'[1]Electric PUMA-CZ Results'!$M$3:$M$524)</f>
        <v>0.69448396145609881</v>
      </c>
      <c r="F395" s="13">
        <v>3.1513739951061041E-2</v>
      </c>
      <c r="G395" s="8">
        <v>3.1324760192191548E-2</v>
      </c>
      <c r="H395" s="11">
        <f>(Table147[[#This Row],[FERA AR20]]-Table147[[#This Row],[Base AR20]])*100</f>
        <v>0</v>
      </c>
      <c r="I395" s="11">
        <f>(Table147[[#This Row],[FERA AR50]]-Table147[[#This Row],[Base AR50]])*100</f>
        <v>-1.8897975886949386E-2</v>
      </c>
      <c r="J395" s="7" t="s">
        <v>915</v>
      </c>
      <c r="K395" s="8"/>
    </row>
    <row r="396" spans="1:11" ht="15.75" x14ac:dyDescent="0.25">
      <c r="A396" s="12" t="s">
        <v>11</v>
      </c>
      <c r="B396" s="14" t="s">
        <v>12</v>
      </c>
      <c r="C396" s="7" t="s">
        <v>899</v>
      </c>
      <c r="D396" s="8">
        <v>0.45732101043126161</v>
      </c>
      <c r="E396" s="8">
        <f>_xlfn.XLOOKUP(Table147[[#This Row],[PUMA_CZE]],'[1]Electric PUMA-CZ Results'!$L$3:$L$524,'[1]Electric PUMA-CZ Results'!$M$3:$M$524)</f>
        <v>0.45732101043126161</v>
      </c>
      <c r="F396" s="13">
        <v>1.9257318294778336E-2</v>
      </c>
      <c r="G396" s="8">
        <v>1.9186538053032137E-2</v>
      </c>
      <c r="H396" s="11">
        <f>(Table147[[#This Row],[FERA AR20]]-Table147[[#This Row],[Base AR20]])*100</f>
        <v>0</v>
      </c>
      <c r="I396" s="11">
        <f>(Table147[[#This Row],[FERA AR50]]-Table147[[#This Row],[Base AR50]])*100</f>
        <v>-7.0780241746198902E-3</v>
      </c>
      <c r="J396" s="7" t="s">
        <v>916</v>
      </c>
      <c r="K396" s="8"/>
    </row>
    <row r="397" spans="1:11" ht="15.75" x14ac:dyDescent="0.25">
      <c r="A397" s="12" t="s">
        <v>16</v>
      </c>
      <c r="B397" s="14" t="s">
        <v>17</v>
      </c>
      <c r="C397" s="7" t="s">
        <v>899</v>
      </c>
      <c r="D397" s="8">
        <v>0.32675812854793362</v>
      </c>
      <c r="E397" s="8">
        <f>_xlfn.XLOOKUP(Table147[[#This Row],[PUMA_CZE]],'[1]Electric PUMA-CZ Results'!$L$3:$L$524,'[1]Electric PUMA-CZ Results'!$M$3:$M$524)</f>
        <v>0.32675812854793362</v>
      </c>
      <c r="F397" s="13">
        <v>1.9884610601553891E-2</v>
      </c>
      <c r="G397" s="8">
        <v>1.9809203273150246E-2</v>
      </c>
      <c r="H397" s="11">
        <f>(Table147[[#This Row],[FERA AR20]]-Table147[[#This Row],[Base AR20]])*100</f>
        <v>0</v>
      </c>
      <c r="I397" s="11">
        <f>(Table147[[#This Row],[FERA AR50]]-Table147[[#This Row],[Base AR50]])*100</f>
        <v>-7.5407328403644114E-3</v>
      </c>
      <c r="J397" s="7" t="s">
        <v>917</v>
      </c>
      <c r="K397" s="8"/>
    </row>
    <row r="398" spans="1:11" ht="15.75" x14ac:dyDescent="0.25">
      <c r="A398" s="12" t="s">
        <v>918</v>
      </c>
      <c r="B398" s="14" t="s">
        <v>919</v>
      </c>
      <c r="C398" s="7" t="s">
        <v>899</v>
      </c>
      <c r="D398" s="8">
        <v>0.2925546572316513</v>
      </c>
      <c r="E398" s="8">
        <f>_xlfn.XLOOKUP(Table147[[#This Row],[PUMA_CZE]],'[1]Electric PUMA-CZ Results'!$L$3:$L$524,'[1]Electric PUMA-CZ Results'!$M$3:$M$524)</f>
        <v>0.2925546572316513</v>
      </c>
      <c r="F398" s="13">
        <v>2.6433862661403615E-2</v>
      </c>
      <c r="G398" s="8">
        <v>2.6300758448649302E-2</v>
      </c>
      <c r="H398" s="11">
        <f>(Table147[[#This Row],[FERA AR20]]-Table147[[#This Row],[Base AR20]])*100</f>
        <v>0</v>
      </c>
      <c r="I398" s="11">
        <f>(Table147[[#This Row],[FERA AR50]]-Table147[[#This Row],[Base AR50]])*100</f>
        <v>-1.3310421275431264E-2</v>
      </c>
      <c r="J398" s="7" t="s">
        <v>920</v>
      </c>
      <c r="K398" s="8"/>
    </row>
    <row r="399" spans="1:11" ht="15.75" x14ac:dyDescent="0.25">
      <c r="A399" s="12" t="s">
        <v>921</v>
      </c>
      <c r="B399" s="14" t="s">
        <v>922</v>
      </c>
      <c r="C399" s="7" t="s">
        <v>899</v>
      </c>
      <c r="D399" s="8">
        <v>0.22213676301308705</v>
      </c>
      <c r="E399" s="8">
        <f>_xlfn.XLOOKUP(Table147[[#This Row],[PUMA_CZE]],'[1]Electric PUMA-CZ Results'!$L$3:$L$524,'[1]Electric PUMA-CZ Results'!$M$3:$M$524)</f>
        <v>0.22213676301308705</v>
      </c>
      <c r="F399" s="13">
        <v>3.2040459160054623E-2</v>
      </c>
      <c r="G399" s="8">
        <v>3.1844707080243721E-2</v>
      </c>
      <c r="H399" s="11">
        <f>(Table147[[#This Row],[FERA AR20]]-Table147[[#This Row],[Base AR20]])*100</f>
        <v>0</v>
      </c>
      <c r="I399" s="11">
        <f>(Table147[[#This Row],[FERA AR50]]-Table147[[#This Row],[Base AR50]])*100</f>
        <v>-1.9575207981090137E-2</v>
      </c>
      <c r="J399" s="7" t="s">
        <v>923</v>
      </c>
      <c r="K399" s="8"/>
    </row>
    <row r="400" spans="1:11" ht="15.75" x14ac:dyDescent="0.25">
      <c r="A400" s="12" t="s">
        <v>49</v>
      </c>
      <c r="B400" s="14" t="s">
        <v>50</v>
      </c>
      <c r="C400" s="7" t="s">
        <v>899</v>
      </c>
      <c r="D400" s="8">
        <v>0.21630295888080991</v>
      </c>
      <c r="E400" s="8">
        <f>_xlfn.XLOOKUP(Table147[[#This Row],[PUMA_CZE]],'[1]Electric PUMA-CZ Results'!$L$3:$L$524,'[1]Electric PUMA-CZ Results'!$M$3:$M$524)</f>
        <v>0.21630295888080991</v>
      </c>
      <c r="F400" s="13">
        <v>1.545701305093812E-2</v>
      </c>
      <c r="G400" s="8">
        <v>1.5411410107335419E-2</v>
      </c>
      <c r="H400" s="11">
        <f>(Table147[[#This Row],[FERA AR20]]-Table147[[#This Row],[Base AR20]])*100</f>
        <v>0</v>
      </c>
      <c r="I400" s="11">
        <f>(Table147[[#This Row],[FERA AR50]]-Table147[[#This Row],[Base AR50]])*100</f>
        <v>-4.5602943602701673E-3</v>
      </c>
      <c r="J400" s="7" t="s">
        <v>924</v>
      </c>
      <c r="K400" s="8"/>
    </row>
    <row r="401" spans="1:11" ht="15.75" x14ac:dyDescent="0.25">
      <c r="A401" s="12" t="s">
        <v>925</v>
      </c>
      <c r="B401" s="14" t="s">
        <v>926</v>
      </c>
      <c r="C401" s="7" t="s">
        <v>899</v>
      </c>
      <c r="D401" s="8">
        <v>0.21476857198855956</v>
      </c>
      <c r="E401" s="8">
        <f>_xlfn.XLOOKUP(Table147[[#This Row],[PUMA_CZE]],'[1]Electric PUMA-CZ Results'!$L$3:$L$524,'[1]Electric PUMA-CZ Results'!$M$3:$M$524)</f>
        <v>0.21476857198855956</v>
      </c>
      <c r="F401" s="13">
        <v>2.66380688564186E-2</v>
      </c>
      <c r="G401" s="8">
        <v>2.6502911379767735E-2</v>
      </c>
      <c r="H401" s="11">
        <f>(Table147[[#This Row],[FERA AR20]]-Table147[[#This Row],[Base AR20]])*100</f>
        <v>0</v>
      </c>
      <c r="I401" s="11">
        <f>(Table147[[#This Row],[FERA AR50]]-Table147[[#This Row],[Base AR50]])*100</f>
        <v>-1.3515747665086494E-2</v>
      </c>
      <c r="J401" s="7" t="s">
        <v>927</v>
      </c>
      <c r="K401" s="8"/>
    </row>
    <row r="402" spans="1:11" ht="15.75" x14ac:dyDescent="0.25">
      <c r="A402" s="12" t="s">
        <v>70</v>
      </c>
      <c r="B402" s="14" t="s">
        <v>71</v>
      </c>
      <c r="C402" s="7" t="s">
        <v>899</v>
      </c>
      <c r="D402" s="8">
        <v>0.21197310081277454</v>
      </c>
      <c r="E402" s="8">
        <f>_xlfn.XLOOKUP(Table147[[#This Row],[PUMA_CZE]],'[1]Electric PUMA-CZ Results'!$L$3:$L$524,'[1]Electric PUMA-CZ Results'!$M$3:$M$524)</f>
        <v>0.21197310081277454</v>
      </c>
      <c r="F402" s="13">
        <v>3.1817428839787582E-2</v>
      </c>
      <c r="G402" s="8">
        <v>3.1534510668547178E-2</v>
      </c>
      <c r="H402" s="11">
        <f>(Table147[[#This Row],[FERA AR20]]-Table147[[#This Row],[Base AR20]])*100</f>
        <v>0</v>
      </c>
      <c r="I402" s="11">
        <f>(Table147[[#This Row],[FERA AR50]]-Table147[[#This Row],[Base AR50]])*100</f>
        <v>-2.8291817124040386E-2</v>
      </c>
      <c r="J402" s="7" t="s">
        <v>928</v>
      </c>
      <c r="K402" s="8"/>
    </row>
    <row r="403" spans="1:11" ht="15.75" x14ac:dyDescent="0.25">
      <c r="A403" s="12" t="s">
        <v>67</v>
      </c>
      <c r="B403" s="14" t="s">
        <v>68</v>
      </c>
      <c r="C403" s="7" t="s">
        <v>899</v>
      </c>
      <c r="D403" s="8">
        <v>0.21181918883966525</v>
      </c>
      <c r="E403" s="8">
        <f>_xlfn.XLOOKUP(Table147[[#This Row],[PUMA_CZE]],'[1]Electric PUMA-CZ Results'!$L$3:$L$524,'[1]Electric PUMA-CZ Results'!$M$3:$M$524)</f>
        <v>0.21181918883966525</v>
      </c>
      <c r="F403" s="13">
        <v>1.6103110131728694E-2</v>
      </c>
      <c r="G403" s="8">
        <v>1.6053758515544293E-2</v>
      </c>
      <c r="H403" s="11">
        <f>(Table147[[#This Row],[FERA AR20]]-Table147[[#This Row],[Base AR20]])*100</f>
        <v>0</v>
      </c>
      <c r="I403" s="11">
        <f>(Table147[[#This Row],[FERA AR50]]-Table147[[#This Row],[Base AR50]])*100</f>
        <v>-4.9351616184401675E-3</v>
      </c>
      <c r="J403" s="7" t="s">
        <v>929</v>
      </c>
      <c r="K403" s="8"/>
    </row>
    <row r="404" spans="1:11" ht="15.75" x14ac:dyDescent="0.25">
      <c r="A404" s="12" t="s">
        <v>930</v>
      </c>
      <c r="B404" s="14" t="s">
        <v>931</v>
      </c>
      <c r="C404" s="7" t="s">
        <v>899</v>
      </c>
      <c r="D404" s="8">
        <v>0.20874806121102596</v>
      </c>
      <c r="E404" s="8">
        <f>_xlfn.XLOOKUP(Table147[[#This Row],[PUMA_CZE]],'[1]Electric PUMA-CZ Results'!$L$3:$L$524,'[1]Electric PUMA-CZ Results'!$M$3:$M$524)</f>
        <v>0.20874806121102596</v>
      </c>
      <c r="F404" s="13">
        <v>3.1340833177016164E-2</v>
      </c>
      <c r="G404" s="8">
        <v>3.1153915255634376E-2</v>
      </c>
      <c r="H404" s="11">
        <f>(Table147[[#This Row],[FERA AR20]]-Table147[[#This Row],[Base AR20]])*100</f>
        <v>0</v>
      </c>
      <c r="I404" s="11">
        <f>(Table147[[#This Row],[FERA AR50]]-Table147[[#This Row],[Base AR50]])*100</f>
        <v>-1.8691792138178856E-2</v>
      </c>
      <c r="J404" s="7" t="s">
        <v>932</v>
      </c>
      <c r="K404" s="8"/>
    </row>
    <row r="405" spans="1:11" ht="15.75" x14ac:dyDescent="0.25">
      <c r="A405" s="12" t="s">
        <v>933</v>
      </c>
      <c r="B405" s="14" t="s">
        <v>934</v>
      </c>
      <c r="C405" s="7" t="s">
        <v>899</v>
      </c>
      <c r="D405" s="8">
        <v>0.18963924002964436</v>
      </c>
      <c r="E405" s="8">
        <f>_xlfn.XLOOKUP(Table147[[#This Row],[PUMA_CZE]],'[1]Electric PUMA-CZ Results'!$L$3:$L$524,'[1]Electric PUMA-CZ Results'!$M$3:$M$524)</f>
        <v>0.18963924002964436</v>
      </c>
      <c r="F405" s="13">
        <v>2.2423362878055225E-2</v>
      </c>
      <c r="G405" s="8">
        <v>2.2327518575909172E-2</v>
      </c>
      <c r="H405" s="11">
        <f>(Table147[[#This Row],[FERA AR20]]-Table147[[#This Row],[Base AR20]])*100</f>
        <v>0</v>
      </c>
      <c r="I405" s="11">
        <f>(Table147[[#This Row],[FERA AR50]]-Table147[[#This Row],[Base AR50]])*100</f>
        <v>-9.5844302146052412E-3</v>
      </c>
      <c r="J405" s="7" t="s">
        <v>935</v>
      </c>
      <c r="K405" s="8"/>
    </row>
    <row r="406" spans="1:11" ht="15.75" x14ac:dyDescent="0.25">
      <c r="A406" s="12" t="s">
        <v>20</v>
      </c>
      <c r="B406" s="14" t="s">
        <v>21</v>
      </c>
      <c r="C406" s="7" t="s">
        <v>899</v>
      </c>
      <c r="D406" s="8">
        <v>0.16942783994715818</v>
      </c>
      <c r="E406" s="8">
        <f>_xlfn.XLOOKUP(Table147[[#This Row],[PUMA_CZE]],'[1]Electric PUMA-CZ Results'!$L$3:$L$524,'[1]Electric PUMA-CZ Results'!$M$3:$M$524)</f>
        <v>0.16942783994715818</v>
      </c>
      <c r="F406" s="13">
        <v>2.6179491312448084E-2</v>
      </c>
      <c r="G406" s="8">
        <v>2.6048918857157783E-2</v>
      </c>
      <c r="H406" s="11">
        <f>(Table147[[#This Row],[FERA AR20]]-Table147[[#This Row],[Base AR20]])*100</f>
        <v>0</v>
      </c>
      <c r="I406" s="11">
        <f>(Table147[[#This Row],[FERA AR50]]-Table147[[#This Row],[Base AR50]])*100</f>
        <v>-1.3057245529030093E-2</v>
      </c>
      <c r="J406" s="7" t="s">
        <v>936</v>
      </c>
      <c r="K406" s="8"/>
    </row>
    <row r="407" spans="1:11" ht="15.75" x14ac:dyDescent="0.25">
      <c r="A407" s="12" t="s">
        <v>937</v>
      </c>
      <c r="B407" s="14" t="s">
        <v>938</v>
      </c>
      <c r="C407" s="7" t="s">
        <v>899</v>
      </c>
      <c r="D407" s="8">
        <v>0.16823704384524887</v>
      </c>
      <c r="E407" s="8">
        <f>_xlfn.XLOOKUP(Table147[[#This Row],[PUMA_CZE]],'[1]Electric PUMA-CZ Results'!$L$3:$L$524,'[1]Electric PUMA-CZ Results'!$M$3:$M$524)</f>
        <v>0.16823704384524887</v>
      </c>
      <c r="F407" s="13">
        <v>2.0193178961909593E-2</v>
      </c>
      <c r="G407" s="8">
        <v>2.0115417395812629E-2</v>
      </c>
      <c r="H407" s="11">
        <f>(Table147[[#This Row],[FERA AR20]]-Table147[[#This Row],[Base AR20]])*100</f>
        <v>0</v>
      </c>
      <c r="I407" s="11">
        <f>(Table147[[#This Row],[FERA AR50]]-Table147[[#This Row],[Base AR50]])*100</f>
        <v>-7.7761566096963552E-3</v>
      </c>
      <c r="J407" s="7" t="s">
        <v>939</v>
      </c>
      <c r="K407" s="8"/>
    </row>
    <row r="408" spans="1:11" ht="15.75" x14ac:dyDescent="0.25">
      <c r="A408" s="12" t="s">
        <v>940</v>
      </c>
      <c r="B408" s="14" t="s">
        <v>941</v>
      </c>
      <c r="C408" s="7" t="s">
        <v>899</v>
      </c>
      <c r="D408" s="8">
        <v>0.16013705190065036</v>
      </c>
      <c r="E408" s="8">
        <f>_xlfn.XLOOKUP(Table147[[#This Row],[PUMA_CZE]],'[1]Electric PUMA-CZ Results'!$L$3:$L$524,'[1]Electric PUMA-CZ Results'!$M$3:$M$524)</f>
        <v>0.16013705190065036</v>
      </c>
      <c r="F408" s="13">
        <v>3.9625514244226112E-2</v>
      </c>
      <c r="G408" s="8">
        <v>3.9328488103200741E-2</v>
      </c>
      <c r="H408" s="11">
        <f>(Table147[[#This Row],[FERA AR20]]-Table147[[#This Row],[Base AR20]])*100</f>
        <v>0</v>
      </c>
      <c r="I408" s="11">
        <f>(Table147[[#This Row],[FERA AR50]]-Table147[[#This Row],[Base AR50]])*100</f>
        <v>-2.9702614102537078E-2</v>
      </c>
      <c r="J408" s="7" t="s">
        <v>942</v>
      </c>
      <c r="K408" s="8"/>
    </row>
    <row r="409" spans="1:11" ht="15.75" x14ac:dyDescent="0.25">
      <c r="A409" s="12" t="s">
        <v>28</v>
      </c>
      <c r="B409" s="14" t="s">
        <v>29</v>
      </c>
      <c r="C409" s="7" t="s">
        <v>943</v>
      </c>
      <c r="D409" s="8">
        <v>0.15352932811954575</v>
      </c>
      <c r="E409" s="8">
        <f>_xlfn.XLOOKUP(Table147[[#This Row],[PUMA_CZE]],'[1]Electric PUMA-CZ Results'!$L$3:$L$524,'[1]Electric PUMA-CZ Results'!$M$3:$M$524)</f>
        <v>0.15352932811954575</v>
      </c>
      <c r="F409" s="13">
        <v>2.5119083110647564E-2</v>
      </c>
      <c r="G409" s="8">
        <v>2.5037040492515344E-2</v>
      </c>
      <c r="H409" s="11">
        <f>(Table147[[#This Row],[FERA AR20]]-Table147[[#This Row],[Base AR20]])*100</f>
        <v>0</v>
      </c>
      <c r="I409" s="11">
        <f>(Table147[[#This Row],[FERA AR50]]-Table147[[#This Row],[Base AR50]])*100</f>
        <v>-8.2042618132219941E-3</v>
      </c>
      <c r="J409" s="7" t="s">
        <v>944</v>
      </c>
      <c r="K409" s="8"/>
    </row>
    <row r="410" spans="1:11" ht="15.75" x14ac:dyDescent="0.25">
      <c r="A410" s="12" t="s">
        <v>73</v>
      </c>
      <c r="B410" s="14" t="s">
        <v>74</v>
      </c>
      <c r="C410" s="7" t="s">
        <v>945</v>
      </c>
      <c r="D410" s="8">
        <v>0.14322564083029407</v>
      </c>
      <c r="E410" s="8">
        <f>_xlfn.XLOOKUP(Table147[[#This Row],[PUMA_CZE]],'[1]Electric PUMA-CZ Results'!$L$3:$L$524,'[1]Electric PUMA-CZ Results'!$M$3:$M$524)</f>
        <v>0.14322564083029407</v>
      </c>
      <c r="F410" s="13">
        <v>4.1142443127667135E-2</v>
      </c>
      <c r="G410" s="8">
        <v>4.1105818456806734E-2</v>
      </c>
      <c r="H410" s="11">
        <f>(Table147[[#This Row],[FERA AR20]]-Table147[[#This Row],[Base AR20]])*100</f>
        <v>0</v>
      </c>
      <c r="I410" s="11">
        <f>(Table147[[#This Row],[FERA AR50]]-Table147[[#This Row],[Base AR50]])*100</f>
        <v>-3.6624670860400943E-3</v>
      </c>
      <c r="J410" s="7" t="s">
        <v>946</v>
      </c>
      <c r="K410" s="8"/>
    </row>
    <row r="411" spans="1:11" ht="15.75" x14ac:dyDescent="0.25">
      <c r="A411" s="12" t="s">
        <v>947</v>
      </c>
      <c r="B411" s="14" t="s">
        <v>948</v>
      </c>
      <c r="C411" s="7" t="s">
        <v>899</v>
      </c>
      <c r="D411" s="8">
        <v>0.13969070691321953</v>
      </c>
      <c r="E411" s="8">
        <f>_xlfn.XLOOKUP(Table147[[#This Row],[PUMA_CZE]],'[1]Electric PUMA-CZ Results'!$L$3:$L$524,'[1]Electric PUMA-CZ Results'!$M$3:$M$524)</f>
        <v>0.13969070691321953</v>
      </c>
      <c r="F411" s="13">
        <v>1.9588073018088892E-2</v>
      </c>
      <c r="G411" s="8">
        <v>1.9514876988499071E-2</v>
      </c>
      <c r="H411" s="11">
        <f>(Table147[[#This Row],[FERA AR20]]-Table147[[#This Row],[Base AR20]])*100</f>
        <v>0</v>
      </c>
      <c r="I411" s="11">
        <f>(Table147[[#This Row],[FERA AR50]]-Table147[[#This Row],[Base AR50]])*100</f>
        <v>-7.3196029589821243E-3</v>
      </c>
      <c r="J411" s="7" t="s">
        <v>949</v>
      </c>
      <c r="K411" s="8"/>
    </row>
    <row r="412" spans="1:11" ht="15.75" x14ac:dyDescent="0.25">
      <c r="A412" s="12" t="s">
        <v>28</v>
      </c>
      <c r="B412" s="14" t="s">
        <v>29</v>
      </c>
      <c r="C412" s="7" t="s">
        <v>950</v>
      </c>
      <c r="D412" s="8">
        <v>0.13049190366991573</v>
      </c>
      <c r="E412" s="8">
        <f>_xlfn.XLOOKUP(Table147[[#This Row],[PUMA_CZE]],'[1]Electric PUMA-CZ Results'!$L$3:$L$524,'[1]Electric PUMA-CZ Results'!$M$3:$M$524)</f>
        <v>0.13049190366991573</v>
      </c>
      <c r="F412" s="13">
        <v>2.1869347646844391E-2</v>
      </c>
      <c r="G412" s="8">
        <v>2.1798287441706695E-2</v>
      </c>
      <c r="H412" s="11">
        <f>(Table147[[#This Row],[FERA AR20]]-Table147[[#This Row],[Base AR20]])*100</f>
        <v>0</v>
      </c>
      <c r="I412" s="11">
        <f>(Table147[[#This Row],[FERA AR50]]-Table147[[#This Row],[Base AR50]])*100</f>
        <v>-7.1060205137696286E-3</v>
      </c>
      <c r="J412" s="7" t="s">
        <v>951</v>
      </c>
      <c r="K412" s="8"/>
    </row>
    <row r="413" spans="1:11" ht="15.75" x14ac:dyDescent="0.25">
      <c r="A413" s="12" t="s">
        <v>161</v>
      </c>
      <c r="B413" s="14" t="s">
        <v>162</v>
      </c>
      <c r="C413" s="7" t="s">
        <v>899</v>
      </c>
      <c r="D413" s="8">
        <v>0.12276023784872003</v>
      </c>
      <c r="E413" s="8">
        <f>_xlfn.XLOOKUP(Table147[[#This Row],[PUMA_CZE]],'[1]Electric PUMA-CZ Results'!$L$3:$L$524,'[1]Electric PUMA-CZ Results'!$M$3:$M$524)</f>
        <v>0.12276023784872003</v>
      </c>
      <c r="F413" s="13">
        <v>1.931463257222326E-2</v>
      </c>
      <c r="G413" s="8">
        <v>1.9243478872365136E-2</v>
      </c>
      <c r="H413" s="11">
        <f>(Table147[[#This Row],[FERA AR20]]-Table147[[#This Row],[Base AR20]])*100</f>
        <v>0</v>
      </c>
      <c r="I413" s="11">
        <f>(Table147[[#This Row],[FERA AR50]]-Table147[[#This Row],[Base AR50]])*100</f>
        <v>-7.1153699858123726E-3</v>
      </c>
      <c r="J413" s="7" t="s">
        <v>952</v>
      </c>
      <c r="K413" s="8"/>
    </row>
    <row r="414" spans="1:11" ht="15.75" x14ac:dyDescent="0.25">
      <c r="A414" s="12" t="s">
        <v>953</v>
      </c>
      <c r="B414" s="14" t="s">
        <v>954</v>
      </c>
      <c r="C414" s="7" t="s">
        <v>899</v>
      </c>
      <c r="D414" s="8">
        <v>0.11885116880030269</v>
      </c>
      <c r="E414" s="8">
        <f>_xlfn.XLOOKUP(Table147[[#This Row],[PUMA_CZE]],'[1]Electric PUMA-CZ Results'!$L$3:$L$524,'[1]Electric PUMA-CZ Results'!$M$3:$M$524)</f>
        <v>0.11885116880030269</v>
      </c>
      <c r="F414" s="13">
        <v>1.94374876559852E-2</v>
      </c>
      <c r="G414" s="8">
        <v>1.9365427404659536E-2</v>
      </c>
      <c r="H414" s="11">
        <f>(Table147[[#This Row],[FERA AR20]]-Table147[[#This Row],[Base AR20]])*100</f>
        <v>0</v>
      </c>
      <c r="I414" s="11">
        <f>(Table147[[#This Row],[FERA AR50]]-Table147[[#This Row],[Base AR50]])*100</f>
        <v>-7.2060251325663932E-3</v>
      </c>
      <c r="J414" s="7" t="s">
        <v>955</v>
      </c>
      <c r="K414" s="8"/>
    </row>
    <row r="415" spans="1:11" ht="15.75" x14ac:dyDescent="0.25">
      <c r="A415" s="12" t="s">
        <v>188</v>
      </c>
      <c r="B415" s="14" t="s">
        <v>189</v>
      </c>
      <c r="C415" s="7" t="s">
        <v>899</v>
      </c>
      <c r="D415" s="8">
        <v>0.11771167174793606</v>
      </c>
      <c r="E415" s="8">
        <f>_xlfn.XLOOKUP(Table147[[#This Row],[PUMA_CZE]],'[1]Electric PUMA-CZ Results'!$L$3:$L$524,'[1]Electric PUMA-CZ Results'!$M$3:$M$524)</f>
        <v>0.11771167174793606</v>
      </c>
      <c r="F415" s="13">
        <v>1.5502606204996791E-2</v>
      </c>
      <c r="G415" s="8">
        <v>1.5456732604415734E-2</v>
      </c>
      <c r="H415" s="11">
        <f>(Table147[[#This Row],[FERA AR20]]-Table147[[#This Row],[Base AR20]])*100</f>
        <v>0</v>
      </c>
      <c r="I415" s="11">
        <f>(Table147[[#This Row],[FERA AR50]]-Table147[[#This Row],[Base AR50]])*100</f>
        <v>-4.5873600581057203E-3</v>
      </c>
      <c r="J415" s="7" t="s">
        <v>956</v>
      </c>
      <c r="K415" s="8"/>
    </row>
    <row r="416" spans="1:11" ht="15.75" x14ac:dyDescent="0.25">
      <c r="A416" s="12" t="s">
        <v>937</v>
      </c>
      <c r="B416" s="14" t="s">
        <v>938</v>
      </c>
      <c r="C416" s="7" t="s">
        <v>957</v>
      </c>
      <c r="D416" s="8">
        <v>0.11242892060684198</v>
      </c>
      <c r="E416" s="8">
        <f>_xlfn.XLOOKUP(Table147[[#This Row],[PUMA_CZE]],'[1]Electric PUMA-CZ Results'!$L$3:$L$524,'[1]Electric PUMA-CZ Results'!$M$3:$M$524)</f>
        <v>0.11242892060684198</v>
      </c>
      <c r="F416" s="13">
        <v>1.2914568606319952E-2</v>
      </c>
      <c r="G416" s="8">
        <v>1.28645503361343E-2</v>
      </c>
      <c r="H416" s="11">
        <f>(Table147[[#This Row],[FERA AR20]]-Table147[[#This Row],[Base AR20]])*100</f>
        <v>0</v>
      </c>
      <c r="I416" s="11">
        <f>(Table147[[#This Row],[FERA AR50]]-Table147[[#This Row],[Base AR50]])*100</f>
        <v>-5.0018270185652261E-3</v>
      </c>
      <c r="J416" s="7" t="s">
        <v>958</v>
      </c>
      <c r="K416" s="8"/>
    </row>
    <row r="417" spans="1:11" ht="15.75" x14ac:dyDescent="0.25">
      <c r="A417" s="12" t="s">
        <v>317</v>
      </c>
      <c r="B417" s="14" t="s">
        <v>318</v>
      </c>
      <c r="C417" s="7" t="s">
        <v>899</v>
      </c>
      <c r="D417" s="8">
        <v>0.11132609393495657</v>
      </c>
      <c r="E417" s="8">
        <f>_xlfn.XLOOKUP(Table147[[#This Row],[PUMA_CZE]],'[1]Electric PUMA-CZ Results'!$L$3:$L$524,'[1]Electric PUMA-CZ Results'!$M$3:$M$524)</f>
        <v>0.11132609393495657</v>
      </c>
      <c r="F417" s="13">
        <v>2.4310390850959446E-2</v>
      </c>
      <c r="G417" s="8">
        <v>2.4193074105033689E-2</v>
      </c>
      <c r="H417" s="11">
        <f>(Table147[[#This Row],[FERA AR20]]-Table147[[#This Row],[Base AR20]])*100</f>
        <v>0</v>
      </c>
      <c r="I417" s="11">
        <f>(Table147[[#This Row],[FERA AR50]]-Table147[[#This Row],[Base AR50]])*100</f>
        <v>-1.1731674592575791E-2</v>
      </c>
      <c r="J417" s="7" t="s">
        <v>959</v>
      </c>
      <c r="K417" s="8"/>
    </row>
    <row r="418" spans="1:11" ht="15.75" x14ac:dyDescent="0.25">
      <c r="A418" s="12" t="s">
        <v>62</v>
      </c>
      <c r="B418" s="14" t="s">
        <v>63</v>
      </c>
      <c r="C418" s="7" t="s">
        <v>950</v>
      </c>
      <c r="D418" s="8">
        <v>0.10807410049450777</v>
      </c>
      <c r="E418" s="8">
        <f>_xlfn.XLOOKUP(Table147[[#This Row],[PUMA_CZE]],'[1]Electric PUMA-CZ Results'!$L$3:$L$524,'[1]Electric PUMA-CZ Results'!$M$3:$M$524)</f>
        <v>0.10807410049450777</v>
      </c>
      <c r="F418" s="13">
        <v>2.1285604957760416E-2</v>
      </c>
      <c r="G418" s="8">
        <v>2.1216318176220616E-2</v>
      </c>
      <c r="H418" s="11">
        <f>(Table147[[#This Row],[FERA AR20]]-Table147[[#This Row],[Base AR20]])*100</f>
        <v>0</v>
      </c>
      <c r="I418" s="11">
        <f>(Table147[[#This Row],[FERA AR50]]-Table147[[#This Row],[Base AR50]])*100</f>
        <v>-6.9286781539799891E-3</v>
      </c>
      <c r="J418" s="7" t="s">
        <v>960</v>
      </c>
      <c r="K418" s="8"/>
    </row>
    <row r="419" spans="1:11" ht="15.75" x14ac:dyDescent="0.25">
      <c r="A419" s="12" t="s">
        <v>961</v>
      </c>
      <c r="B419" s="14" t="s">
        <v>962</v>
      </c>
      <c r="C419" s="7" t="s">
        <v>963</v>
      </c>
      <c r="D419" s="8">
        <v>0.10656738793539809</v>
      </c>
      <c r="E419" s="8">
        <f>_xlfn.XLOOKUP(Table147[[#This Row],[PUMA_CZE]],'[1]Electric PUMA-CZ Results'!$L$3:$L$524,'[1]Electric PUMA-CZ Results'!$M$3:$M$524)</f>
        <v>0.10656738793539809</v>
      </c>
      <c r="F419" s="13">
        <v>1.8765126449651337E-2</v>
      </c>
      <c r="G419" s="8">
        <v>1.8691761638924376E-2</v>
      </c>
      <c r="H419" s="11">
        <f>(Table147[[#This Row],[FERA AR20]]-Table147[[#This Row],[Base AR20]])*100</f>
        <v>0</v>
      </c>
      <c r="I419" s="11">
        <f>(Table147[[#This Row],[FERA AR50]]-Table147[[#This Row],[Base AR50]])*100</f>
        <v>-7.3364810726960633E-3</v>
      </c>
      <c r="J419" s="7" t="s">
        <v>964</v>
      </c>
      <c r="K419" s="8"/>
    </row>
    <row r="420" spans="1:11" ht="15.75" x14ac:dyDescent="0.25">
      <c r="A420" s="12" t="s">
        <v>164</v>
      </c>
      <c r="B420" s="14" t="s">
        <v>165</v>
      </c>
      <c r="C420" s="7" t="s">
        <v>965</v>
      </c>
      <c r="D420" s="8">
        <v>0.10642482391844296</v>
      </c>
      <c r="E420" s="8">
        <f>_xlfn.XLOOKUP(Table147[[#This Row],[PUMA_CZE]],'[1]Electric PUMA-CZ Results'!$L$3:$L$524,'[1]Electric PUMA-CZ Results'!$M$3:$M$524)</f>
        <v>0.10642482391844296</v>
      </c>
      <c r="F420" s="13">
        <v>1.89269676450411E-2</v>
      </c>
      <c r="G420" s="8">
        <v>1.8926824194997121E-2</v>
      </c>
      <c r="H420" s="11">
        <f>(Table147[[#This Row],[FERA AR20]]-Table147[[#This Row],[Base AR20]])*100</f>
        <v>0</v>
      </c>
      <c r="I420" s="11">
        <f>(Table147[[#This Row],[FERA AR50]]-Table147[[#This Row],[Base AR50]])*100</f>
        <v>-1.4345004397883776E-5</v>
      </c>
      <c r="J420" s="7" t="s">
        <v>966</v>
      </c>
      <c r="K420" s="8"/>
    </row>
    <row r="421" spans="1:11" ht="15.75" x14ac:dyDescent="0.25">
      <c r="A421" s="12" t="s">
        <v>37</v>
      </c>
      <c r="B421" s="14" t="s">
        <v>38</v>
      </c>
      <c r="C421" s="7" t="s">
        <v>967</v>
      </c>
      <c r="D421" s="8">
        <v>0.10244884286641545</v>
      </c>
      <c r="E421" s="8">
        <f>_xlfn.XLOOKUP(Table147[[#This Row],[PUMA_CZE]],'[1]Electric PUMA-CZ Results'!$L$3:$L$524,'[1]Electric PUMA-CZ Results'!$M$3:$M$524)</f>
        <v>0.10244884286641545</v>
      </c>
      <c r="F421" s="13">
        <v>1.8372599370033736E-2</v>
      </c>
      <c r="G421" s="8">
        <v>1.8366245313381727E-2</v>
      </c>
      <c r="H421" s="11">
        <f>(Table147[[#This Row],[FERA AR20]]-Table147[[#This Row],[Base AR20]])*100</f>
        <v>0</v>
      </c>
      <c r="I421" s="11">
        <f>(Table147[[#This Row],[FERA AR50]]-Table147[[#This Row],[Base AR50]])*100</f>
        <v>-6.3540566520095543E-4</v>
      </c>
      <c r="J421" s="7" t="s">
        <v>968</v>
      </c>
      <c r="K421" s="8"/>
    </row>
    <row r="422" spans="1:11" ht="15.75" x14ac:dyDescent="0.25">
      <c r="A422" s="12" t="s">
        <v>299</v>
      </c>
      <c r="B422" s="14" t="s">
        <v>300</v>
      </c>
      <c r="C422" s="7" t="s">
        <v>899</v>
      </c>
      <c r="D422" s="8">
        <v>0.10138230610690352</v>
      </c>
      <c r="E422" s="8">
        <f>_xlfn.XLOOKUP(Table147[[#This Row],[PUMA_CZE]],'[1]Electric PUMA-CZ Results'!$L$3:$L$524,'[1]Electric PUMA-CZ Results'!$M$3:$M$524)</f>
        <v>0.10138230610690352</v>
      </c>
      <c r="F422" s="13">
        <v>1.8047345486554536E-2</v>
      </c>
      <c r="G422" s="8">
        <v>1.7985206140809059E-2</v>
      </c>
      <c r="H422" s="11">
        <f>(Table147[[#This Row],[FERA AR20]]-Table147[[#This Row],[Base AR20]])*100</f>
        <v>0</v>
      </c>
      <c r="I422" s="11">
        <f>(Table147[[#This Row],[FERA AR50]]-Table147[[#This Row],[Base AR50]])*100</f>
        <v>-6.2139345745476637E-3</v>
      </c>
      <c r="J422" s="7" t="s">
        <v>969</v>
      </c>
      <c r="K422" s="8"/>
    </row>
    <row r="423" spans="1:11" ht="15.75" x14ac:dyDescent="0.25">
      <c r="A423" s="12" t="s">
        <v>430</v>
      </c>
      <c r="B423" s="14" t="s">
        <v>431</v>
      </c>
      <c r="C423" s="7" t="s">
        <v>899</v>
      </c>
      <c r="D423" s="8">
        <v>9.2821332150113567E-2</v>
      </c>
      <c r="E423" s="8">
        <f>_xlfn.XLOOKUP(Table147[[#This Row],[PUMA_CZE]],'[1]Electric PUMA-CZ Results'!$L$3:$L$524,'[1]Electric PUMA-CZ Results'!$M$3:$M$524)</f>
        <v>9.2821332150113567E-2</v>
      </c>
      <c r="F423" s="13">
        <v>2.3580581696708153E-2</v>
      </c>
      <c r="G423" s="8">
        <v>2.3472481846826175E-2</v>
      </c>
      <c r="H423" s="11">
        <f>(Table147[[#This Row],[FERA AR20]]-Table147[[#This Row],[Base AR20]])*100</f>
        <v>0</v>
      </c>
      <c r="I423" s="11">
        <f>(Table147[[#This Row],[FERA AR50]]-Table147[[#This Row],[Base AR50]])*100</f>
        <v>-1.0809984988197768E-2</v>
      </c>
      <c r="J423" s="7" t="s">
        <v>970</v>
      </c>
      <c r="K423" s="8"/>
    </row>
    <row r="424" spans="1:11" ht="15.75" x14ac:dyDescent="0.25">
      <c r="A424" s="12" t="s">
        <v>971</v>
      </c>
      <c r="B424" s="14" t="s">
        <v>972</v>
      </c>
      <c r="C424" s="7" t="s">
        <v>963</v>
      </c>
      <c r="D424" s="8">
        <v>9.1200621008698593E-2</v>
      </c>
      <c r="E424" s="8">
        <f>_xlfn.XLOOKUP(Table147[[#This Row],[PUMA_CZE]],'[1]Electric PUMA-CZ Results'!$L$3:$L$524,'[1]Electric PUMA-CZ Results'!$M$3:$M$524)</f>
        <v>9.1200621008698593E-2</v>
      </c>
      <c r="F424" s="13">
        <v>2.2284474275407185E-2</v>
      </c>
      <c r="G424" s="8">
        <v>2.219095700449868E-2</v>
      </c>
      <c r="H424" s="11">
        <f>(Table147[[#This Row],[FERA AR20]]-Table147[[#This Row],[Base AR20]])*100</f>
        <v>0</v>
      </c>
      <c r="I424" s="11">
        <f>(Table147[[#This Row],[FERA AR50]]-Table147[[#This Row],[Base AR50]])*100</f>
        <v>-9.3517270908505257E-3</v>
      </c>
      <c r="J424" s="7" t="s">
        <v>973</v>
      </c>
      <c r="K424" s="8"/>
    </row>
    <row r="425" spans="1:11" ht="15.75" x14ac:dyDescent="0.25">
      <c r="A425" s="12" t="s">
        <v>70</v>
      </c>
      <c r="B425" s="14" t="s">
        <v>71</v>
      </c>
      <c r="C425" s="7" t="s">
        <v>974</v>
      </c>
      <c r="D425" s="8">
        <v>8.5377951311887412E-2</v>
      </c>
      <c r="E425" s="8">
        <f>_xlfn.XLOOKUP(Table147[[#This Row],[PUMA_CZE]],'[1]Electric PUMA-CZ Results'!$L$3:$L$524,'[1]Electric PUMA-CZ Results'!$M$3:$M$524)</f>
        <v>8.5377951311887412E-2</v>
      </c>
      <c r="F425" s="13">
        <v>1.0541849299194557E-2</v>
      </c>
      <c r="G425" s="8">
        <v>1.0510168138084844E-2</v>
      </c>
      <c r="H425" s="11">
        <f>(Table147[[#This Row],[FERA AR20]]-Table147[[#This Row],[Base AR20]])*100</f>
        <v>0</v>
      </c>
      <c r="I425" s="11">
        <f>(Table147[[#This Row],[FERA AR50]]-Table147[[#This Row],[Base AR50]])*100</f>
        <v>-3.1681161109712794E-3</v>
      </c>
      <c r="J425" s="7" t="s">
        <v>975</v>
      </c>
      <c r="K425" s="8"/>
    </row>
    <row r="426" spans="1:11" ht="15.75" x14ac:dyDescent="0.25">
      <c r="A426" s="12" t="s">
        <v>500</v>
      </c>
      <c r="B426" s="14" t="s">
        <v>501</v>
      </c>
      <c r="C426" s="7" t="s">
        <v>899</v>
      </c>
      <c r="D426" s="8">
        <v>8.3317645671430185E-2</v>
      </c>
      <c r="E426" s="8">
        <f>_xlfn.XLOOKUP(Table147[[#This Row],[PUMA_CZE]],'[1]Electric PUMA-CZ Results'!$L$3:$L$524,'[1]Electric PUMA-CZ Results'!$M$3:$M$524)</f>
        <v>8.3317645671430185E-2</v>
      </c>
      <c r="F426" s="13">
        <v>2.1545280785955537E-2</v>
      </c>
      <c r="G426" s="8">
        <v>2.1399856074757313E-2</v>
      </c>
      <c r="H426" s="11">
        <f>(Table147[[#This Row],[FERA AR20]]-Table147[[#This Row],[Base AR20]])*100</f>
        <v>0</v>
      </c>
      <c r="I426" s="11">
        <f>(Table147[[#This Row],[FERA AR50]]-Table147[[#This Row],[Base AR50]])*100</f>
        <v>-1.4542471119822348E-2</v>
      </c>
      <c r="J426" s="7" t="s">
        <v>976</v>
      </c>
      <c r="K426" s="8"/>
    </row>
    <row r="427" spans="1:11" ht="15.75" x14ac:dyDescent="0.25">
      <c r="A427" s="12" t="s">
        <v>320</v>
      </c>
      <c r="B427" s="14" t="s">
        <v>321</v>
      </c>
      <c r="C427" s="7" t="s">
        <v>899</v>
      </c>
      <c r="D427" s="8">
        <v>8.3200128769152837E-2</v>
      </c>
      <c r="E427" s="8">
        <f>_xlfn.XLOOKUP(Table147[[#This Row],[PUMA_CZE]],'[1]Electric PUMA-CZ Results'!$L$3:$L$524,'[1]Electric PUMA-CZ Results'!$M$3:$M$524)</f>
        <v>8.3200128769152837E-2</v>
      </c>
      <c r="F427" s="13">
        <v>1.8928335948959877E-2</v>
      </c>
      <c r="G427" s="8">
        <v>1.8859994875686129E-2</v>
      </c>
      <c r="H427" s="11">
        <f>(Table147[[#This Row],[FERA AR20]]-Table147[[#This Row],[Base AR20]])*100</f>
        <v>0</v>
      </c>
      <c r="I427" s="11">
        <f>(Table147[[#This Row],[FERA AR50]]-Table147[[#This Row],[Base AR50]])*100</f>
        <v>-6.8341073273747721E-3</v>
      </c>
      <c r="J427" s="7" t="s">
        <v>977</v>
      </c>
      <c r="K427" s="8"/>
    </row>
    <row r="428" spans="1:11" ht="15.75" x14ac:dyDescent="0.25">
      <c r="A428" s="12" t="s">
        <v>376</v>
      </c>
      <c r="B428" s="14" t="s">
        <v>377</v>
      </c>
      <c r="C428" s="7" t="s">
        <v>899</v>
      </c>
      <c r="D428" s="8">
        <v>8.2681926753527507E-2</v>
      </c>
      <c r="E428" s="8">
        <f>_xlfn.XLOOKUP(Table147[[#This Row],[PUMA_CZE]],'[1]Electric PUMA-CZ Results'!$L$3:$L$524,'[1]Electric PUMA-CZ Results'!$M$3:$M$524)</f>
        <v>8.2681926753527507E-2</v>
      </c>
      <c r="F428" s="13">
        <v>1.9516308506719437E-2</v>
      </c>
      <c r="G428" s="8">
        <v>1.9443661899865284E-2</v>
      </c>
      <c r="H428" s="11">
        <f>(Table147[[#This Row],[FERA AR20]]-Table147[[#This Row],[Base AR20]])*100</f>
        <v>0</v>
      </c>
      <c r="I428" s="11">
        <f>(Table147[[#This Row],[FERA AR50]]-Table147[[#This Row],[Base AR50]])*100</f>
        <v>-7.2646606854152862E-3</v>
      </c>
      <c r="J428" s="7" t="s">
        <v>978</v>
      </c>
      <c r="K428" s="8"/>
    </row>
    <row r="429" spans="1:11" ht="15.75" x14ac:dyDescent="0.25">
      <c r="A429" s="12" t="s">
        <v>248</v>
      </c>
      <c r="B429" s="14" t="s">
        <v>249</v>
      </c>
      <c r="C429" s="7" t="s">
        <v>967</v>
      </c>
      <c r="D429" s="8">
        <v>8.1888535262282E-2</v>
      </c>
      <c r="E429" s="8">
        <f>_xlfn.XLOOKUP(Table147[[#This Row],[PUMA_CZE]],'[1]Electric PUMA-CZ Results'!$L$3:$L$524,'[1]Electric PUMA-CZ Results'!$M$3:$M$524)</f>
        <v>8.1888535262282E-2</v>
      </c>
      <c r="F429" s="13">
        <v>2.005461643291152E-2</v>
      </c>
      <c r="G429" s="8">
        <v>1.995636303149096E-2</v>
      </c>
      <c r="H429" s="11">
        <f>(Table147[[#This Row],[FERA AR20]]-Table147[[#This Row],[Base AR20]])*100</f>
        <v>0</v>
      </c>
      <c r="I429" s="11">
        <f>(Table147[[#This Row],[FERA AR50]]-Table147[[#This Row],[Base AR50]])*100</f>
        <v>-9.8253401420559522E-3</v>
      </c>
      <c r="J429" s="7" t="s">
        <v>979</v>
      </c>
      <c r="K429" s="8"/>
    </row>
    <row r="430" spans="1:11" ht="15.75" x14ac:dyDescent="0.25">
      <c r="A430" s="12" t="s">
        <v>980</v>
      </c>
      <c r="B430" s="14" t="s">
        <v>981</v>
      </c>
      <c r="C430" s="7" t="s">
        <v>963</v>
      </c>
      <c r="D430" s="8">
        <v>8.0879781919094729E-2</v>
      </c>
      <c r="E430" s="8">
        <f>_xlfn.XLOOKUP(Table147[[#This Row],[PUMA_CZE]],'[1]Electric PUMA-CZ Results'!$L$3:$L$524,'[1]Electric PUMA-CZ Results'!$M$3:$M$524)</f>
        <v>8.0879781919094729E-2</v>
      </c>
      <c r="F430" s="13">
        <v>1.5175210061350582E-2</v>
      </c>
      <c r="G430" s="8">
        <v>1.5136615538872657E-2</v>
      </c>
      <c r="H430" s="11">
        <f>(Table147[[#This Row],[FERA AR20]]-Table147[[#This Row],[Base AR20]])*100</f>
        <v>0</v>
      </c>
      <c r="I430" s="11">
        <f>(Table147[[#This Row],[FERA AR50]]-Table147[[#This Row],[Base AR50]])*100</f>
        <v>-3.8594522477924942E-3</v>
      </c>
      <c r="J430" s="7" t="s">
        <v>982</v>
      </c>
      <c r="K430" s="8"/>
    </row>
    <row r="431" spans="1:11" ht="15.75" x14ac:dyDescent="0.25">
      <c r="A431" s="12" t="s">
        <v>983</v>
      </c>
      <c r="B431" s="14" t="s">
        <v>984</v>
      </c>
      <c r="C431" s="7" t="s">
        <v>899</v>
      </c>
      <c r="D431" s="8">
        <v>7.8506036557580192E-2</v>
      </c>
      <c r="E431" s="8">
        <f>_xlfn.XLOOKUP(Table147[[#This Row],[PUMA_CZE]],'[1]Electric PUMA-CZ Results'!$L$3:$L$524,'[1]Electric PUMA-CZ Results'!$M$3:$M$524)</f>
        <v>7.8506036557580192E-2</v>
      </c>
      <c r="F431" s="13">
        <v>1.9367176485359558E-2</v>
      </c>
      <c r="G431" s="8">
        <v>1.9295625519314033E-2</v>
      </c>
      <c r="H431" s="11">
        <f>(Table147[[#This Row],[FERA AR20]]-Table147[[#This Row],[Base AR20]])*100</f>
        <v>0</v>
      </c>
      <c r="I431" s="11">
        <f>(Table147[[#This Row],[FERA AR50]]-Table147[[#This Row],[Base AR50]])*100</f>
        <v>-7.1550966045524911E-3</v>
      </c>
      <c r="J431" s="7" t="s">
        <v>985</v>
      </c>
      <c r="K431" s="8"/>
    </row>
    <row r="432" spans="1:11" ht="15.75" x14ac:dyDescent="0.25">
      <c r="A432" s="12" t="s">
        <v>986</v>
      </c>
      <c r="B432" s="14" t="s">
        <v>987</v>
      </c>
      <c r="C432" s="7" t="s">
        <v>943</v>
      </c>
      <c r="D432" s="8">
        <v>7.6953852909531065E-2</v>
      </c>
      <c r="E432" s="8">
        <f>_xlfn.XLOOKUP(Table147[[#This Row],[PUMA_CZE]],'[1]Electric PUMA-CZ Results'!$L$3:$L$524,'[1]Electric PUMA-CZ Results'!$M$3:$M$524)</f>
        <v>7.6953852909531065E-2</v>
      </c>
      <c r="F432" s="13">
        <v>1.6837757864237222E-2</v>
      </c>
      <c r="G432" s="8">
        <v>1.6797573289327107E-2</v>
      </c>
      <c r="H432" s="11">
        <f>(Table147[[#This Row],[FERA AR20]]-Table147[[#This Row],[Base AR20]])*100</f>
        <v>0</v>
      </c>
      <c r="I432" s="11">
        <f>(Table147[[#This Row],[FERA AR50]]-Table147[[#This Row],[Base AR50]])*100</f>
        <v>-4.0184574910114707E-3</v>
      </c>
      <c r="J432" s="7" t="s">
        <v>988</v>
      </c>
      <c r="K432" s="8"/>
    </row>
    <row r="433" spans="1:11" ht="15.75" x14ac:dyDescent="0.25">
      <c r="A433" s="12" t="s">
        <v>37</v>
      </c>
      <c r="B433" s="14" t="s">
        <v>38</v>
      </c>
      <c r="C433" s="7" t="s">
        <v>989</v>
      </c>
      <c r="D433" s="8">
        <v>7.6777669312205948E-2</v>
      </c>
      <c r="E433" s="8">
        <f>_xlfn.XLOOKUP(Table147[[#This Row],[PUMA_CZE]],'[1]Electric PUMA-CZ Results'!$L$3:$L$524,'[1]Electric PUMA-CZ Results'!$M$3:$M$524)</f>
        <v>7.6777669312205948E-2</v>
      </c>
      <c r="F433" s="13">
        <v>1.3530363232303127E-2</v>
      </c>
      <c r="G433" s="8">
        <v>1.3470083927964864E-2</v>
      </c>
      <c r="H433" s="11">
        <f>(Table147[[#This Row],[FERA AR20]]-Table147[[#This Row],[Base AR20]])*100</f>
        <v>0</v>
      </c>
      <c r="I433" s="11">
        <f>(Table147[[#This Row],[FERA AR50]]-Table147[[#This Row],[Base AR50]])*100</f>
        <v>-6.0279304338262812E-3</v>
      </c>
      <c r="J433" s="7" t="s">
        <v>990</v>
      </c>
      <c r="K433" s="8"/>
    </row>
    <row r="434" spans="1:11" ht="15.75" x14ac:dyDescent="0.25">
      <c r="A434" s="12" t="s">
        <v>109</v>
      </c>
      <c r="B434" s="14" t="s">
        <v>110</v>
      </c>
      <c r="C434" s="7" t="s">
        <v>991</v>
      </c>
      <c r="D434" s="8">
        <v>7.6238236922979763E-2</v>
      </c>
      <c r="E434" s="8">
        <f>_xlfn.XLOOKUP(Table147[[#This Row],[PUMA_CZE]],'[1]Electric PUMA-CZ Results'!$L$3:$L$524,'[1]Electric PUMA-CZ Results'!$M$3:$M$524)</f>
        <v>7.6238236922979763E-2</v>
      </c>
      <c r="F434" s="13">
        <v>9.6553955770806582E-3</v>
      </c>
      <c r="G434" s="8">
        <v>9.6126475363750644E-3</v>
      </c>
      <c r="H434" s="11">
        <f>(Table147[[#This Row],[FERA AR20]]-Table147[[#This Row],[Base AR20]])*100</f>
        <v>0</v>
      </c>
      <c r="I434" s="11">
        <f>(Table147[[#This Row],[FERA AR50]]-Table147[[#This Row],[Base AR50]])*100</f>
        <v>-4.2748040705593848E-3</v>
      </c>
      <c r="J434" s="7" t="s">
        <v>992</v>
      </c>
      <c r="K434" s="8"/>
    </row>
    <row r="435" spans="1:11" ht="15.75" x14ac:dyDescent="0.25">
      <c r="A435" s="12" t="s">
        <v>558</v>
      </c>
      <c r="B435" s="14" t="s">
        <v>559</v>
      </c>
      <c r="C435" s="7" t="s">
        <v>899</v>
      </c>
      <c r="D435" s="8">
        <v>7.3947791708205396E-2</v>
      </c>
      <c r="E435" s="8">
        <f>_xlfn.XLOOKUP(Table147[[#This Row],[PUMA_CZE]],'[1]Electric PUMA-CZ Results'!$L$3:$L$524,'[1]Electric PUMA-CZ Results'!$M$3:$M$524)</f>
        <v>7.3947791708205396E-2</v>
      </c>
      <c r="F435" s="13">
        <v>1.3196708626935238E-2</v>
      </c>
      <c r="G435" s="8">
        <v>1.3163272401123713E-2</v>
      </c>
      <c r="H435" s="11">
        <f>(Table147[[#This Row],[FERA AR20]]-Table147[[#This Row],[Base AR20]])*100</f>
        <v>0</v>
      </c>
      <c r="I435" s="11">
        <f>(Table147[[#This Row],[FERA AR50]]-Table147[[#This Row],[Base AR50]])*100</f>
        <v>-3.3436225811525264E-3</v>
      </c>
      <c r="J435" s="7" t="s">
        <v>993</v>
      </c>
      <c r="K435" s="8"/>
    </row>
    <row r="436" spans="1:11" ht="15.75" x14ac:dyDescent="0.25">
      <c r="A436" s="12" t="s">
        <v>986</v>
      </c>
      <c r="B436" s="14" t="s">
        <v>987</v>
      </c>
      <c r="C436" s="7" t="s">
        <v>994</v>
      </c>
      <c r="D436" s="8">
        <v>7.3633045949063988E-2</v>
      </c>
      <c r="E436" s="8">
        <f>_xlfn.XLOOKUP(Table147[[#This Row],[PUMA_CZE]],'[1]Electric PUMA-CZ Results'!$L$3:$L$524,'[1]Electric PUMA-CZ Results'!$M$3:$M$524)</f>
        <v>7.3633045949063988E-2</v>
      </c>
      <c r="F436" s="13">
        <v>1.6121480605910905E-2</v>
      </c>
      <c r="G436" s="8">
        <v>1.6083034593377309E-2</v>
      </c>
      <c r="H436" s="11">
        <f>(Table147[[#This Row],[FERA AR20]]-Table147[[#This Row],[Base AR20]])*100</f>
        <v>0</v>
      </c>
      <c r="I436" s="11">
        <f>(Table147[[#This Row],[FERA AR50]]-Table147[[#This Row],[Base AR50]])*100</f>
        <v>-3.8446012533596696E-3</v>
      </c>
      <c r="J436" s="7" t="s">
        <v>995</v>
      </c>
      <c r="K436" s="8"/>
    </row>
    <row r="437" spans="1:11" ht="15.75" x14ac:dyDescent="0.25">
      <c r="A437" s="12" t="s">
        <v>219</v>
      </c>
      <c r="B437" s="14" t="s">
        <v>220</v>
      </c>
      <c r="C437" s="7" t="s">
        <v>996</v>
      </c>
      <c r="D437" s="8">
        <v>7.3035922677653367E-2</v>
      </c>
      <c r="E437" s="8">
        <f>_xlfn.XLOOKUP(Table147[[#This Row],[PUMA_CZE]],'[1]Electric PUMA-CZ Results'!$L$3:$L$524,'[1]Electric PUMA-CZ Results'!$M$3:$M$524)</f>
        <v>7.3035922677653367E-2</v>
      </c>
      <c r="F437" s="13">
        <v>1.1714838641939108E-2</v>
      </c>
      <c r="G437" s="8">
        <v>1.1673032160287025E-2</v>
      </c>
      <c r="H437" s="11">
        <f>(Table147[[#This Row],[FERA AR20]]-Table147[[#This Row],[Base AR20]])*100</f>
        <v>0</v>
      </c>
      <c r="I437" s="11">
        <f>(Table147[[#This Row],[FERA AR50]]-Table147[[#This Row],[Base AR50]])*100</f>
        <v>-4.1806481652082936E-3</v>
      </c>
      <c r="J437" s="7" t="s">
        <v>997</v>
      </c>
      <c r="K437" s="8"/>
    </row>
    <row r="438" spans="1:11" ht="15.75" x14ac:dyDescent="0.25">
      <c r="A438" s="12" t="s">
        <v>123</v>
      </c>
      <c r="B438" s="14" t="s">
        <v>124</v>
      </c>
      <c r="C438" s="7" t="s">
        <v>998</v>
      </c>
      <c r="D438" s="8">
        <v>7.1703414266527807E-2</v>
      </c>
      <c r="E438" s="8">
        <f>_xlfn.XLOOKUP(Table147[[#This Row],[PUMA_CZE]],'[1]Electric PUMA-CZ Results'!$L$3:$L$524,'[1]Electric PUMA-CZ Results'!$M$3:$M$524)</f>
        <v>7.1703414266527807E-2</v>
      </c>
      <c r="F438" s="13">
        <v>2.2066646973571503E-2</v>
      </c>
      <c r="G438" s="8">
        <v>2.2059228702515497E-2</v>
      </c>
      <c r="H438" s="11">
        <f>(Table147[[#This Row],[FERA AR20]]-Table147[[#This Row],[Base AR20]])*100</f>
        <v>0</v>
      </c>
      <c r="I438" s="11">
        <f>(Table147[[#This Row],[FERA AR50]]-Table147[[#This Row],[Base AR50]])*100</f>
        <v>-7.4182710560061205E-4</v>
      </c>
      <c r="J438" s="7" t="s">
        <v>999</v>
      </c>
      <c r="K438" s="8"/>
    </row>
    <row r="439" spans="1:11" ht="15.75" x14ac:dyDescent="0.25">
      <c r="A439" s="12" t="s">
        <v>947</v>
      </c>
      <c r="B439" s="14" t="s">
        <v>948</v>
      </c>
      <c r="C439" s="7" t="s">
        <v>1000</v>
      </c>
      <c r="D439" s="8">
        <v>7.1690528707261142E-2</v>
      </c>
      <c r="E439" s="8">
        <f>_xlfn.XLOOKUP(Table147[[#This Row],[PUMA_CZE]],'[1]Electric PUMA-CZ Results'!$L$3:$L$524,'[1]Electric PUMA-CZ Results'!$M$3:$M$524)</f>
        <v>7.1690528707261142E-2</v>
      </c>
      <c r="F439" s="13">
        <v>9.985048647271658E-3</v>
      </c>
      <c r="G439" s="8">
        <v>9.9476119725889298E-3</v>
      </c>
      <c r="H439" s="11">
        <f>(Table147[[#This Row],[FERA AR20]]-Table147[[#This Row],[Base AR20]])*100</f>
        <v>0</v>
      </c>
      <c r="I439" s="11">
        <f>(Table147[[#This Row],[FERA AR50]]-Table147[[#This Row],[Base AR50]])*100</f>
        <v>-3.7436674682728155E-3</v>
      </c>
      <c r="J439" s="7" t="s">
        <v>1001</v>
      </c>
      <c r="K439" s="8"/>
    </row>
    <row r="440" spans="1:11" ht="15.75" x14ac:dyDescent="0.25">
      <c r="A440" s="12" t="s">
        <v>93</v>
      </c>
      <c r="B440" s="14" t="s">
        <v>94</v>
      </c>
      <c r="C440" s="7" t="s">
        <v>998</v>
      </c>
      <c r="D440" s="8">
        <v>7.1228337793316887E-2</v>
      </c>
      <c r="E440" s="8">
        <f>_xlfn.XLOOKUP(Table147[[#This Row],[PUMA_CZE]],'[1]Electric PUMA-CZ Results'!$L$3:$L$524,'[1]Electric PUMA-CZ Results'!$M$3:$M$524)</f>
        <v>7.1228337793316887E-2</v>
      </c>
      <c r="F440" s="13">
        <v>1.5807189586607772E-2</v>
      </c>
      <c r="G440" s="8">
        <v>1.5805477509733174E-2</v>
      </c>
      <c r="H440" s="11">
        <f>(Table147[[#This Row],[FERA AR20]]-Table147[[#This Row],[Base AR20]])*100</f>
        <v>0</v>
      </c>
      <c r="I440" s="11">
        <f>(Table147[[#This Row],[FERA AR50]]-Table147[[#This Row],[Base AR50]])*100</f>
        <v>-1.7120768745979009E-4</v>
      </c>
      <c r="J440" s="7" t="s">
        <v>1002</v>
      </c>
      <c r="K440" s="8"/>
    </row>
    <row r="441" spans="1:11" ht="15.75" x14ac:dyDescent="0.25">
      <c r="A441" s="12" t="s">
        <v>146</v>
      </c>
      <c r="B441" s="14" t="s">
        <v>147</v>
      </c>
      <c r="C441" s="7" t="s">
        <v>1003</v>
      </c>
      <c r="D441" s="8">
        <v>7.1016126670781193E-2</v>
      </c>
      <c r="E441" s="8">
        <f>_xlfn.XLOOKUP(Table147[[#This Row],[PUMA_CZE]],'[1]Electric PUMA-CZ Results'!$L$3:$L$524,'[1]Electric PUMA-CZ Results'!$M$3:$M$524)</f>
        <v>7.1016126670781193E-2</v>
      </c>
      <c r="F441" s="13">
        <v>2.0620510180035023E-2</v>
      </c>
      <c r="G441" s="8">
        <v>2.0563144321623372E-2</v>
      </c>
      <c r="H441" s="11">
        <f>(Table147[[#This Row],[FERA AR20]]-Table147[[#This Row],[Base AR20]])*100</f>
        <v>0</v>
      </c>
      <c r="I441" s="11">
        <f>(Table147[[#This Row],[FERA AR50]]-Table147[[#This Row],[Base AR50]])*100</f>
        <v>-5.7365858411650983E-3</v>
      </c>
      <c r="J441" s="7" t="s">
        <v>1004</v>
      </c>
      <c r="K441" s="8"/>
    </row>
    <row r="442" spans="1:11" ht="15.75" x14ac:dyDescent="0.25">
      <c r="A442" s="12" t="s">
        <v>478</v>
      </c>
      <c r="B442" s="14" t="s">
        <v>479</v>
      </c>
      <c r="C442" s="7" t="s">
        <v>899</v>
      </c>
      <c r="D442" s="8">
        <v>6.8633386922733172E-2</v>
      </c>
      <c r="E442" s="8">
        <f>_xlfn.XLOOKUP(Table147[[#This Row],[PUMA_CZE]],'[1]Electric PUMA-CZ Results'!$L$3:$L$524,'[1]Electric PUMA-CZ Results'!$M$3:$M$524)</f>
        <v>6.8633386922733172E-2</v>
      </c>
      <c r="F442" s="13">
        <v>1.9048241368543609E-2</v>
      </c>
      <c r="G442" s="8">
        <v>1.8979033664044801E-2</v>
      </c>
      <c r="H442" s="11">
        <f>(Table147[[#This Row],[FERA AR20]]-Table147[[#This Row],[Base AR20]])*100</f>
        <v>0</v>
      </c>
      <c r="I442" s="11">
        <f>(Table147[[#This Row],[FERA AR50]]-Table147[[#This Row],[Base AR50]])*100</f>
        <v>-6.9207704498808198E-3</v>
      </c>
      <c r="J442" s="7" t="s">
        <v>1005</v>
      </c>
      <c r="K442" s="8"/>
    </row>
    <row r="443" spans="1:11" ht="15.75" x14ac:dyDescent="0.25">
      <c r="A443" s="12" t="s">
        <v>102</v>
      </c>
      <c r="B443" s="14" t="s">
        <v>103</v>
      </c>
      <c r="C443" s="7" t="s">
        <v>967</v>
      </c>
      <c r="D443" s="8">
        <v>6.8632655572366835E-2</v>
      </c>
      <c r="E443" s="8">
        <f>_xlfn.XLOOKUP(Table147[[#This Row],[PUMA_CZE]],'[1]Electric PUMA-CZ Results'!$L$3:$L$524,'[1]Electric PUMA-CZ Results'!$M$3:$M$524)</f>
        <v>6.8632655572366835E-2</v>
      </c>
      <c r="F443" s="13">
        <v>1.8472758183211858E-2</v>
      </c>
      <c r="G443" s="8">
        <v>1.846440197434511E-2</v>
      </c>
      <c r="H443" s="11">
        <f>(Table147[[#This Row],[FERA AR20]]-Table147[[#This Row],[Base AR20]])*100</f>
        <v>0</v>
      </c>
      <c r="I443" s="11">
        <f>(Table147[[#This Row],[FERA AR50]]-Table147[[#This Row],[Base AR50]])*100</f>
        <v>-8.356208866747844E-4</v>
      </c>
      <c r="J443" s="7" t="s">
        <v>1006</v>
      </c>
      <c r="K443" s="8"/>
    </row>
    <row r="444" spans="1:11" ht="15.75" x14ac:dyDescent="0.25">
      <c r="A444" s="12" t="s">
        <v>1007</v>
      </c>
      <c r="B444" s="14" t="s">
        <v>1008</v>
      </c>
      <c r="C444" s="7" t="s">
        <v>994</v>
      </c>
      <c r="D444" s="8">
        <v>6.7957650439535874E-2</v>
      </c>
      <c r="E444" s="8">
        <f>_xlfn.XLOOKUP(Table147[[#This Row],[PUMA_CZE]],'[1]Electric PUMA-CZ Results'!$L$3:$L$524,'[1]Electric PUMA-CZ Results'!$M$3:$M$524)</f>
        <v>6.7957650439535874E-2</v>
      </c>
      <c r="F444" s="13">
        <v>1.7523482486940967E-2</v>
      </c>
      <c r="G444" s="8">
        <v>1.7478070977340904E-2</v>
      </c>
      <c r="H444" s="11">
        <f>(Table147[[#This Row],[FERA AR20]]-Table147[[#This Row],[Base AR20]])*100</f>
        <v>0</v>
      </c>
      <c r="I444" s="11">
        <f>(Table147[[#This Row],[FERA AR50]]-Table147[[#This Row],[Base AR50]])*100</f>
        <v>-4.5411509600062211E-3</v>
      </c>
      <c r="J444" s="7" t="s">
        <v>1009</v>
      </c>
      <c r="K444" s="8"/>
    </row>
    <row r="445" spans="1:11" ht="15.75" x14ac:dyDescent="0.25">
      <c r="A445" s="12" t="s">
        <v>1010</v>
      </c>
      <c r="B445" s="14" t="s">
        <v>1011</v>
      </c>
      <c r="C445" s="7" t="s">
        <v>963</v>
      </c>
      <c r="D445" s="8">
        <v>6.7900553913515002E-2</v>
      </c>
      <c r="E445" s="8">
        <f>_xlfn.XLOOKUP(Table147[[#This Row],[PUMA_CZE]],'[1]Electric PUMA-CZ Results'!$L$3:$L$524,'[1]Electric PUMA-CZ Results'!$M$3:$M$524)</f>
        <v>6.7900553913515002E-2</v>
      </c>
      <c r="F445" s="13">
        <v>1.7468649773973048E-2</v>
      </c>
      <c r="G445" s="8">
        <v>1.7407766267966054E-2</v>
      </c>
      <c r="H445" s="11">
        <f>(Table147[[#This Row],[FERA AR20]]-Table147[[#This Row],[Base AR20]])*100</f>
        <v>0</v>
      </c>
      <c r="I445" s="11">
        <f>(Table147[[#This Row],[FERA AR50]]-Table147[[#This Row],[Base AR50]])*100</f>
        <v>-6.0883506006994409E-3</v>
      </c>
      <c r="J445" s="7" t="s">
        <v>1012</v>
      </c>
      <c r="K445" s="8"/>
    </row>
    <row r="446" spans="1:11" ht="15.75" x14ac:dyDescent="0.25">
      <c r="A446" s="12" t="s">
        <v>280</v>
      </c>
      <c r="B446" s="14" t="s">
        <v>281</v>
      </c>
      <c r="C446" s="7" t="s">
        <v>1013</v>
      </c>
      <c r="D446" s="8">
        <v>6.7095033386943836E-2</v>
      </c>
      <c r="E446" s="8">
        <f>_xlfn.XLOOKUP(Table147[[#This Row],[PUMA_CZE]],'[1]Electric PUMA-CZ Results'!$L$3:$L$524,'[1]Electric PUMA-CZ Results'!$M$3:$M$524)</f>
        <v>6.7095033386943836E-2</v>
      </c>
      <c r="F446" s="13">
        <v>2.5377315813097837E-2</v>
      </c>
      <c r="G446" s="8">
        <v>2.5263149165611943E-2</v>
      </c>
      <c r="H446" s="11">
        <f>(Table147[[#This Row],[FERA AR20]]-Table147[[#This Row],[Base AR20]])*100</f>
        <v>0</v>
      </c>
      <c r="I446" s="11">
        <f>(Table147[[#This Row],[FERA AR50]]-Table147[[#This Row],[Base AR50]])*100</f>
        <v>-1.1416664748589364E-2</v>
      </c>
      <c r="J446" s="7" t="s">
        <v>1014</v>
      </c>
      <c r="K446" s="8"/>
    </row>
    <row r="447" spans="1:11" ht="15.75" x14ac:dyDescent="0.25">
      <c r="A447" s="12" t="s">
        <v>158</v>
      </c>
      <c r="B447" s="14" t="s">
        <v>159</v>
      </c>
      <c r="C447" s="7" t="s">
        <v>899</v>
      </c>
      <c r="D447" s="8">
        <v>6.532123858894788E-2</v>
      </c>
      <c r="E447" s="8">
        <f>_xlfn.XLOOKUP(Table147[[#This Row],[PUMA_CZE]],'[1]Electric PUMA-CZ Results'!$L$3:$L$524,'[1]Electric PUMA-CZ Results'!$M$3:$M$524)</f>
        <v>6.532123858894788E-2</v>
      </c>
      <c r="F447" s="13">
        <v>2.0348524233811199E-2</v>
      </c>
      <c r="G447" s="8">
        <v>2.0348524233811199E-2</v>
      </c>
      <c r="H447" s="11">
        <f>(Table147[[#This Row],[FERA AR20]]-Table147[[#This Row],[Base AR20]])*100</f>
        <v>0</v>
      </c>
      <c r="I447" s="11">
        <f>(Table147[[#This Row],[FERA AR50]]-Table147[[#This Row],[Base AR50]])*100</f>
        <v>0</v>
      </c>
      <c r="J447" s="7" t="s">
        <v>1015</v>
      </c>
      <c r="K447" s="8"/>
    </row>
    <row r="448" spans="1:11" ht="15.75" x14ac:dyDescent="0.25">
      <c r="A448" s="12" t="s">
        <v>267</v>
      </c>
      <c r="B448" s="14" t="s">
        <v>268</v>
      </c>
      <c r="C448" s="7" t="s">
        <v>996</v>
      </c>
      <c r="D448" s="8">
        <v>6.4834994385797276E-2</v>
      </c>
      <c r="E448" s="8">
        <f>_xlfn.XLOOKUP(Table147[[#This Row],[PUMA_CZE]],'[1]Electric PUMA-CZ Results'!$L$3:$L$524,'[1]Electric PUMA-CZ Results'!$M$3:$M$524)</f>
        <v>6.4834994385797276E-2</v>
      </c>
      <c r="F448" s="13">
        <v>1.1692005264738551E-2</v>
      </c>
      <c r="G448" s="8">
        <v>1.1647184112558526E-2</v>
      </c>
      <c r="H448" s="11">
        <f>(Table147[[#This Row],[FERA AR20]]-Table147[[#This Row],[Base AR20]])*100</f>
        <v>0</v>
      </c>
      <c r="I448" s="11">
        <f>(Table147[[#This Row],[FERA AR50]]-Table147[[#This Row],[Base AR50]])*100</f>
        <v>-4.4821152180024235E-3</v>
      </c>
      <c r="J448" s="7" t="s">
        <v>1016</v>
      </c>
      <c r="K448" s="8"/>
    </row>
    <row r="449" spans="1:11" ht="15.75" x14ac:dyDescent="0.25">
      <c r="A449" s="12" t="s">
        <v>123</v>
      </c>
      <c r="B449" s="14" t="s">
        <v>124</v>
      </c>
      <c r="C449" s="7" t="s">
        <v>1017</v>
      </c>
      <c r="D449" s="8">
        <v>6.4408288748286843E-2</v>
      </c>
      <c r="E449" s="8">
        <f>_xlfn.XLOOKUP(Table147[[#This Row],[PUMA_CZE]],'[1]Electric PUMA-CZ Results'!$L$3:$L$524,'[1]Electric PUMA-CZ Results'!$M$3:$M$524)</f>
        <v>6.4408288748286843E-2</v>
      </c>
      <c r="F449" s="13">
        <v>1.9986664088028034E-2</v>
      </c>
      <c r="G449" s="8">
        <v>1.9986664088028034E-2</v>
      </c>
      <c r="H449" s="11">
        <f>(Table147[[#This Row],[FERA AR20]]-Table147[[#This Row],[Base AR20]])*100</f>
        <v>0</v>
      </c>
      <c r="I449" s="11">
        <f>(Table147[[#This Row],[FERA AR50]]-Table147[[#This Row],[Base AR50]])*100</f>
        <v>0</v>
      </c>
      <c r="J449" s="7" t="s">
        <v>1018</v>
      </c>
      <c r="K449" s="8"/>
    </row>
    <row r="450" spans="1:11" ht="15.75" x14ac:dyDescent="0.25">
      <c r="A450" s="12" t="s">
        <v>191</v>
      </c>
      <c r="B450" s="14" t="s">
        <v>192</v>
      </c>
      <c r="C450" s="7" t="s">
        <v>1019</v>
      </c>
      <c r="D450" s="8">
        <v>6.3501087454018709E-2</v>
      </c>
      <c r="E450" s="8">
        <f>_xlfn.XLOOKUP(Table147[[#This Row],[PUMA_CZE]],'[1]Electric PUMA-CZ Results'!$L$3:$L$524,'[1]Electric PUMA-CZ Results'!$M$3:$M$524)</f>
        <v>6.3501087454018709E-2</v>
      </c>
      <c r="F450" s="13">
        <v>1.9653605559839138E-2</v>
      </c>
      <c r="G450" s="8">
        <v>1.9601418105385782E-2</v>
      </c>
      <c r="H450" s="11">
        <f>(Table147[[#This Row],[FERA AR20]]-Table147[[#This Row],[Base AR20]])*100</f>
        <v>0</v>
      </c>
      <c r="I450" s="11">
        <f>(Table147[[#This Row],[FERA AR50]]-Table147[[#This Row],[Base AR50]])*100</f>
        <v>-5.218745445335557E-3</v>
      </c>
      <c r="J450" s="7" t="s">
        <v>1020</v>
      </c>
      <c r="K450" s="8"/>
    </row>
    <row r="451" spans="1:11" ht="15.75" x14ac:dyDescent="0.25">
      <c r="A451" s="12" t="s">
        <v>146</v>
      </c>
      <c r="B451" s="14" t="s">
        <v>147</v>
      </c>
      <c r="C451" s="7" t="s">
        <v>1021</v>
      </c>
      <c r="D451" s="8">
        <v>6.1668988265465866E-2</v>
      </c>
      <c r="E451" s="8">
        <f>_xlfn.XLOOKUP(Table147[[#This Row],[PUMA_CZE]],'[1]Electric PUMA-CZ Results'!$L$3:$L$524,'[1]Electric PUMA-CZ Results'!$M$3:$M$524)</f>
        <v>6.1668988265465866E-2</v>
      </c>
      <c r="F451" s="13">
        <v>1.8089067377130751E-2</v>
      </c>
      <c r="G451" s="8">
        <v>1.8038953950921695E-2</v>
      </c>
      <c r="H451" s="11">
        <f>(Table147[[#This Row],[FERA AR20]]-Table147[[#This Row],[Base AR20]])*100</f>
        <v>0</v>
      </c>
      <c r="I451" s="11">
        <f>(Table147[[#This Row],[FERA AR50]]-Table147[[#This Row],[Base AR50]])*100</f>
        <v>-5.0113426209055095E-3</v>
      </c>
      <c r="J451" s="7" t="s">
        <v>1022</v>
      </c>
      <c r="K451" s="8"/>
    </row>
    <row r="452" spans="1:11" ht="15.75" x14ac:dyDescent="0.25">
      <c r="A452" s="12" t="s">
        <v>263</v>
      </c>
      <c r="B452" s="14" t="s">
        <v>264</v>
      </c>
      <c r="C452" s="7" t="s">
        <v>963</v>
      </c>
      <c r="D452" s="8">
        <v>6.1481031974451525E-2</v>
      </c>
      <c r="E452" s="8">
        <f>_xlfn.XLOOKUP(Table147[[#This Row],[PUMA_CZE]],'[1]Electric PUMA-CZ Results'!$L$3:$L$524,'[1]Electric PUMA-CZ Results'!$M$3:$M$524)</f>
        <v>6.1481031974451525E-2</v>
      </c>
      <c r="F452" s="13">
        <v>1.4646033275269482E-2</v>
      </c>
      <c r="G452" s="8">
        <v>1.4603717908693902E-2</v>
      </c>
      <c r="H452" s="11">
        <f>(Table147[[#This Row],[FERA AR20]]-Table147[[#This Row],[Base AR20]])*100</f>
        <v>0</v>
      </c>
      <c r="I452" s="11">
        <f>(Table147[[#This Row],[FERA AR50]]-Table147[[#This Row],[Base AR50]])*100</f>
        <v>-4.2315366575580021E-3</v>
      </c>
      <c r="J452" s="7" t="s">
        <v>1023</v>
      </c>
      <c r="K452" s="8"/>
    </row>
    <row r="453" spans="1:11" ht="15.75" x14ac:dyDescent="0.25">
      <c r="A453" s="12" t="s">
        <v>34</v>
      </c>
      <c r="B453" s="14" t="s">
        <v>35</v>
      </c>
      <c r="C453" s="7" t="s">
        <v>1024</v>
      </c>
      <c r="D453" s="8">
        <v>6.0130245729205882E-2</v>
      </c>
      <c r="E453" s="8">
        <f>_xlfn.XLOOKUP(Table147[[#This Row],[PUMA_CZE]],'[1]Electric PUMA-CZ Results'!$L$3:$L$524,'[1]Electric PUMA-CZ Results'!$M$3:$M$524)</f>
        <v>6.0130245729205882E-2</v>
      </c>
      <c r="F453" s="13">
        <v>1.4221664327075641E-2</v>
      </c>
      <c r="G453" s="8">
        <v>1.4221655343971186E-2</v>
      </c>
      <c r="H453" s="11">
        <f>(Table147[[#This Row],[FERA AR20]]-Table147[[#This Row],[Base AR20]])*100</f>
        <v>0</v>
      </c>
      <c r="I453" s="11">
        <f>(Table147[[#This Row],[FERA AR50]]-Table147[[#This Row],[Base AR50]])*100</f>
        <v>-8.983104454740598E-7</v>
      </c>
      <c r="J453" s="7" t="s">
        <v>1025</v>
      </c>
      <c r="K453" s="8"/>
    </row>
    <row r="454" spans="1:11" ht="15.75" x14ac:dyDescent="0.25">
      <c r="A454" s="12" t="s">
        <v>1026</v>
      </c>
      <c r="B454" s="14" t="s">
        <v>1027</v>
      </c>
      <c r="C454" s="7" t="s">
        <v>989</v>
      </c>
      <c r="D454" s="8">
        <v>5.7496126971591795E-2</v>
      </c>
      <c r="E454" s="8">
        <f>_xlfn.XLOOKUP(Table147[[#This Row],[PUMA_CZE]],'[1]Electric PUMA-CZ Results'!$L$3:$L$524,'[1]Electric PUMA-CZ Results'!$M$3:$M$524)</f>
        <v>5.7496126971591795E-2</v>
      </c>
      <c r="F454" s="13">
        <v>1.5834341832232646E-2</v>
      </c>
      <c r="G454" s="8">
        <v>1.5758697976072857E-2</v>
      </c>
      <c r="H454" s="11">
        <f>(Table147[[#This Row],[FERA AR20]]-Table147[[#This Row],[Base AR20]])*100</f>
        <v>0</v>
      </c>
      <c r="I454" s="11">
        <f>(Table147[[#This Row],[FERA AR50]]-Table147[[#This Row],[Base AR50]])*100</f>
        <v>-7.5643856159789136E-3</v>
      </c>
      <c r="J454" s="7" t="s">
        <v>1028</v>
      </c>
      <c r="K454" s="8"/>
    </row>
    <row r="455" spans="1:11" ht="15.75" x14ac:dyDescent="0.25">
      <c r="A455" s="12" t="s">
        <v>79</v>
      </c>
      <c r="B455" s="14" t="s">
        <v>80</v>
      </c>
      <c r="C455" s="7" t="s">
        <v>1029</v>
      </c>
      <c r="D455" s="8">
        <v>5.6481462048584292E-2</v>
      </c>
      <c r="E455" s="8">
        <f>_xlfn.XLOOKUP(Table147[[#This Row],[PUMA_CZE]],'[1]Electric PUMA-CZ Results'!$L$3:$L$524,'[1]Electric PUMA-CZ Results'!$M$3:$M$524)</f>
        <v>5.6481462048584292E-2</v>
      </c>
      <c r="F455" s="13">
        <v>1.3173502472697243E-2</v>
      </c>
      <c r="G455" s="8">
        <v>1.312921407397814E-2</v>
      </c>
      <c r="H455" s="11">
        <f>(Table147[[#This Row],[FERA AR20]]-Table147[[#This Row],[Base AR20]])*100</f>
        <v>0</v>
      </c>
      <c r="I455" s="11">
        <f>(Table147[[#This Row],[FERA AR50]]-Table147[[#This Row],[Base AR50]])*100</f>
        <v>-4.4288398719102839E-3</v>
      </c>
      <c r="J455" s="7" t="s">
        <v>1030</v>
      </c>
      <c r="K455" s="8"/>
    </row>
    <row r="456" spans="1:11" ht="15.75" x14ac:dyDescent="0.25">
      <c r="A456" s="12" t="s">
        <v>173</v>
      </c>
      <c r="B456" s="14" t="s">
        <v>174</v>
      </c>
      <c r="C456" s="7" t="s">
        <v>1031</v>
      </c>
      <c r="D456" s="8">
        <v>5.6064726851542346E-2</v>
      </c>
      <c r="E456" s="8">
        <f>_xlfn.XLOOKUP(Table147[[#This Row],[PUMA_CZE]],'[1]Electric PUMA-CZ Results'!$L$3:$L$524,'[1]Electric PUMA-CZ Results'!$M$3:$M$524)</f>
        <v>5.6064726851542346E-2</v>
      </c>
      <c r="F456" s="13">
        <v>1.2120581565642791E-2</v>
      </c>
      <c r="G456" s="8">
        <v>1.209758764728612E-2</v>
      </c>
      <c r="H456" s="11">
        <f>(Table147[[#This Row],[FERA AR20]]-Table147[[#This Row],[Base AR20]])*100</f>
        <v>0</v>
      </c>
      <c r="I456" s="11">
        <f>(Table147[[#This Row],[FERA AR50]]-Table147[[#This Row],[Base AR50]])*100</f>
        <v>-2.2993918356670889E-3</v>
      </c>
      <c r="J456" s="7" t="s">
        <v>1032</v>
      </c>
      <c r="K456" s="8"/>
    </row>
    <row r="457" spans="1:11" ht="15.75" x14ac:dyDescent="0.25">
      <c r="A457" s="12" t="s">
        <v>31</v>
      </c>
      <c r="B457" s="14" t="s">
        <v>32</v>
      </c>
      <c r="C457" s="7" t="s">
        <v>1033</v>
      </c>
      <c r="D457" s="8">
        <v>5.4900527807705234E-2</v>
      </c>
      <c r="E457" s="8">
        <f>_xlfn.XLOOKUP(Table147[[#This Row],[PUMA_CZE]],'[1]Electric PUMA-CZ Results'!$L$3:$L$524,'[1]Electric PUMA-CZ Results'!$M$3:$M$524)</f>
        <v>5.4900527807705234E-2</v>
      </c>
      <c r="F457" s="13">
        <v>1.0755657909415272E-2</v>
      </c>
      <c r="G457" s="8">
        <v>1.0663060179395474E-2</v>
      </c>
      <c r="H457" s="11">
        <f>(Table147[[#This Row],[FERA AR20]]-Table147[[#This Row],[Base AR20]])*100</f>
        <v>0</v>
      </c>
      <c r="I457" s="11">
        <f>(Table147[[#This Row],[FERA AR50]]-Table147[[#This Row],[Base AR50]])*100</f>
        <v>-9.2597730019797903E-3</v>
      </c>
      <c r="J457" s="7" t="s">
        <v>1034</v>
      </c>
      <c r="K457" s="8"/>
    </row>
    <row r="458" spans="1:11" ht="15.75" x14ac:dyDescent="0.25">
      <c r="A458" s="12" t="s">
        <v>1035</v>
      </c>
      <c r="B458" s="14" t="s">
        <v>1036</v>
      </c>
      <c r="C458" s="7" t="s">
        <v>943</v>
      </c>
      <c r="D458" s="8">
        <v>5.4837568810686931E-2</v>
      </c>
      <c r="E458" s="8">
        <f>_xlfn.XLOOKUP(Table147[[#This Row],[PUMA_CZE]],'[1]Electric PUMA-CZ Results'!$L$3:$L$524,'[1]Electric PUMA-CZ Results'!$M$3:$M$524)</f>
        <v>5.4837568810686931E-2</v>
      </c>
      <c r="F458" s="13">
        <v>2.062037310932353E-2</v>
      </c>
      <c r="G458" s="8">
        <v>2.056013681948933E-2</v>
      </c>
      <c r="H458" s="11">
        <f>(Table147[[#This Row],[FERA AR20]]-Table147[[#This Row],[Base AR20]])*100</f>
        <v>0</v>
      </c>
      <c r="I458" s="11">
        <f>(Table147[[#This Row],[FERA AR50]]-Table147[[#This Row],[Base AR50]])*100</f>
        <v>-6.0236289834200013E-3</v>
      </c>
      <c r="J458" s="7" t="s">
        <v>1037</v>
      </c>
      <c r="K458" s="8"/>
    </row>
    <row r="459" spans="1:11" ht="15.75" x14ac:dyDescent="0.25">
      <c r="A459" s="12" t="s">
        <v>487</v>
      </c>
      <c r="B459" s="14" t="s">
        <v>488</v>
      </c>
      <c r="C459" s="7" t="s">
        <v>1038</v>
      </c>
      <c r="D459" s="8">
        <v>5.3867501066077732E-2</v>
      </c>
      <c r="E459" s="8">
        <f>_xlfn.XLOOKUP(Table147[[#This Row],[PUMA_CZE]],'[1]Electric PUMA-CZ Results'!$L$3:$L$524,'[1]Electric PUMA-CZ Results'!$M$3:$M$524)</f>
        <v>5.3867501066077732E-2</v>
      </c>
      <c r="F459" s="13">
        <v>1.7019665104555069E-2</v>
      </c>
      <c r="G459" s="8">
        <v>1.6952292111538533E-2</v>
      </c>
      <c r="H459" s="11">
        <f>(Table147[[#This Row],[FERA AR20]]-Table147[[#This Row],[Base AR20]])*100</f>
        <v>0</v>
      </c>
      <c r="I459" s="11">
        <f>(Table147[[#This Row],[FERA AR50]]-Table147[[#This Row],[Base AR50]])*100</f>
        <v>-6.7372993016536625E-3</v>
      </c>
      <c r="J459" s="7" t="s">
        <v>1039</v>
      </c>
      <c r="K459" s="8"/>
    </row>
    <row r="460" spans="1:11" ht="15.75" x14ac:dyDescent="0.25">
      <c r="A460" s="12" t="s">
        <v>173</v>
      </c>
      <c r="B460" s="14" t="s">
        <v>174</v>
      </c>
      <c r="C460" s="7" t="s">
        <v>963</v>
      </c>
      <c r="D460" s="8">
        <v>5.3548002621718931E-2</v>
      </c>
      <c r="E460" s="8">
        <f>_xlfn.XLOOKUP(Table147[[#This Row],[PUMA_CZE]],'[1]Electric PUMA-CZ Results'!$L$3:$L$524,'[1]Electric PUMA-CZ Results'!$M$3:$M$524)</f>
        <v>5.3548002621718931E-2</v>
      </c>
      <c r="F460" s="13">
        <v>1.1458049521535292E-2</v>
      </c>
      <c r="G460" s="8">
        <v>1.1436250762431259E-2</v>
      </c>
      <c r="H460" s="11">
        <f>(Table147[[#This Row],[FERA AR20]]-Table147[[#This Row],[Base AR20]])*100</f>
        <v>0</v>
      </c>
      <c r="I460" s="11">
        <f>(Table147[[#This Row],[FERA AR50]]-Table147[[#This Row],[Base AR50]])*100</f>
        <v>-2.1798759104033061E-3</v>
      </c>
      <c r="J460" s="7" t="s">
        <v>1040</v>
      </c>
      <c r="K460" s="8"/>
    </row>
    <row r="461" spans="1:11" ht="15.75" x14ac:dyDescent="0.25">
      <c r="A461" s="12" t="s">
        <v>468</v>
      </c>
      <c r="B461" s="14" t="s">
        <v>469</v>
      </c>
      <c r="C461" s="7" t="s">
        <v>1038</v>
      </c>
      <c r="D461" s="8">
        <v>5.3505738921094226E-2</v>
      </c>
      <c r="E461" s="8">
        <f>_xlfn.XLOOKUP(Table147[[#This Row],[PUMA_CZE]],'[1]Electric PUMA-CZ Results'!$L$3:$L$524,'[1]Electric PUMA-CZ Results'!$M$3:$M$524)</f>
        <v>5.3505738921094226E-2</v>
      </c>
      <c r="F461" s="13">
        <v>1.4621061039333354E-2</v>
      </c>
      <c r="G461" s="8">
        <v>1.4571308000555075E-2</v>
      </c>
      <c r="H461" s="11">
        <f>(Table147[[#This Row],[FERA AR20]]-Table147[[#This Row],[Base AR20]])*100</f>
        <v>0</v>
      </c>
      <c r="I461" s="11">
        <f>(Table147[[#This Row],[FERA AR50]]-Table147[[#This Row],[Base AR50]])*100</f>
        <v>-4.9753038778278802E-3</v>
      </c>
      <c r="J461" s="7" t="s">
        <v>1041</v>
      </c>
      <c r="K461" s="8"/>
    </row>
    <row r="462" spans="1:11" ht="15.75" x14ac:dyDescent="0.25">
      <c r="A462" s="12" t="s">
        <v>1035</v>
      </c>
      <c r="B462" s="14" t="s">
        <v>1036</v>
      </c>
      <c r="C462" s="7" t="s">
        <v>994</v>
      </c>
      <c r="D462" s="8">
        <v>5.2713464819088299E-2</v>
      </c>
      <c r="E462" s="8">
        <f>_xlfn.XLOOKUP(Table147[[#This Row],[PUMA_CZE]],'[1]Electric PUMA-CZ Results'!$L$3:$L$524,'[1]Electric PUMA-CZ Results'!$M$3:$M$524)</f>
        <v>5.2713464819088299E-2</v>
      </c>
      <c r="F462" s="13">
        <v>1.9783047818292741E-2</v>
      </c>
      <c r="G462" s="8">
        <v>1.9725188280973787E-2</v>
      </c>
      <c r="H462" s="11">
        <f>(Table147[[#This Row],[FERA AR20]]-Table147[[#This Row],[Base AR20]])*100</f>
        <v>0</v>
      </c>
      <c r="I462" s="11">
        <f>(Table147[[#This Row],[FERA AR50]]-Table147[[#This Row],[Base AR50]])*100</f>
        <v>-5.7859537318953602E-3</v>
      </c>
      <c r="J462" s="7" t="s">
        <v>1042</v>
      </c>
      <c r="K462" s="8"/>
    </row>
    <row r="463" spans="1:11" ht="15.75" x14ac:dyDescent="0.25">
      <c r="A463" s="12" t="s">
        <v>376</v>
      </c>
      <c r="B463" s="14" t="s">
        <v>377</v>
      </c>
      <c r="C463" s="7" t="s">
        <v>957</v>
      </c>
      <c r="D463" s="8">
        <v>5.2612361326308428E-2</v>
      </c>
      <c r="E463" s="8">
        <f>_xlfn.XLOOKUP(Table147[[#This Row],[PUMA_CZE]],'[1]Electric PUMA-CZ Results'!$L$3:$L$524,'[1]Electric PUMA-CZ Results'!$M$3:$M$524)</f>
        <v>5.2612361326308428E-2</v>
      </c>
      <c r="F463" s="13">
        <v>1.2413852509815606E-2</v>
      </c>
      <c r="G463" s="8">
        <v>1.2367631382471992E-2</v>
      </c>
      <c r="H463" s="11">
        <f>(Table147[[#This Row],[FERA AR20]]-Table147[[#This Row],[Base AR20]])*100</f>
        <v>0</v>
      </c>
      <c r="I463" s="11">
        <f>(Table147[[#This Row],[FERA AR50]]-Table147[[#This Row],[Base AR50]])*100</f>
        <v>-4.6221127343613888E-3</v>
      </c>
      <c r="J463" s="7" t="s">
        <v>1043</v>
      </c>
      <c r="K463" s="8"/>
    </row>
    <row r="464" spans="1:11" ht="15.75" x14ac:dyDescent="0.25">
      <c r="A464" s="12" t="s">
        <v>158</v>
      </c>
      <c r="B464" s="14" t="s">
        <v>159</v>
      </c>
      <c r="C464" s="7" t="s">
        <v>1044</v>
      </c>
      <c r="D464" s="8">
        <v>5.2085004586287009E-2</v>
      </c>
      <c r="E464" s="8">
        <f>_xlfn.XLOOKUP(Table147[[#This Row],[PUMA_CZE]],'[1]Electric PUMA-CZ Results'!$L$3:$L$524,'[1]Electric PUMA-CZ Results'!$M$3:$M$524)</f>
        <v>5.2085004586287009E-2</v>
      </c>
      <c r="F464" s="13">
        <v>1.6193112941689975E-2</v>
      </c>
      <c r="G464" s="8">
        <v>1.6193112941689975E-2</v>
      </c>
      <c r="H464" s="11">
        <f>(Table147[[#This Row],[FERA AR20]]-Table147[[#This Row],[Base AR20]])*100</f>
        <v>0</v>
      </c>
      <c r="I464" s="11">
        <f>(Table147[[#This Row],[FERA AR50]]-Table147[[#This Row],[Base AR50]])*100</f>
        <v>0</v>
      </c>
      <c r="J464" s="7" t="s">
        <v>1045</v>
      </c>
      <c r="K464" s="8"/>
    </row>
    <row r="465" spans="1:11" ht="15.75" x14ac:dyDescent="0.25">
      <c r="A465" s="12" t="s">
        <v>1046</v>
      </c>
      <c r="B465" s="14" t="s">
        <v>1047</v>
      </c>
      <c r="C465" s="7" t="s">
        <v>963</v>
      </c>
      <c r="D465" s="8">
        <v>5.027020797719893E-2</v>
      </c>
      <c r="E465" s="8">
        <f>_xlfn.XLOOKUP(Table147[[#This Row],[PUMA_CZE]],'[1]Electric PUMA-CZ Results'!$L$3:$L$524,'[1]Electric PUMA-CZ Results'!$M$3:$M$524)</f>
        <v>5.027020797719893E-2</v>
      </c>
      <c r="F465" s="13">
        <v>1.4853232925915979E-2</v>
      </c>
      <c r="G465" s="8">
        <v>1.481661421981645E-2</v>
      </c>
      <c r="H465" s="11">
        <f>(Table147[[#This Row],[FERA AR20]]-Table147[[#This Row],[Base AR20]])*100</f>
        <v>0</v>
      </c>
      <c r="I465" s="11">
        <f>(Table147[[#This Row],[FERA AR50]]-Table147[[#This Row],[Base AR50]])*100</f>
        <v>-3.661870609952822E-3</v>
      </c>
      <c r="J465" s="7" t="s">
        <v>1048</v>
      </c>
      <c r="K465" s="8"/>
    </row>
    <row r="466" spans="1:11" ht="15.75" x14ac:dyDescent="0.25">
      <c r="A466" s="12" t="s">
        <v>102</v>
      </c>
      <c r="B466" s="14" t="s">
        <v>103</v>
      </c>
      <c r="C466" s="7" t="s">
        <v>989</v>
      </c>
      <c r="D466" s="8">
        <v>4.9564559790985813E-2</v>
      </c>
      <c r="E466" s="8">
        <f>_xlfn.XLOOKUP(Table147[[#This Row],[PUMA_CZE]],'[1]Electric PUMA-CZ Results'!$L$3:$L$524,'[1]Electric PUMA-CZ Results'!$M$3:$M$524)</f>
        <v>4.9564559790985813E-2</v>
      </c>
      <c r="F466" s="13">
        <v>1.3498281082815849E-2</v>
      </c>
      <c r="G466" s="8">
        <v>1.3437512884923683E-2</v>
      </c>
      <c r="H466" s="11">
        <f>(Table147[[#This Row],[FERA AR20]]-Table147[[#This Row],[Base AR20]])*100</f>
        <v>0</v>
      </c>
      <c r="I466" s="11">
        <f>(Table147[[#This Row],[FERA AR50]]-Table147[[#This Row],[Base AR50]])*100</f>
        <v>-6.0768197892165435E-3</v>
      </c>
      <c r="J466" s="7" t="s">
        <v>1049</v>
      </c>
      <c r="K466" s="8"/>
    </row>
    <row r="467" spans="1:11" ht="15.75" x14ac:dyDescent="0.25">
      <c r="A467" s="12" t="s">
        <v>678</v>
      </c>
      <c r="B467" s="14" t="s">
        <v>679</v>
      </c>
      <c r="C467" s="7" t="s">
        <v>899</v>
      </c>
      <c r="D467" s="8">
        <v>4.9518858936100058E-2</v>
      </c>
      <c r="E467" s="8">
        <f>_xlfn.XLOOKUP(Table147[[#This Row],[PUMA_CZE]],'[1]Electric PUMA-CZ Results'!$L$3:$L$524,'[1]Electric PUMA-CZ Results'!$M$3:$M$524)</f>
        <v>4.9518858936100058E-2</v>
      </c>
      <c r="F467" s="13">
        <v>9.948574357353036E-3</v>
      </c>
      <c r="G467" s="8">
        <v>9.929684270713935E-3</v>
      </c>
      <c r="H467" s="11">
        <f>(Table147[[#This Row],[FERA AR20]]-Table147[[#This Row],[Base AR20]])*100</f>
        <v>0</v>
      </c>
      <c r="I467" s="11">
        <f>(Table147[[#This Row],[FERA AR50]]-Table147[[#This Row],[Base AR50]])*100</f>
        <v>-1.8890086639100981E-3</v>
      </c>
      <c r="J467" s="7" t="s">
        <v>1050</v>
      </c>
      <c r="K467" s="8"/>
    </row>
    <row r="468" spans="1:11" ht="15.75" x14ac:dyDescent="0.25">
      <c r="A468" s="12" t="s">
        <v>983</v>
      </c>
      <c r="B468" s="14" t="s">
        <v>984</v>
      </c>
      <c r="C468" s="7" t="s">
        <v>996</v>
      </c>
      <c r="D468" s="8">
        <v>4.9203144710811324E-2</v>
      </c>
      <c r="E468" s="8">
        <f>_xlfn.XLOOKUP(Table147[[#This Row],[PUMA_CZE]],'[1]Electric PUMA-CZ Results'!$L$3:$L$524,'[1]Electric PUMA-CZ Results'!$M$3:$M$524)</f>
        <v>4.9203144710811324E-2</v>
      </c>
      <c r="F468" s="13">
        <v>1.213244253974253E-2</v>
      </c>
      <c r="G468" s="8">
        <v>1.2087621486399259E-2</v>
      </c>
      <c r="H468" s="11">
        <f>(Table147[[#This Row],[FERA AR20]]-Table147[[#This Row],[Base AR20]])*100</f>
        <v>0</v>
      </c>
      <c r="I468" s="11">
        <f>(Table147[[#This Row],[FERA AR50]]-Table147[[#This Row],[Base AR50]])*100</f>
        <v>-4.4821053343271217E-3</v>
      </c>
      <c r="J468" s="7" t="s">
        <v>1051</v>
      </c>
      <c r="K468" s="8"/>
    </row>
    <row r="469" spans="1:11" ht="15.75" x14ac:dyDescent="0.25">
      <c r="A469" s="12" t="s">
        <v>339</v>
      </c>
      <c r="B469" s="14" t="s">
        <v>340</v>
      </c>
      <c r="C469" s="7" t="s">
        <v>991</v>
      </c>
      <c r="D469" s="8">
        <v>4.8322366911980497E-2</v>
      </c>
      <c r="E469" s="8">
        <f>_xlfn.XLOOKUP(Table147[[#This Row],[PUMA_CZE]],'[1]Electric PUMA-CZ Results'!$L$3:$L$524,'[1]Electric PUMA-CZ Results'!$M$3:$M$524)</f>
        <v>4.8322366911980497E-2</v>
      </c>
      <c r="F469" s="13">
        <v>9.4397746430614719E-3</v>
      </c>
      <c r="G469" s="8">
        <v>9.3998323580933487E-3</v>
      </c>
      <c r="H469" s="11">
        <f>(Table147[[#This Row],[FERA AR20]]-Table147[[#This Row],[Base AR20]])*100</f>
        <v>0</v>
      </c>
      <c r="I469" s="11">
        <f>(Table147[[#This Row],[FERA AR50]]-Table147[[#This Row],[Base AR50]])*100</f>
        <v>-3.994228496812316E-3</v>
      </c>
      <c r="J469" s="7" t="s">
        <v>1052</v>
      </c>
      <c r="K469" s="8"/>
    </row>
    <row r="470" spans="1:11" ht="15.75" x14ac:dyDescent="0.25">
      <c r="A470" s="12" t="s">
        <v>1053</v>
      </c>
      <c r="B470" s="14" t="s">
        <v>1054</v>
      </c>
      <c r="C470" s="7" t="s">
        <v>963</v>
      </c>
      <c r="D470" s="8">
        <v>4.5611503784141687E-2</v>
      </c>
      <c r="E470" s="8">
        <f>_xlfn.XLOOKUP(Table147[[#This Row],[PUMA_CZE]],'[1]Electric PUMA-CZ Results'!$L$3:$L$524,'[1]Electric PUMA-CZ Results'!$M$3:$M$524)</f>
        <v>4.5611503784141687E-2</v>
      </c>
      <c r="F470" s="13">
        <v>1.4006972139063311E-2</v>
      </c>
      <c r="G470" s="8">
        <v>1.3974409004098774E-2</v>
      </c>
      <c r="H470" s="11">
        <f>(Table147[[#This Row],[FERA AR20]]-Table147[[#This Row],[Base AR20]])*100</f>
        <v>0</v>
      </c>
      <c r="I470" s="11">
        <f>(Table147[[#This Row],[FERA AR50]]-Table147[[#This Row],[Base AR50]])*100</f>
        <v>-3.2563134964537152E-3</v>
      </c>
      <c r="J470" s="7" t="s">
        <v>1055</v>
      </c>
      <c r="K470" s="8"/>
    </row>
    <row r="471" spans="1:11" ht="15.75" x14ac:dyDescent="0.25">
      <c r="A471" s="12" t="s">
        <v>458</v>
      </c>
      <c r="B471" s="14" t="s">
        <v>459</v>
      </c>
      <c r="C471" s="7" t="s">
        <v>994</v>
      </c>
      <c r="D471" s="8">
        <v>4.5552397315146285E-2</v>
      </c>
      <c r="E471" s="8">
        <f>_xlfn.XLOOKUP(Table147[[#This Row],[PUMA_CZE]],'[1]Electric PUMA-CZ Results'!$L$3:$L$524,'[1]Electric PUMA-CZ Results'!$M$3:$M$524)</f>
        <v>4.5552397315146285E-2</v>
      </c>
      <c r="F471" s="13">
        <v>1.5560434660150562E-2</v>
      </c>
      <c r="G471" s="8">
        <v>1.5524616413455006E-2</v>
      </c>
      <c r="H471" s="11">
        <f>(Table147[[#This Row],[FERA AR20]]-Table147[[#This Row],[Base AR20]])*100</f>
        <v>0</v>
      </c>
      <c r="I471" s="11">
        <f>(Table147[[#This Row],[FERA AR50]]-Table147[[#This Row],[Base AR50]])*100</f>
        <v>-3.5818246695556305E-3</v>
      </c>
      <c r="J471" s="7" t="s">
        <v>1056</v>
      </c>
      <c r="K471" s="8"/>
    </row>
    <row r="472" spans="1:11" ht="15.75" x14ac:dyDescent="0.25">
      <c r="A472" s="12" t="s">
        <v>796</v>
      </c>
      <c r="B472" s="14" t="s">
        <v>797</v>
      </c>
      <c r="C472" s="7" t="s">
        <v>899</v>
      </c>
      <c r="D472" s="8">
        <v>4.5305923020399777E-2</v>
      </c>
      <c r="E472" s="8">
        <f>_xlfn.XLOOKUP(Table147[[#This Row],[PUMA_CZE]],'[1]Electric PUMA-CZ Results'!$L$3:$L$524,'[1]Electric PUMA-CZ Results'!$M$3:$M$524)</f>
        <v>4.5305923020399777E-2</v>
      </c>
      <c r="F472" s="13">
        <v>1.5712309840372161E-2</v>
      </c>
      <c r="G472" s="8">
        <v>1.5653351165622127E-2</v>
      </c>
      <c r="H472" s="11">
        <f>(Table147[[#This Row],[FERA AR20]]-Table147[[#This Row],[Base AR20]])*100</f>
        <v>0</v>
      </c>
      <c r="I472" s="11">
        <f>(Table147[[#This Row],[FERA AR50]]-Table147[[#This Row],[Base AR50]])*100</f>
        <v>-5.895867475003494E-3</v>
      </c>
      <c r="J472" s="7" t="s">
        <v>1057</v>
      </c>
      <c r="K472" s="8"/>
    </row>
    <row r="473" spans="1:11" ht="15.75" x14ac:dyDescent="0.25">
      <c r="A473" s="12" t="s">
        <v>1058</v>
      </c>
      <c r="B473" s="14" t="s">
        <v>1059</v>
      </c>
      <c r="C473" s="7" t="s">
        <v>963</v>
      </c>
      <c r="D473" s="8">
        <v>4.5256769410028895E-2</v>
      </c>
      <c r="E473" s="8">
        <f>_xlfn.XLOOKUP(Table147[[#This Row],[PUMA_CZE]],'[1]Electric PUMA-CZ Results'!$L$3:$L$524,'[1]Electric PUMA-CZ Results'!$M$3:$M$524)</f>
        <v>4.5256769410028895E-2</v>
      </c>
      <c r="F473" s="13">
        <v>1.2104178186828922E-2</v>
      </c>
      <c r="G473" s="8">
        <v>1.2079792540670421E-2</v>
      </c>
      <c r="H473" s="11">
        <f>(Table147[[#This Row],[FERA AR20]]-Table147[[#This Row],[Base AR20]])*100</f>
        <v>0</v>
      </c>
      <c r="I473" s="11">
        <f>(Table147[[#This Row],[FERA AR50]]-Table147[[#This Row],[Base AR50]])*100</f>
        <v>-2.4385646158501736E-3</v>
      </c>
      <c r="J473" s="7" t="s">
        <v>1060</v>
      </c>
      <c r="K473" s="8"/>
    </row>
    <row r="474" spans="1:11" ht="15.75" x14ac:dyDescent="0.25">
      <c r="A474" s="12" t="s">
        <v>586</v>
      </c>
      <c r="B474" s="14" t="s">
        <v>587</v>
      </c>
      <c r="C474" s="7" t="s">
        <v>1038</v>
      </c>
      <c r="D474" s="8">
        <v>4.4639455175041663E-2</v>
      </c>
      <c r="E474" s="8">
        <f>_xlfn.XLOOKUP(Table147[[#This Row],[PUMA_CZE]],'[1]Electric PUMA-CZ Results'!$L$3:$L$524,'[1]Electric PUMA-CZ Results'!$M$3:$M$524)</f>
        <v>4.4639455175041663E-2</v>
      </c>
      <c r="F474" s="13">
        <v>1.3264535856750054E-2</v>
      </c>
      <c r="G474" s="8">
        <v>1.3223577379599614E-2</v>
      </c>
      <c r="H474" s="11">
        <f>(Table147[[#This Row],[FERA AR20]]-Table147[[#This Row],[Base AR20]])*100</f>
        <v>0</v>
      </c>
      <c r="I474" s="11">
        <f>(Table147[[#This Row],[FERA AR50]]-Table147[[#This Row],[Base AR50]])*100</f>
        <v>-4.0958477150439612E-3</v>
      </c>
      <c r="J474" s="7" t="s">
        <v>1061</v>
      </c>
      <c r="K474" s="8"/>
    </row>
    <row r="475" spans="1:11" ht="15.75" x14ac:dyDescent="0.25">
      <c r="A475" s="12" t="s">
        <v>93</v>
      </c>
      <c r="B475" s="14" t="s">
        <v>94</v>
      </c>
      <c r="C475" s="7" t="s">
        <v>1062</v>
      </c>
      <c r="D475" s="8">
        <v>4.2741866449637428E-2</v>
      </c>
      <c r="E475" s="8">
        <f>_xlfn.XLOOKUP(Table147[[#This Row],[PUMA_CZE]],'[1]Electric PUMA-CZ Results'!$L$3:$L$524,'[1]Electric PUMA-CZ Results'!$M$3:$M$524)</f>
        <v>4.2741866449637428E-2</v>
      </c>
      <c r="F475" s="13">
        <v>8.9355822532212765E-3</v>
      </c>
      <c r="G475" s="8">
        <v>8.894264784235684E-3</v>
      </c>
      <c r="H475" s="11">
        <f>(Table147[[#This Row],[FERA AR20]]-Table147[[#This Row],[Base AR20]])*100</f>
        <v>0</v>
      </c>
      <c r="I475" s="11">
        <f>(Table147[[#This Row],[FERA AR50]]-Table147[[#This Row],[Base AR50]])*100</f>
        <v>-4.1317468985592465E-3</v>
      </c>
      <c r="J475" s="7" t="s">
        <v>1063</v>
      </c>
      <c r="K475" s="8"/>
    </row>
    <row r="476" spans="1:11" ht="15.75" x14ac:dyDescent="0.25">
      <c r="A476" s="12" t="s">
        <v>376</v>
      </c>
      <c r="B476" s="14" t="s">
        <v>377</v>
      </c>
      <c r="C476" s="7" t="s">
        <v>1000</v>
      </c>
      <c r="D476" s="8">
        <v>4.2270550043835772E-2</v>
      </c>
      <c r="E476" s="8">
        <f>_xlfn.XLOOKUP(Table147[[#This Row],[PUMA_CZE]],'[1]Electric PUMA-CZ Results'!$L$3:$L$524,'[1]Electric PUMA-CZ Results'!$M$3:$M$524)</f>
        <v>4.2270550043835772E-2</v>
      </c>
      <c r="F476" s="13">
        <v>9.925440851808371E-3</v>
      </c>
      <c r="G476" s="8">
        <v>9.8884458625722021E-3</v>
      </c>
      <c r="H476" s="11">
        <f>(Table147[[#This Row],[FERA AR20]]-Table147[[#This Row],[Base AR20]])*100</f>
        <v>0</v>
      </c>
      <c r="I476" s="11">
        <f>(Table147[[#This Row],[FERA AR50]]-Table147[[#This Row],[Base AR50]])*100</f>
        <v>-3.6994989236168938E-3</v>
      </c>
      <c r="J476" s="7" t="s">
        <v>1064</v>
      </c>
      <c r="K476" s="8"/>
    </row>
    <row r="477" spans="1:11" ht="15.75" x14ac:dyDescent="0.25">
      <c r="A477" s="12" t="s">
        <v>666</v>
      </c>
      <c r="B477" s="14" t="s">
        <v>667</v>
      </c>
      <c r="C477" s="7" t="s">
        <v>1065</v>
      </c>
      <c r="D477" s="8">
        <v>4.1821643377542163E-2</v>
      </c>
      <c r="E477" s="8">
        <f>_xlfn.XLOOKUP(Table147[[#This Row],[PUMA_CZE]],'[1]Electric PUMA-CZ Results'!$L$3:$L$524,'[1]Electric PUMA-CZ Results'!$M$3:$M$524)</f>
        <v>4.1821643377542163E-2</v>
      </c>
      <c r="F477" s="13">
        <v>1.5650630459170339E-2</v>
      </c>
      <c r="G477" s="8">
        <v>1.5596390918256276E-2</v>
      </c>
      <c r="H477" s="11">
        <f>(Table147[[#This Row],[FERA AR20]]-Table147[[#This Row],[Base AR20]])*100</f>
        <v>0</v>
      </c>
      <c r="I477" s="11">
        <f>(Table147[[#This Row],[FERA AR50]]-Table147[[#This Row],[Base AR50]])*100</f>
        <v>-5.423954091406287E-3</v>
      </c>
      <c r="J477" s="7" t="s">
        <v>1066</v>
      </c>
      <c r="K477" s="8"/>
    </row>
    <row r="478" spans="1:11" ht="15.75" x14ac:dyDescent="0.25">
      <c r="A478" s="12" t="s">
        <v>512</v>
      </c>
      <c r="B478" s="14" t="s">
        <v>513</v>
      </c>
      <c r="C478" s="7" t="s">
        <v>1031</v>
      </c>
      <c r="D478" s="8">
        <v>4.0417993400849908E-2</v>
      </c>
      <c r="E478" s="8">
        <f>_xlfn.XLOOKUP(Table147[[#This Row],[PUMA_CZE]],'[1]Electric PUMA-CZ Results'!$L$3:$L$524,'[1]Electric PUMA-CZ Results'!$M$3:$M$524)</f>
        <v>4.0417993400849908E-2</v>
      </c>
      <c r="F478" s="13">
        <v>1.1369640207043773E-2</v>
      </c>
      <c r="G478" s="8">
        <v>1.134939425248338E-2</v>
      </c>
      <c r="H478" s="11">
        <f>(Table147[[#This Row],[FERA AR20]]-Table147[[#This Row],[Base AR20]])*100</f>
        <v>0</v>
      </c>
      <c r="I478" s="11">
        <f>(Table147[[#This Row],[FERA AR50]]-Table147[[#This Row],[Base AR50]])*100</f>
        <v>-2.0245954560392868E-3</v>
      </c>
      <c r="J478" s="7" t="s">
        <v>1067</v>
      </c>
      <c r="K478" s="8"/>
    </row>
    <row r="479" spans="1:11" ht="15.75" x14ac:dyDescent="0.25">
      <c r="A479" s="12" t="s">
        <v>444</v>
      </c>
      <c r="B479" s="14" t="s">
        <v>445</v>
      </c>
      <c r="C479" s="7" t="s">
        <v>991</v>
      </c>
      <c r="D479" s="8">
        <v>3.9362277507393691E-2</v>
      </c>
      <c r="E479" s="8">
        <f>_xlfn.XLOOKUP(Table147[[#This Row],[PUMA_CZE]],'[1]Electric PUMA-CZ Results'!$L$3:$L$524,'[1]Electric PUMA-CZ Results'!$M$3:$M$524)</f>
        <v>3.9362277507393691E-2</v>
      </c>
      <c r="F479" s="13">
        <v>8.903050381644597E-3</v>
      </c>
      <c r="G479" s="8">
        <v>8.8674948069349478E-3</v>
      </c>
      <c r="H479" s="11">
        <f>(Table147[[#This Row],[FERA AR20]]-Table147[[#This Row],[Base AR20]])*100</f>
        <v>0</v>
      </c>
      <c r="I479" s="11">
        <f>(Table147[[#This Row],[FERA AR50]]-Table147[[#This Row],[Base AR50]])*100</f>
        <v>-3.5555574709649276E-3</v>
      </c>
      <c r="J479" s="7" t="s">
        <v>1068</v>
      </c>
      <c r="K479" s="8"/>
    </row>
    <row r="480" spans="1:11" ht="15.75" x14ac:dyDescent="0.25">
      <c r="A480" s="12" t="s">
        <v>666</v>
      </c>
      <c r="B480" s="14" t="s">
        <v>667</v>
      </c>
      <c r="C480" s="7" t="s">
        <v>1038</v>
      </c>
      <c r="D480" s="8">
        <v>3.9332926485606247E-2</v>
      </c>
      <c r="E480" s="8">
        <f>_xlfn.XLOOKUP(Table147[[#This Row],[PUMA_CZE]],'[1]Electric PUMA-CZ Results'!$L$3:$L$524,'[1]Electric PUMA-CZ Results'!$M$3:$M$524)</f>
        <v>3.9332926485606247E-2</v>
      </c>
      <c r="F480" s="13">
        <v>1.4829424481796671E-2</v>
      </c>
      <c r="G480" s="8">
        <v>1.4778251967758928E-2</v>
      </c>
      <c r="H480" s="11">
        <f>(Table147[[#This Row],[FERA AR20]]-Table147[[#This Row],[Base AR20]])*100</f>
        <v>0</v>
      </c>
      <c r="I480" s="11">
        <f>(Table147[[#This Row],[FERA AR50]]-Table147[[#This Row],[Base AR50]])*100</f>
        <v>-5.1172514037743297E-3</v>
      </c>
      <c r="J480" s="7" t="s">
        <v>1069</v>
      </c>
      <c r="K480" s="8"/>
    </row>
    <row r="481" spans="1:11" ht="15.75" x14ac:dyDescent="0.25">
      <c r="A481" s="12" t="s">
        <v>458</v>
      </c>
      <c r="B481" s="14" t="s">
        <v>459</v>
      </c>
      <c r="C481" s="7" t="s">
        <v>1070</v>
      </c>
      <c r="D481" s="8">
        <v>3.9187768631773083E-2</v>
      </c>
      <c r="E481" s="8">
        <f>_xlfn.XLOOKUP(Table147[[#This Row],[PUMA_CZE]],'[1]Electric PUMA-CZ Results'!$L$3:$L$524,'[1]Electric PUMA-CZ Results'!$M$3:$M$524)</f>
        <v>3.9187768631773083E-2</v>
      </c>
      <c r="F481" s="13">
        <v>1.3178535557545291E-2</v>
      </c>
      <c r="G481" s="8">
        <v>1.3147955598348342E-2</v>
      </c>
      <c r="H481" s="11">
        <f>(Table147[[#This Row],[FERA AR20]]-Table147[[#This Row],[Base AR20]])*100</f>
        <v>0</v>
      </c>
      <c r="I481" s="11">
        <f>(Table147[[#This Row],[FERA AR50]]-Table147[[#This Row],[Base AR50]])*100</f>
        <v>-3.0579959196948628E-3</v>
      </c>
      <c r="J481" s="7" t="s">
        <v>1071</v>
      </c>
      <c r="K481" s="8"/>
    </row>
    <row r="482" spans="1:11" ht="15.75" x14ac:dyDescent="0.25">
      <c r="A482" s="12" t="s">
        <v>512</v>
      </c>
      <c r="B482" s="14" t="s">
        <v>513</v>
      </c>
      <c r="C482" s="7" t="s">
        <v>963</v>
      </c>
      <c r="D482" s="8">
        <v>3.8868219891138388E-2</v>
      </c>
      <c r="E482" s="8">
        <f>_xlfn.XLOOKUP(Table147[[#This Row],[PUMA_CZE]],'[1]Electric PUMA-CZ Results'!$L$3:$L$524,'[1]Electric PUMA-CZ Results'!$M$3:$M$524)</f>
        <v>3.8868219891138388E-2</v>
      </c>
      <c r="F482" s="13">
        <v>1.0777660882860609E-2</v>
      </c>
      <c r="G482" s="8">
        <v>1.0758354702038255E-2</v>
      </c>
      <c r="H482" s="11">
        <f>(Table147[[#This Row],[FERA AR20]]-Table147[[#This Row],[Base AR20]])*100</f>
        <v>0</v>
      </c>
      <c r="I482" s="11">
        <f>(Table147[[#This Row],[FERA AR50]]-Table147[[#This Row],[Base AR50]])*100</f>
        <v>-1.9306180822353802E-3</v>
      </c>
      <c r="J482" s="7" t="s">
        <v>1072</v>
      </c>
      <c r="K482" s="8"/>
    </row>
    <row r="483" spans="1:11" ht="15.75" x14ac:dyDescent="0.25">
      <c r="A483" s="12" t="s">
        <v>167</v>
      </c>
      <c r="B483" s="14" t="s">
        <v>168</v>
      </c>
      <c r="C483" s="7" t="s">
        <v>974</v>
      </c>
      <c r="D483" s="8">
        <v>3.8061805552771971E-2</v>
      </c>
      <c r="E483" s="8">
        <f>_xlfn.XLOOKUP(Table147[[#This Row],[PUMA_CZE]],'[1]Electric PUMA-CZ Results'!$L$3:$L$524,'[1]Electric PUMA-CZ Results'!$M$3:$M$524)</f>
        <v>3.8061805552771971E-2</v>
      </c>
      <c r="F483" s="13">
        <v>9.7969887576567893E-3</v>
      </c>
      <c r="G483" s="8">
        <v>9.7926027915996496E-3</v>
      </c>
      <c r="H483" s="11">
        <f>(Table147[[#This Row],[FERA AR20]]-Table147[[#This Row],[Base AR20]])*100</f>
        <v>0</v>
      </c>
      <c r="I483" s="11">
        <f>(Table147[[#This Row],[FERA AR50]]-Table147[[#This Row],[Base AR50]])*100</f>
        <v>-4.3859660571396453E-4</v>
      </c>
      <c r="J483" s="7" t="s">
        <v>1073</v>
      </c>
      <c r="K483" s="8"/>
    </row>
    <row r="484" spans="1:11" ht="15.75" x14ac:dyDescent="0.25">
      <c r="A484" s="12" t="s">
        <v>1074</v>
      </c>
      <c r="B484" s="14" t="s">
        <v>1075</v>
      </c>
      <c r="C484" s="7" t="s">
        <v>963</v>
      </c>
      <c r="D484" s="8">
        <v>3.7133452695729964E-2</v>
      </c>
      <c r="E484" s="8">
        <f>_xlfn.XLOOKUP(Table147[[#This Row],[PUMA_CZE]],'[1]Electric PUMA-CZ Results'!$L$3:$L$524,'[1]Electric PUMA-CZ Results'!$M$3:$M$524)</f>
        <v>3.7133452695729964E-2</v>
      </c>
      <c r="F484" s="13">
        <v>1.2855680303958403E-2</v>
      </c>
      <c r="G484" s="8">
        <v>1.2813239872684068E-2</v>
      </c>
      <c r="H484" s="11">
        <f>(Table147[[#This Row],[FERA AR20]]-Table147[[#This Row],[Base AR20]])*100</f>
        <v>0</v>
      </c>
      <c r="I484" s="11">
        <f>(Table147[[#This Row],[FERA AR50]]-Table147[[#This Row],[Base AR50]])*100</f>
        <v>-4.244043127433518E-3</v>
      </c>
      <c r="J484" s="7" t="s">
        <v>1076</v>
      </c>
      <c r="K484" s="8"/>
    </row>
    <row r="485" spans="1:11" ht="15.75" x14ac:dyDescent="0.25">
      <c r="A485" s="12" t="s">
        <v>629</v>
      </c>
      <c r="B485" s="14" t="s">
        <v>630</v>
      </c>
      <c r="C485" s="7" t="s">
        <v>943</v>
      </c>
      <c r="D485" s="8">
        <v>3.6730941064473881E-2</v>
      </c>
      <c r="E485" s="8">
        <f>_xlfn.XLOOKUP(Table147[[#This Row],[PUMA_CZE]],'[1]Electric PUMA-CZ Results'!$L$3:$L$524,'[1]Electric PUMA-CZ Results'!$M$3:$M$524)</f>
        <v>3.6730941064473881E-2</v>
      </c>
      <c r="F485" s="13">
        <v>1.4429462015267017E-2</v>
      </c>
      <c r="G485" s="8">
        <v>1.4399940280458646E-2</v>
      </c>
      <c r="H485" s="11">
        <f>(Table147[[#This Row],[FERA AR20]]-Table147[[#This Row],[Base AR20]])*100</f>
        <v>0</v>
      </c>
      <c r="I485" s="11">
        <f>(Table147[[#This Row],[FERA AR50]]-Table147[[#This Row],[Base AR50]])*100</f>
        <v>-2.9521734808371503E-3</v>
      </c>
      <c r="J485" s="7" t="s">
        <v>1077</v>
      </c>
      <c r="K485" s="8"/>
    </row>
    <row r="486" spans="1:11" ht="15.75" x14ac:dyDescent="0.25">
      <c r="A486" s="12" t="s">
        <v>335</v>
      </c>
      <c r="B486" s="14" t="s">
        <v>336</v>
      </c>
      <c r="C486" s="7" t="s">
        <v>1078</v>
      </c>
      <c r="D486" s="8">
        <v>3.5721955123290849E-2</v>
      </c>
      <c r="E486" s="8">
        <f>_xlfn.XLOOKUP(Table147[[#This Row],[PUMA_CZE]],'[1]Electric PUMA-CZ Results'!$L$3:$L$524,'[1]Electric PUMA-CZ Results'!$M$3:$M$524)</f>
        <v>3.5721955123290849E-2</v>
      </c>
      <c r="F486" s="13">
        <v>1.0347546858305206E-2</v>
      </c>
      <c r="G486" s="8">
        <v>1.03073268938179E-2</v>
      </c>
      <c r="H486" s="11">
        <f>(Table147[[#This Row],[FERA AR20]]-Table147[[#This Row],[Base AR20]])*100</f>
        <v>0</v>
      </c>
      <c r="I486" s="11">
        <f>(Table147[[#This Row],[FERA AR50]]-Table147[[#This Row],[Base AR50]])*100</f>
        <v>-4.0219964487305318E-3</v>
      </c>
      <c r="J486" s="7" t="s">
        <v>1079</v>
      </c>
      <c r="K486" s="8"/>
    </row>
    <row r="487" spans="1:11" ht="15.75" x14ac:dyDescent="0.25">
      <c r="A487" s="12" t="s">
        <v>629</v>
      </c>
      <c r="B487" s="14" t="s">
        <v>630</v>
      </c>
      <c r="C487" s="7" t="s">
        <v>994</v>
      </c>
      <c r="D487" s="8">
        <v>3.5650339895857912E-2</v>
      </c>
      <c r="E487" s="8">
        <f>_xlfn.XLOOKUP(Table147[[#This Row],[PUMA_CZE]],'[1]Electric PUMA-CZ Results'!$L$3:$L$524,'[1]Electric PUMA-CZ Results'!$M$3:$M$524)</f>
        <v>3.5650339895857912E-2</v>
      </c>
      <c r="F487" s="13">
        <v>1.3896478936025893E-2</v>
      </c>
      <c r="G487" s="8">
        <v>1.3867904852634677E-2</v>
      </c>
      <c r="H487" s="11">
        <f>(Table147[[#This Row],[FERA AR20]]-Table147[[#This Row],[Base AR20]])*100</f>
        <v>0</v>
      </c>
      <c r="I487" s="11">
        <f>(Table147[[#This Row],[FERA AR50]]-Table147[[#This Row],[Base AR50]])*100</f>
        <v>-2.8574083391215768E-3</v>
      </c>
      <c r="J487" s="7" t="s">
        <v>1080</v>
      </c>
      <c r="K487" s="8"/>
    </row>
    <row r="488" spans="1:11" ht="15.75" x14ac:dyDescent="0.25">
      <c r="A488" s="12" t="s">
        <v>574</v>
      </c>
      <c r="B488" s="14" t="s">
        <v>575</v>
      </c>
      <c r="C488" s="7" t="s">
        <v>963</v>
      </c>
      <c r="D488" s="8">
        <v>3.4842381341584572E-2</v>
      </c>
      <c r="E488" s="8">
        <f>_xlfn.XLOOKUP(Table147[[#This Row],[PUMA_CZE]],'[1]Electric PUMA-CZ Results'!$L$3:$L$524,'[1]Electric PUMA-CZ Results'!$M$3:$M$524)</f>
        <v>3.4842381341584572E-2</v>
      </c>
      <c r="F488" s="13">
        <v>1.2495686090391729E-2</v>
      </c>
      <c r="G488" s="8">
        <v>1.2465210120699389E-2</v>
      </c>
      <c r="H488" s="11">
        <f>(Table147[[#This Row],[FERA AR20]]-Table147[[#This Row],[Base AR20]])*100</f>
        <v>0</v>
      </c>
      <c r="I488" s="11">
        <f>(Table147[[#This Row],[FERA AR50]]-Table147[[#This Row],[Base AR50]])*100</f>
        <v>-3.0475969692340607E-3</v>
      </c>
      <c r="J488" s="7" t="s">
        <v>1081</v>
      </c>
      <c r="K488" s="8"/>
    </row>
    <row r="489" spans="1:11" ht="15.75" x14ac:dyDescent="0.25">
      <c r="A489" s="12" t="s">
        <v>663</v>
      </c>
      <c r="B489" s="14" t="s">
        <v>664</v>
      </c>
      <c r="C489" s="7" t="s">
        <v>1082</v>
      </c>
      <c r="D489" s="8">
        <v>3.4032085088887214E-2</v>
      </c>
      <c r="E489" s="8">
        <f>_xlfn.XLOOKUP(Table147[[#This Row],[PUMA_CZE]],'[1]Electric PUMA-CZ Results'!$L$3:$L$524,'[1]Electric PUMA-CZ Results'!$M$3:$M$524)</f>
        <v>3.4032085088887214E-2</v>
      </c>
      <c r="F489" s="13">
        <v>1.2599702366100193E-2</v>
      </c>
      <c r="G489" s="8">
        <v>1.2576257631476901E-2</v>
      </c>
      <c r="H489" s="11">
        <f>(Table147[[#This Row],[FERA AR20]]-Table147[[#This Row],[Base AR20]])*100</f>
        <v>0</v>
      </c>
      <c r="I489" s="11">
        <f>(Table147[[#This Row],[FERA AR50]]-Table147[[#This Row],[Base AR50]])*100</f>
        <v>-2.3444734623291955E-3</v>
      </c>
      <c r="J489" s="7" t="s">
        <v>1083</v>
      </c>
      <c r="K489" s="8"/>
    </row>
    <row r="490" spans="1:11" ht="15.75" x14ac:dyDescent="0.25">
      <c r="A490" s="12" t="s">
        <v>663</v>
      </c>
      <c r="B490" s="14" t="s">
        <v>664</v>
      </c>
      <c r="C490" s="7" t="s">
        <v>994</v>
      </c>
      <c r="D490" s="8">
        <v>3.3729452008804471E-2</v>
      </c>
      <c r="E490" s="8">
        <f>_xlfn.XLOOKUP(Table147[[#This Row],[PUMA_CZE]],'[1]Electric PUMA-CZ Results'!$L$3:$L$524,'[1]Electric PUMA-CZ Results'!$M$3:$M$524)</f>
        <v>3.3729452008804471E-2</v>
      </c>
      <c r="F490" s="13">
        <v>1.2541363483310643E-2</v>
      </c>
      <c r="G490" s="8">
        <v>1.2518085874680668E-2</v>
      </c>
      <c r="H490" s="11">
        <f>(Table147[[#This Row],[FERA AR20]]-Table147[[#This Row],[Base AR20]])*100</f>
        <v>0</v>
      </c>
      <c r="I490" s="11">
        <f>(Table147[[#This Row],[FERA AR50]]-Table147[[#This Row],[Base AR50]])*100</f>
        <v>-2.3277608629974911E-3</v>
      </c>
      <c r="J490" s="7" t="s">
        <v>1084</v>
      </c>
      <c r="K490" s="8"/>
    </row>
    <row r="491" spans="1:11" ht="15.75" x14ac:dyDescent="0.25">
      <c r="A491" s="12" t="s">
        <v>273</v>
      </c>
      <c r="B491" s="14" t="s">
        <v>274</v>
      </c>
      <c r="C491" s="7" t="s">
        <v>989</v>
      </c>
      <c r="D491" s="8">
        <v>3.3360366281457922E-2</v>
      </c>
      <c r="E491" s="8">
        <f>_xlfn.XLOOKUP(Table147[[#This Row],[PUMA_CZE]],'[1]Electric PUMA-CZ Results'!$L$3:$L$524,'[1]Electric PUMA-CZ Results'!$M$3:$M$524)</f>
        <v>3.3360366281457922E-2</v>
      </c>
      <c r="F491" s="13">
        <v>1.3460622387180047E-2</v>
      </c>
      <c r="G491" s="8">
        <v>1.3401852224914771E-2</v>
      </c>
      <c r="H491" s="11">
        <f>(Table147[[#This Row],[FERA AR20]]-Table147[[#This Row],[Base AR20]])*100</f>
        <v>0</v>
      </c>
      <c r="I491" s="11">
        <f>(Table147[[#This Row],[FERA AR50]]-Table147[[#This Row],[Base AR50]])*100</f>
        <v>-5.8770162265275525E-3</v>
      </c>
      <c r="J491" s="7" t="s">
        <v>1085</v>
      </c>
      <c r="K491" s="8"/>
    </row>
    <row r="492" spans="1:11" ht="15.75" x14ac:dyDescent="0.25">
      <c r="A492" s="12" t="s">
        <v>566</v>
      </c>
      <c r="B492" s="14" t="s">
        <v>567</v>
      </c>
      <c r="C492" s="7" t="s">
        <v>1086</v>
      </c>
      <c r="D492" s="8">
        <v>3.3240615565065995E-2</v>
      </c>
      <c r="E492" s="8">
        <f>_xlfn.XLOOKUP(Table147[[#This Row],[PUMA_CZE]],'[1]Electric PUMA-CZ Results'!$L$3:$L$524,'[1]Electric PUMA-CZ Results'!$M$3:$M$524)</f>
        <v>3.3240615565065995E-2</v>
      </c>
      <c r="F492" s="13">
        <v>1.0755582576536575E-2</v>
      </c>
      <c r="G492" s="8">
        <v>1.0717979430906409E-2</v>
      </c>
      <c r="H492" s="11">
        <f>(Table147[[#This Row],[FERA AR20]]-Table147[[#This Row],[Base AR20]])*100</f>
        <v>0</v>
      </c>
      <c r="I492" s="11">
        <f>(Table147[[#This Row],[FERA AR50]]-Table147[[#This Row],[Base AR50]])*100</f>
        <v>-3.7603145630166548E-3</v>
      </c>
      <c r="J492" s="7" t="s">
        <v>1087</v>
      </c>
      <c r="K492" s="8"/>
    </row>
    <row r="493" spans="1:11" ht="15.75" x14ac:dyDescent="0.25">
      <c r="A493" s="12" t="s">
        <v>497</v>
      </c>
      <c r="B493" s="14" t="s">
        <v>498</v>
      </c>
      <c r="C493" s="7" t="s">
        <v>1088</v>
      </c>
      <c r="D493" s="8">
        <v>3.3145354474313653E-2</v>
      </c>
      <c r="E493" s="8">
        <f>_xlfn.XLOOKUP(Table147[[#This Row],[PUMA_CZE]],'[1]Electric PUMA-CZ Results'!$L$3:$L$524,'[1]Electric PUMA-CZ Results'!$M$3:$M$524)</f>
        <v>3.3145354474313653E-2</v>
      </c>
      <c r="F493" s="13">
        <v>8.1465687749257172E-3</v>
      </c>
      <c r="G493" s="8">
        <v>8.1296310372588523E-3</v>
      </c>
      <c r="H493" s="11">
        <f>(Table147[[#This Row],[FERA AR20]]-Table147[[#This Row],[Base AR20]])*100</f>
        <v>0</v>
      </c>
      <c r="I493" s="11">
        <f>(Table147[[#This Row],[FERA AR50]]-Table147[[#This Row],[Base AR50]])*100</f>
        <v>-1.6937737666864947E-3</v>
      </c>
      <c r="J493" s="7" t="s">
        <v>1089</v>
      </c>
      <c r="K493" s="8"/>
    </row>
    <row r="494" spans="1:11" ht="15.75" x14ac:dyDescent="0.25">
      <c r="A494" s="12" t="s">
        <v>227</v>
      </c>
      <c r="B494" s="14" t="s">
        <v>228</v>
      </c>
      <c r="C494" s="7" t="s">
        <v>989</v>
      </c>
      <c r="D494" s="8">
        <v>3.1985475511517307E-2</v>
      </c>
      <c r="E494" s="8">
        <f>_xlfn.XLOOKUP(Table147[[#This Row],[PUMA_CZE]],'[1]Electric PUMA-CZ Results'!$L$3:$L$524,'[1]Electric PUMA-CZ Results'!$M$3:$M$524)</f>
        <v>3.1985475511517307E-2</v>
      </c>
      <c r="F494" s="13">
        <v>9.2637044712647748E-3</v>
      </c>
      <c r="G494" s="8">
        <v>9.2628286125428158E-3</v>
      </c>
      <c r="H494" s="11">
        <f>(Table147[[#This Row],[FERA AR20]]-Table147[[#This Row],[Base AR20]])*100</f>
        <v>0</v>
      </c>
      <c r="I494" s="11">
        <f>(Table147[[#This Row],[FERA AR50]]-Table147[[#This Row],[Base AR50]])*100</f>
        <v>-8.7585872195899972E-5</v>
      </c>
      <c r="J494" s="7" t="s">
        <v>1090</v>
      </c>
      <c r="K494" s="8"/>
    </row>
    <row r="495" spans="1:11" ht="15.75" x14ac:dyDescent="0.25">
      <c r="A495" s="12" t="s">
        <v>517</v>
      </c>
      <c r="B495" s="14" t="s">
        <v>518</v>
      </c>
      <c r="C495" s="7" t="s">
        <v>1091</v>
      </c>
      <c r="D495" s="8">
        <v>3.0644637945526087E-2</v>
      </c>
      <c r="E495" s="8">
        <f>_xlfn.XLOOKUP(Table147[[#This Row],[PUMA_CZE]],'[1]Electric PUMA-CZ Results'!$L$3:$L$524,'[1]Electric PUMA-CZ Results'!$M$3:$M$524)</f>
        <v>3.0644637945526087E-2</v>
      </c>
      <c r="F495" s="13">
        <v>8.0200169090465876E-3</v>
      </c>
      <c r="G495" s="8">
        <v>7.9947126242863702E-3</v>
      </c>
      <c r="H495" s="11">
        <f>(Table147[[#This Row],[FERA AR20]]-Table147[[#This Row],[Base AR20]])*100</f>
        <v>0</v>
      </c>
      <c r="I495" s="11">
        <f>(Table147[[#This Row],[FERA AR50]]-Table147[[#This Row],[Base AR50]])*100</f>
        <v>-2.5304284760217441E-3</v>
      </c>
      <c r="J495" s="7" t="s">
        <v>1092</v>
      </c>
      <c r="K495" s="8"/>
    </row>
    <row r="496" spans="1:11" ht="15.75" x14ac:dyDescent="0.25">
      <c r="A496" s="12" t="s">
        <v>1093</v>
      </c>
      <c r="B496" s="14" t="s">
        <v>1094</v>
      </c>
      <c r="C496" s="7" t="s">
        <v>963</v>
      </c>
      <c r="D496" s="8">
        <v>2.933801069083029E-2</v>
      </c>
      <c r="E496" s="8">
        <f>_xlfn.XLOOKUP(Table147[[#This Row],[PUMA_CZE]],'[1]Electric PUMA-CZ Results'!$L$3:$L$524,'[1]Electric PUMA-CZ Results'!$M$3:$M$524)</f>
        <v>2.933801069083029E-2</v>
      </c>
      <c r="F496" s="13">
        <v>9.7565279601684214E-3</v>
      </c>
      <c r="G496" s="8">
        <v>9.7407176464364177E-3</v>
      </c>
      <c r="H496" s="11">
        <f>(Table147[[#This Row],[FERA AR20]]-Table147[[#This Row],[Base AR20]])*100</f>
        <v>0</v>
      </c>
      <c r="I496" s="11">
        <f>(Table147[[#This Row],[FERA AR50]]-Table147[[#This Row],[Base AR50]])*100</f>
        <v>-1.58103137320037E-3</v>
      </c>
      <c r="J496" s="7" t="s">
        <v>1095</v>
      </c>
      <c r="K496" s="8"/>
    </row>
    <row r="497" spans="1:11" ht="15.75" x14ac:dyDescent="0.25">
      <c r="A497" s="12" t="s">
        <v>721</v>
      </c>
      <c r="B497" s="14" t="s">
        <v>722</v>
      </c>
      <c r="C497" s="7" t="s">
        <v>1031</v>
      </c>
      <c r="D497" s="8">
        <v>2.7912814868050476E-2</v>
      </c>
      <c r="E497" s="8">
        <f>_xlfn.XLOOKUP(Table147[[#This Row],[PUMA_CZE]],'[1]Electric PUMA-CZ Results'!$L$3:$L$524,'[1]Electric PUMA-CZ Results'!$M$3:$M$524)</f>
        <v>2.7912814868050476E-2</v>
      </c>
      <c r="F497" s="13">
        <v>1.1484109339765413E-2</v>
      </c>
      <c r="G497" s="8">
        <v>1.1463464594902516E-2</v>
      </c>
      <c r="H497" s="11">
        <f>(Table147[[#This Row],[FERA AR20]]-Table147[[#This Row],[Base AR20]])*100</f>
        <v>0</v>
      </c>
      <c r="I497" s="11">
        <f>(Table147[[#This Row],[FERA AR50]]-Table147[[#This Row],[Base AR50]])*100</f>
        <v>-2.0644744862897274E-3</v>
      </c>
      <c r="J497" s="7" t="s">
        <v>1096</v>
      </c>
      <c r="K497" s="8"/>
    </row>
    <row r="498" spans="1:11" ht="15.75" x14ac:dyDescent="0.25">
      <c r="A498" s="12" t="s">
        <v>810</v>
      </c>
      <c r="B498" s="14" t="s">
        <v>811</v>
      </c>
      <c r="C498" s="7" t="s">
        <v>1038</v>
      </c>
      <c r="D498" s="8">
        <v>2.698115372799029E-2</v>
      </c>
      <c r="E498" s="8">
        <f>_xlfn.XLOOKUP(Table147[[#This Row],[PUMA_CZE]],'[1]Electric PUMA-CZ Results'!$L$3:$L$524,'[1]Electric PUMA-CZ Results'!$M$3:$M$524)</f>
        <v>2.698115372799029E-2</v>
      </c>
      <c r="F498" s="13">
        <v>1.0411910289341892E-2</v>
      </c>
      <c r="G498" s="8">
        <v>1.0386656921145723E-2</v>
      </c>
      <c r="H498" s="11">
        <f>(Table147[[#This Row],[FERA AR20]]-Table147[[#This Row],[Base AR20]])*100</f>
        <v>0</v>
      </c>
      <c r="I498" s="11">
        <f>(Table147[[#This Row],[FERA AR50]]-Table147[[#This Row],[Base AR50]])*100</f>
        <v>-2.5253368196169121E-3</v>
      </c>
      <c r="J498" s="7" t="s">
        <v>1097</v>
      </c>
      <c r="K498" s="8"/>
    </row>
    <row r="499" spans="1:11" ht="15.75" x14ac:dyDescent="0.25">
      <c r="A499" s="12" t="s">
        <v>1098</v>
      </c>
      <c r="B499" s="14" t="s">
        <v>1099</v>
      </c>
      <c r="C499" s="7" t="s">
        <v>963</v>
      </c>
      <c r="D499" s="8">
        <v>2.6819083754254614E-2</v>
      </c>
      <c r="E499" s="8">
        <f>_xlfn.XLOOKUP(Table147[[#This Row],[PUMA_CZE]],'[1]Electric PUMA-CZ Results'!$L$3:$L$524,'[1]Electric PUMA-CZ Results'!$M$3:$M$524)</f>
        <v>2.6819083754254614E-2</v>
      </c>
      <c r="F499" s="13">
        <v>1.0637838125970958E-2</v>
      </c>
      <c r="G499" s="8">
        <v>1.0618966240760207E-2</v>
      </c>
      <c r="H499" s="11">
        <f>(Table147[[#This Row],[FERA AR20]]-Table147[[#This Row],[Base AR20]])*100</f>
        <v>0</v>
      </c>
      <c r="I499" s="11">
        <f>(Table147[[#This Row],[FERA AR50]]-Table147[[#This Row],[Base AR50]])*100</f>
        <v>-1.8871885210750353E-3</v>
      </c>
      <c r="J499" s="7" t="s">
        <v>1100</v>
      </c>
      <c r="K499" s="8"/>
    </row>
    <row r="500" spans="1:11" ht="15.75" x14ac:dyDescent="0.25">
      <c r="A500" s="12" t="s">
        <v>123</v>
      </c>
      <c r="B500" s="14" t="s">
        <v>124</v>
      </c>
      <c r="C500" s="7" t="s">
        <v>1101</v>
      </c>
      <c r="D500" s="8">
        <v>2.5918120503517734E-2</v>
      </c>
      <c r="E500" s="8">
        <f>_xlfn.XLOOKUP(Table147[[#This Row],[PUMA_CZE]],'[1]Electric PUMA-CZ Results'!$L$3:$L$524,'[1]Electric PUMA-CZ Results'!$M$3:$M$524)</f>
        <v>2.5918120503517734E-2</v>
      </c>
      <c r="F500" s="13">
        <v>8.0337950982138258E-3</v>
      </c>
      <c r="G500" s="8">
        <v>8.0337878685703013E-3</v>
      </c>
      <c r="H500" s="11">
        <f>(Table147[[#This Row],[FERA AR20]]-Table147[[#This Row],[Base AR20]])*100</f>
        <v>0</v>
      </c>
      <c r="I500" s="11">
        <f>(Table147[[#This Row],[FERA AR50]]-Table147[[#This Row],[Base AR50]])*100</f>
        <v>-7.2296435244673107E-7</v>
      </c>
      <c r="J500" s="7" t="s">
        <v>1102</v>
      </c>
      <c r="K500" s="8"/>
    </row>
    <row r="501" spans="1:11" ht="15.75" x14ac:dyDescent="0.25">
      <c r="A501" s="12" t="s">
        <v>821</v>
      </c>
      <c r="B501" s="14" t="s">
        <v>822</v>
      </c>
      <c r="C501" s="7" t="s">
        <v>1038</v>
      </c>
      <c r="D501" s="8">
        <v>2.5698119361580635E-2</v>
      </c>
      <c r="E501" s="8">
        <f>_xlfn.XLOOKUP(Table147[[#This Row],[PUMA_CZE]],'[1]Electric PUMA-CZ Results'!$L$3:$L$524,'[1]Electric PUMA-CZ Results'!$M$3:$M$524)</f>
        <v>2.5698119361580635E-2</v>
      </c>
      <c r="F501" s="13">
        <v>1.1343139911895178E-2</v>
      </c>
      <c r="G501" s="8">
        <v>1.1313175412291203E-2</v>
      </c>
      <c r="H501" s="11">
        <f>(Table147[[#This Row],[FERA AR20]]-Table147[[#This Row],[Base AR20]])*100</f>
        <v>0</v>
      </c>
      <c r="I501" s="11">
        <f>(Table147[[#This Row],[FERA AR50]]-Table147[[#This Row],[Base AR50]])*100</f>
        <v>-2.996449960397489E-3</v>
      </c>
      <c r="J501" s="7" t="s">
        <v>1103</v>
      </c>
      <c r="K501" s="8"/>
    </row>
    <row r="502" spans="1:11" ht="15.75" x14ac:dyDescent="0.25">
      <c r="A502" s="12" t="s">
        <v>730</v>
      </c>
      <c r="B502" s="14" t="s">
        <v>731</v>
      </c>
      <c r="C502" s="7" t="s">
        <v>957</v>
      </c>
      <c r="D502" s="8">
        <v>2.5294989003711337E-2</v>
      </c>
      <c r="E502" s="8">
        <f>_xlfn.XLOOKUP(Table147[[#This Row],[PUMA_CZE]],'[1]Electric PUMA-CZ Results'!$L$3:$L$524,'[1]Electric PUMA-CZ Results'!$M$3:$M$524)</f>
        <v>2.5294989003711337E-2</v>
      </c>
      <c r="F502" s="13">
        <v>6.7065342847652471E-3</v>
      </c>
      <c r="G502" s="8">
        <v>6.6930207465890571E-3</v>
      </c>
      <c r="H502" s="11">
        <f>(Table147[[#This Row],[FERA AR20]]-Table147[[#This Row],[Base AR20]])*100</f>
        <v>0</v>
      </c>
      <c r="I502" s="11">
        <f>(Table147[[#This Row],[FERA AR50]]-Table147[[#This Row],[Base AR50]])*100</f>
        <v>-1.3513538176189964E-3</v>
      </c>
      <c r="J502" s="7" t="s">
        <v>1104</v>
      </c>
      <c r="K502" s="8"/>
    </row>
    <row r="503" spans="1:11" ht="15.75" x14ac:dyDescent="0.25">
      <c r="A503" s="12" t="s">
        <v>730</v>
      </c>
      <c r="B503" s="14" t="s">
        <v>731</v>
      </c>
      <c r="C503" s="7" t="s">
        <v>996</v>
      </c>
      <c r="D503" s="8">
        <v>2.5065572551957079E-2</v>
      </c>
      <c r="E503" s="8">
        <f>_xlfn.XLOOKUP(Table147[[#This Row],[PUMA_CZE]],'[1]Electric PUMA-CZ Results'!$L$3:$L$524,'[1]Electric PUMA-CZ Results'!$M$3:$M$524)</f>
        <v>2.5065572551957079E-2</v>
      </c>
      <c r="F503" s="13">
        <v>6.616615132203304E-3</v>
      </c>
      <c r="G503" s="8">
        <v>6.6032599218751424E-3</v>
      </c>
      <c r="H503" s="11">
        <f>(Table147[[#This Row],[FERA AR20]]-Table147[[#This Row],[Base AR20]])*100</f>
        <v>0</v>
      </c>
      <c r="I503" s="11">
        <f>(Table147[[#This Row],[FERA AR50]]-Table147[[#This Row],[Base AR50]])*100</f>
        <v>-1.3355210328161622E-3</v>
      </c>
      <c r="J503" s="7" t="s">
        <v>1105</v>
      </c>
      <c r="K503" s="8"/>
    </row>
    <row r="504" spans="1:11" ht="15.75" x14ac:dyDescent="0.25">
      <c r="A504" s="12" t="s">
        <v>714</v>
      </c>
      <c r="B504" s="14" t="s">
        <v>715</v>
      </c>
      <c r="C504" s="7" t="s">
        <v>991</v>
      </c>
      <c r="D504" s="8">
        <v>2.4860947983457813E-2</v>
      </c>
      <c r="E504" s="8">
        <f>_xlfn.XLOOKUP(Table147[[#This Row],[PUMA_CZE]],'[1]Electric PUMA-CZ Results'!$L$3:$L$524,'[1]Electric PUMA-CZ Results'!$M$3:$M$524)</f>
        <v>2.4860947983457813E-2</v>
      </c>
      <c r="F504" s="13">
        <v>7.1956194866664843E-3</v>
      </c>
      <c r="G504" s="8">
        <v>7.1715771208021159E-3</v>
      </c>
      <c r="H504" s="11">
        <f>(Table147[[#This Row],[FERA AR20]]-Table147[[#This Row],[Base AR20]])*100</f>
        <v>0</v>
      </c>
      <c r="I504" s="11">
        <f>(Table147[[#This Row],[FERA AR50]]-Table147[[#This Row],[Base AR50]])*100</f>
        <v>-2.4042365864368476E-3</v>
      </c>
      <c r="J504" s="7" t="s">
        <v>1106</v>
      </c>
      <c r="K504" s="8"/>
    </row>
    <row r="505" spans="1:11" ht="15.75" x14ac:dyDescent="0.25">
      <c r="A505" s="12" t="s">
        <v>718</v>
      </c>
      <c r="B505" s="14" t="s">
        <v>719</v>
      </c>
      <c r="C505" s="7" t="s">
        <v>991</v>
      </c>
      <c r="D505" s="8">
        <v>2.4677068775486696E-2</v>
      </c>
      <c r="E505" s="8">
        <f>_xlfn.XLOOKUP(Table147[[#This Row],[PUMA_CZE]],'[1]Electric PUMA-CZ Results'!$L$3:$L$524,'[1]Electric PUMA-CZ Results'!$M$3:$M$524)</f>
        <v>2.4677068775486696E-2</v>
      </c>
      <c r="F505" s="13">
        <v>6.2704569509823551E-3</v>
      </c>
      <c r="G505" s="8">
        <v>6.2527813879230763E-3</v>
      </c>
      <c r="H505" s="11">
        <f>(Table147[[#This Row],[FERA AR20]]-Table147[[#This Row],[Base AR20]])*100</f>
        <v>0</v>
      </c>
      <c r="I505" s="11">
        <f>(Table147[[#This Row],[FERA AR50]]-Table147[[#This Row],[Base AR50]])*100</f>
        <v>-1.7675563059278872E-3</v>
      </c>
      <c r="J505" s="7" t="s">
        <v>1107</v>
      </c>
      <c r="K505" s="8"/>
    </row>
    <row r="506" spans="1:11" ht="15.75" x14ac:dyDescent="0.25">
      <c r="A506" s="12" t="s">
        <v>673</v>
      </c>
      <c r="B506" s="14" t="s">
        <v>674</v>
      </c>
      <c r="C506" s="7" t="s">
        <v>1108</v>
      </c>
      <c r="D506" s="8">
        <v>2.4575577188263035E-2</v>
      </c>
      <c r="E506" s="8">
        <f>_xlfn.XLOOKUP(Table147[[#This Row],[PUMA_CZE]],'[1]Electric PUMA-CZ Results'!$L$3:$L$524,'[1]Electric PUMA-CZ Results'!$M$3:$M$524)</f>
        <v>2.4575577188263035E-2</v>
      </c>
      <c r="F506" s="13">
        <v>7.429942667586991E-3</v>
      </c>
      <c r="G506" s="8">
        <v>7.4143610575890953E-3</v>
      </c>
      <c r="H506" s="11">
        <f>(Table147[[#This Row],[FERA AR20]]-Table147[[#This Row],[Base AR20]])*100</f>
        <v>0</v>
      </c>
      <c r="I506" s="11">
        <f>(Table147[[#This Row],[FERA AR50]]-Table147[[#This Row],[Base AR50]])*100</f>
        <v>-1.55816099978957E-3</v>
      </c>
      <c r="J506" s="7" t="s">
        <v>1109</v>
      </c>
      <c r="K506" s="8"/>
    </row>
    <row r="507" spans="1:11" ht="15.75" x14ac:dyDescent="0.25">
      <c r="A507" s="12" t="s">
        <v>580</v>
      </c>
      <c r="B507" s="14" t="s">
        <v>581</v>
      </c>
      <c r="C507" s="7" t="s">
        <v>1033</v>
      </c>
      <c r="D507" s="8">
        <v>2.3581547257212909E-2</v>
      </c>
      <c r="E507" s="8">
        <f>_xlfn.XLOOKUP(Table147[[#This Row],[PUMA_CZE]],'[1]Electric PUMA-CZ Results'!$L$3:$L$524,'[1]Electric PUMA-CZ Results'!$M$3:$M$524)</f>
        <v>2.3581547257212909E-2</v>
      </c>
      <c r="F507" s="13">
        <v>6.0219070371810334E-3</v>
      </c>
      <c r="G507" s="8">
        <v>5.9932822808145356E-3</v>
      </c>
      <c r="H507" s="11">
        <f>(Table147[[#This Row],[FERA AR20]]-Table147[[#This Row],[Base AR20]])*100</f>
        <v>0</v>
      </c>
      <c r="I507" s="11">
        <f>(Table147[[#This Row],[FERA AR50]]-Table147[[#This Row],[Base AR50]])*100</f>
        <v>-2.8624756366497743E-3</v>
      </c>
      <c r="J507" s="7" t="s">
        <v>1110</v>
      </c>
      <c r="K507" s="8"/>
    </row>
    <row r="508" spans="1:11" ht="15.75" x14ac:dyDescent="0.25">
      <c r="A508" s="12" t="s">
        <v>433</v>
      </c>
      <c r="B508" s="14" t="s">
        <v>434</v>
      </c>
      <c r="C508" s="7" t="s">
        <v>1111</v>
      </c>
      <c r="D508" s="8">
        <v>2.323365018130057E-2</v>
      </c>
      <c r="E508" s="8">
        <f>_xlfn.XLOOKUP(Table147[[#This Row],[PUMA_CZE]],'[1]Electric PUMA-CZ Results'!$L$3:$L$524,'[1]Electric PUMA-CZ Results'!$M$3:$M$524)</f>
        <v>2.323365018130057E-2</v>
      </c>
      <c r="F508" s="13">
        <v>6.7590695879432691E-3</v>
      </c>
      <c r="G508" s="8">
        <v>6.7329673287097576E-3</v>
      </c>
      <c r="H508" s="11">
        <f>(Table147[[#This Row],[FERA AR20]]-Table147[[#This Row],[Base AR20]])*100</f>
        <v>0</v>
      </c>
      <c r="I508" s="11">
        <f>(Table147[[#This Row],[FERA AR50]]-Table147[[#This Row],[Base AR50]])*100</f>
        <v>-2.6102259233511463E-3</v>
      </c>
      <c r="J508" s="7" t="s">
        <v>1112</v>
      </c>
      <c r="K508" s="8"/>
    </row>
    <row r="509" spans="1:11" ht="15.75" x14ac:dyDescent="0.25">
      <c r="A509" s="12" t="s">
        <v>604</v>
      </c>
      <c r="B509" s="14" t="s">
        <v>605</v>
      </c>
      <c r="C509" s="7" t="s">
        <v>1033</v>
      </c>
      <c r="D509" s="8">
        <v>2.2682819672820959E-2</v>
      </c>
      <c r="E509" s="8">
        <f>_xlfn.XLOOKUP(Table147[[#This Row],[PUMA_CZE]],'[1]Electric PUMA-CZ Results'!$L$3:$L$524,'[1]Electric PUMA-CZ Results'!$M$3:$M$524)</f>
        <v>2.2682819672820959E-2</v>
      </c>
      <c r="F509" s="13">
        <v>6.7226297074739145E-3</v>
      </c>
      <c r="G509" s="8">
        <v>6.6916614240947513E-3</v>
      </c>
      <c r="H509" s="11">
        <f>(Table147[[#This Row],[FERA AR20]]-Table147[[#This Row],[Base AR20]])*100</f>
        <v>0</v>
      </c>
      <c r="I509" s="11">
        <f>(Table147[[#This Row],[FERA AR50]]-Table147[[#This Row],[Base AR50]])*100</f>
        <v>-3.0968283379163158E-3</v>
      </c>
      <c r="J509" s="7" t="s">
        <v>1113</v>
      </c>
      <c r="K509" s="8"/>
    </row>
    <row r="510" spans="1:11" ht="15.75" x14ac:dyDescent="0.25">
      <c r="A510" s="12" t="s">
        <v>622</v>
      </c>
      <c r="B510" s="14" t="s">
        <v>623</v>
      </c>
      <c r="C510" s="7" t="s">
        <v>1033</v>
      </c>
      <c r="D510" s="8">
        <v>2.2461647983299037E-2</v>
      </c>
      <c r="E510" s="8">
        <f>_xlfn.XLOOKUP(Table147[[#This Row],[PUMA_CZE]],'[1]Electric PUMA-CZ Results'!$L$3:$L$524,'[1]Electric PUMA-CZ Results'!$M$3:$M$524)</f>
        <v>2.2461647983299037E-2</v>
      </c>
      <c r="F510" s="13">
        <v>6.1506977993519051E-3</v>
      </c>
      <c r="G510" s="8">
        <v>6.1316820403907162E-3</v>
      </c>
      <c r="H510" s="11">
        <f>(Table147[[#This Row],[FERA AR20]]-Table147[[#This Row],[Base AR20]])*100</f>
        <v>0</v>
      </c>
      <c r="I510" s="11">
        <f>(Table147[[#This Row],[FERA AR50]]-Table147[[#This Row],[Base AR50]])*100</f>
        <v>-1.9015758961188865E-3</v>
      </c>
      <c r="J510" s="7" t="s">
        <v>1114</v>
      </c>
      <c r="K510" s="8"/>
    </row>
    <row r="511" spans="1:11" ht="15.75" x14ac:dyDescent="0.25">
      <c r="A511" s="12" t="s">
        <v>537</v>
      </c>
      <c r="B511" s="14" t="s">
        <v>538</v>
      </c>
      <c r="C511" s="7" t="s">
        <v>1115</v>
      </c>
      <c r="D511" s="8">
        <v>2.1680919039871779E-2</v>
      </c>
      <c r="E511" s="8">
        <f>_xlfn.XLOOKUP(Table147[[#This Row],[PUMA_CZE]],'[1]Electric PUMA-CZ Results'!$L$3:$L$524,'[1]Electric PUMA-CZ Results'!$M$3:$M$524)</f>
        <v>2.1680919039871779E-2</v>
      </c>
      <c r="F511" s="13">
        <v>5.2806327325414116E-3</v>
      </c>
      <c r="G511" s="8">
        <v>5.2684465805857865E-3</v>
      </c>
      <c r="H511" s="11">
        <f>(Table147[[#This Row],[FERA AR20]]-Table147[[#This Row],[Base AR20]])*100</f>
        <v>0</v>
      </c>
      <c r="I511" s="11">
        <f>(Table147[[#This Row],[FERA AR50]]-Table147[[#This Row],[Base AR50]])*100</f>
        <v>-1.2186151955625134E-3</v>
      </c>
      <c r="J511" s="7" t="s">
        <v>1116</v>
      </c>
      <c r="K511" s="8"/>
    </row>
    <row r="512" spans="1:11" ht="15.75" x14ac:dyDescent="0.25">
      <c r="A512" s="12" t="s">
        <v>763</v>
      </c>
      <c r="B512" s="14" t="s">
        <v>764</v>
      </c>
      <c r="C512" s="7" t="s">
        <v>991</v>
      </c>
      <c r="D512" s="8">
        <v>2.1498922147087471E-2</v>
      </c>
      <c r="E512" s="8">
        <f>_xlfn.XLOOKUP(Table147[[#This Row],[PUMA_CZE]],'[1]Electric PUMA-CZ Results'!$L$3:$L$524,'[1]Electric PUMA-CZ Results'!$M$3:$M$524)</f>
        <v>2.1498922147087471E-2</v>
      </c>
      <c r="F512" s="13">
        <v>6.4103425665102591E-3</v>
      </c>
      <c r="G512" s="8">
        <v>6.3918940912346235E-3</v>
      </c>
      <c r="H512" s="11">
        <f>(Table147[[#This Row],[FERA AR20]]-Table147[[#This Row],[Base AR20]])*100</f>
        <v>0</v>
      </c>
      <c r="I512" s="11">
        <f>(Table147[[#This Row],[FERA AR50]]-Table147[[#This Row],[Base AR50]])*100</f>
        <v>-1.844847527563559E-3</v>
      </c>
      <c r="J512" s="7" t="s">
        <v>1117</v>
      </c>
      <c r="K512" s="8"/>
    </row>
    <row r="513" spans="1:11" ht="15.75" x14ac:dyDescent="0.25">
      <c r="A513" s="12" t="s">
        <v>817</v>
      </c>
      <c r="B513" s="14" t="s">
        <v>818</v>
      </c>
      <c r="C513" s="7" t="s">
        <v>991</v>
      </c>
      <c r="D513" s="8">
        <v>1.8395168138790077E-2</v>
      </c>
      <c r="E513" s="8">
        <f>_xlfn.XLOOKUP(Table147[[#This Row],[PUMA_CZE]],'[1]Electric PUMA-CZ Results'!$L$3:$L$524,'[1]Electric PUMA-CZ Results'!$M$3:$M$524)</f>
        <v>1.8395168138790077E-2</v>
      </c>
      <c r="F513" s="13">
        <v>5.2960225867860061E-3</v>
      </c>
      <c r="G513" s="8">
        <v>5.2827079681180599E-3</v>
      </c>
      <c r="H513" s="11">
        <f>(Table147[[#This Row],[FERA AR20]]-Table147[[#This Row],[Base AR20]])*100</f>
        <v>0</v>
      </c>
      <c r="I513" s="11">
        <f>(Table147[[#This Row],[FERA AR50]]-Table147[[#This Row],[Base AR50]])*100</f>
        <v>-1.3314618667946247E-3</v>
      </c>
      <c r="J513" s="7" t="s">
        <v>1118</v>
      </c>
      <c r="K513" s="8"/>
    </row>
    <row r="514" spans="1:11" ht="15.75" x14ac:dyDescent="0.25">
      <c r="A514" s="12" t="s">
        <v>372</v>
      </c>
      <c r="B514" s="14" t="s">
        <v>373</v>
      </c>
      <c r="C514" s="7" t="s">
        <v>1119</v>
      </c>
      <c r="D514" s="8">
        <v>1.7716103686987238E-2</v>
      </c>
      <c r="E514" s="8">
        <f>_xlfn.XLOOKUP(Table147[[#This Row],[PUMA_CZE]],'[1]Electric PUMA-CZ Results'!$L$3:$L$524,'[1]Electric PUMA-CZ Results'!$M$3:$M$524)</f>
        <v>1.7716103686987238E-2</v>
      </c>
      <c r="F514" s="13">
        <v>5.5883813770660562E-3</v>
      </c>
      <c r="G514" s="8">
        <v>5.56320946185685E-3</v>
      </c>
      <c r="H514" s="11">
        <f>(Table147[[#This Row],[FERA AR20]]-Table147[[#This Row],[Base AR20]])*100</f>
        <v>0</v>
      </c>
      <c r="I514" s="11">
        <f>(Table147[[#This Row],[FERA AR50]]-Table147[[#This Row],[Base AR50]])*100</f>
        <v>-2.5171915209206211E-3</v>
      </c>
      <c r="J514" s="7" t="s">
        <v>1120</v>
      </c>
      <c r="K514" s="8"/>
    </row>
    <row r="515" spans="1:11" ht="15.75" x14ac:dyDescent="0.25">
      <c r="A515" s="12" t="s">
        <v>827</v>
      </c>
      <c r="B515" s="14" t="s">
        <v>828</v>
      </c>
      <c r="C515" s="7" t="s">
        <v>991</v>
      </c>
      <c r="D515" s="8">
        <v>1.7714575790030641E-2</v>
      </c>
      <c r="E515" s="8">
        <f>_xlfn.XLOOKUP(Table147[[#This Row],[PUMA_CZE]],'[1]Electric PUMA-CZ Results'!$L$3:$L$524,'[1]Electric PUMA-CZ Results'!$M$3:$M$524)</f>
        <v>1.7714575790030641E-2</v>
      </c>
      <c r="F515" s="13">
        <v>6.0131195026636667E-3</v>
      </c>
      <c r="G515" s="8">
        <v>5.9968869071441921E-3</v>
      </c>
      <c r="H515" s="11">
        <f>(Table147[[#This Row],[FERA AR20]]-Table147[[#This Row],[Base AR20]])*100</f>
        <v>0</v>
      </c>
      <c r="I515" s="11">
        <f>(Table147[[#This Row],[FERA AR50]]-Table147[[#This Row],[Base AR50]])*100</f>
        <v>-1.6232595519474584E-3</v>
      </c>
      <c r="J515" s="7" t="s">
        <v>1121</v>
      </c>
      <c r="K515" s="8"/>
    </row>
    <row r="516" spans="1:11" ht="15.75" x14ac:dyDescent="0.25">
      <c r="A516" s="12" t="s">
        <v>407</v>
      </c>
      <c r="B516" s="14" t="s">
        <v>408</v>
      </c>
      <c r="C516" s="7" t="s">
        <v>1119</v>
      </c>
      <c r="D516" s="8">
        <v>1.7219620322551095E-2</v>
      </c>
      <c r="E516" s="8">
        <f>_xlfn.XLOOKUP(Table147[[#This Row],[PUMA_CZE]],'[1]Electric PUMA-CZ Results'!$L$3:$L$524,'[1]Electric PUMA-CZ Results'!$M$3:$M$524)</f>
        <v>1.7219620322551095E-2</v>
      </c>
      <c r="F516" s="13">
        <v>5.7485725585973424E-3</v>
      </c>
      <c r="G516" s="8">
        <v>5.7219362803399183E-3</v>
      </c>
      <c r="H516" s="11">
        <f>(Table147[[#This Row],[FERA AR20]]-Table147[[#This Row],[Base AR20]])*100</f>
        <v>0</v>
      </c>
      <c r="I516" s="11">
        <f>(Table147[[#This Row],[FERA AR50]]-Table147[[#This Row],[Base AR50]])*100</f>
        <v>-2.6636278257424068E-3</v>
      </c>
      <c r="J516" s="7" t="s">
        <v>1122</v>
      </c>
      <c r="K516" s="8"/>
    </row>
    <row r="517" spans="1:11" ht="15.75" x14ac:dyDescent="0.25">
      <c r="A517" s="12" t="s">
        <v>841</v>
      </c>
      <c r="B517" s="14" t="s">
        <v>842</v>
      </c>
      <c r="C517" s="7" t="s">
        <v>991</v>
      </c>
      <c r="D517" s="8">
        <v>1.7088944560239714E-2</v>
      </c>
      <c r="E517" s="8">
        <f>_xlfn.XLOOKUP(Table147[[#This Row],[PUMA_CZE]],'[1]Electric PUMA-CZ Results'!$L$3:$L$524,'[1]Electric PUMA-CZ Results'!$M$3:$M$524)</f>
        <v>1.7088944560239714E-2</v>
      </c>
      <c r="F517" s="13">
        <v>5.746730509099021E-3</v>
      </c>
      <c r="G517" s="8">
        <v>5.734228914120734E-3</v>
      </c>
      <c r="H517" s="11">
        <f>(Table147[[#This Row],[FERA AR20]]-Table147[[#This Row],[Base AR20]])*100</f>
        <v>0</v>
      </c>
      <c r="I517" s="11">
        <f>(Table147[[#This Row],[FERA AR50]]-Table147[[#This Row],[Base AR50]])*100</f>
        <v>-1.2501594978286956E-3</v>
      </c>
      <c r="J517" s="7" t="s">
        <v>1123</v>
      </c>
      <c r="K517" s="8"/>
    </row>
    <row r="518" spans="1:11" ht="15.75" x14ac:dyDescent="0.25">
      <c r="A518" s="12" t="s">
        <v>844</v>
      </c>
      <c r="B518" s="14" t="s">
        <v>845</v>
      </c>
      <c r="C518" s="7" t="s">
        <v>1124</v>
      </c>
      <c r="D518" s="8">
        <v>1.7060332909092202E-2</v>
      </c>
      <c r="E518" s="8">
        <f>_xlfn.XLOOKUP(Table147[[#This Row],[PUMA_CZE]],'[1]Electric PUMA-CZ Results'!$L$3:$L$524,'[1]Electric PUMA-CZ Results'!$M$3:$M$524)</f>
        <v>1.7060332909092202E-2</v>
      </c>
      <c r="F518" s="13">
        <v>4.3233414800600365E-3</v>
      </c>
      <c r="G518" s="8">
        <v>4.3231057956540885E-3</v>
      </c>
      <c r="H518" s="11">
        <f>(Table147[[#This Row],[FERA AR20]]-Table147[[#This Row],[Base AR20]])*100</f>
        <v>0</v>
      </c>
      <c r="I518" s="11">
        <f>(Table147[[#This Row],[FERA AR50]]-Table147[[#This Row],[Base AR50]])*100</f>
        <v>-2.3568440594805284E-5</v>
      </c>
      <c r="J518" s="7" t="s">
        <v>1125</v>
      </c>
      <c r="K518" s="8"/>
    </row>
    <row r="519" spans="1:11" ht="15.75" x14ac:dyDescent="0.25">
      <c r="A519" s="12" t="s">
        <v>810</v>
      </c>
      <c r="B519" s="14" t="s">
        <v>811</v>
      </c>
      <c r="C519" s="7" t="s">
        <v>1091</v>
      </c>
      <c r="D519" s="8">
        <v>1.6393291517257994E-2</v>
      </c>
      <c r="E519" s="8">
        <f>_xlfn.XLOOKUP(Table147[[#This Row],[PUMA_CZE]],'[1]Electric PUMA-CZ Results'!$L$3:$L$524,'[1]Electric PUMA-CZ Results'!$M$3:$M$524)</f>
        <v>1.6393291517257994E-2</v>
      </c>
      <c r="F519" s="13">
        <v>6.2221906118388589E-3</v>
      </c>
      <c r="G519" s="8">
        <v>6.2069465827675916E-3</v>
      </c>
      <c r="H519" s="11">
        <f>(Table147[[#This Row],[FERA AR20]]-Table147[[#This Row],[Base AR20]])*100</f>
        <v>0</v>
      </c>
      <c r="I519" s="11">
        <f>(Table147[[#This Row],[FERA AR50]]-Table147[[#This Row],[Base AR50]])*100</f>
        <v>-1.524402907126729E-3</v>
      </c>
      <c r="J519" s="7" t="s">
        <v>1126</v>
      </c>
      <c r="K519" s="8"/>
    </row>
    <row r="520" spans="1:11" ht="15.75" x14ac:dyDescent="0.25">
      <c r="A520" s="12" t="s">
        <v>813</v>
      </c>
      <c r="B520" s="14" t="s">
        <v>814</v>
      </c>
      <c r="C520" s="7" t="s">
        <v>1115</v>
      </c>
      <c r="D520" s="8">
        <v>1.234123423565287E-2</v>
      </c>
      <c r="E520" s="8">
        <f>_xlfn.XLOOKUP(Table147[[#This Row],[PUMA_CZE]],'[1]Electric PUMA-CZ Results'!$L$3:$L$524,'[1]Electric PUMA-CZ Results'!$M$3:$M$524)</f>
        <v>1.234123423565287E-2</v>
      </c>
      <c r="F520" s="13">
        <v>2.5697133905783903E-3</v>
      </c>
      <c r="G520" s="8">
        <v>2.5671406798223454E-3</v>
      </c>
      <c r="H520" s="11">
        <f>(Table147[[#This Row],[FERA AR20]]-Table147[[#This Row],[Base AR20]])*100</f>
        <v>0</v>
      </c>
      <c r="I520" s="11">
        <f>(Table147[[#This Row],[FERA AR50]]-Table147[[#This Row],[Base AR50]])*100</f>
        <v>-2.5727107560448957E-4</v>
      </c>
      <c r="J520" s="7" t="s">
        <v>1127</v>
      </c>
      <c r="K520" s="8"/>
    </row>
    <row r="521" spans="1:11" ht="15.75" x14ac:dyDescent="0.25">
      <c r="A521" s="12" t="s">
        <v>857</v>
      </c>
      <c r="B521" s="14" t="s">
        <v>858</v>
      </c>
      <c r="C521" s="7" t="s">
        <v>1115</v>
      </c>
      <c r="D521" s="8">
        <v>1.0771764181209884E-2</v>
      </c>
      <c r="E521" s="8">
        <f>_xlfn.XLOOKUP(Table147[[#This Row],[PUMA_CZE]],'[1]Electric PUMA-CZ Results'!$L$3:$L$524,'[1]Electric PUMA-CZ Results'!$M$3:$M$524)</f>
        <v>1.0771764181209884E-2</v>
      </c>
      <c r="F521" s="13">
        <v>3.4204132793335907E-3</v>
      </c>
      <c r="G521" s="8">
        <v>3.4159587613558392E-3</v>
      </c>
      <c r="H521" s="11">
        <f>(Table147[[#This Row],[FERA AR20]]-Table147[[#This Row],[Base AR20]])*100</f>
        <v>0</v>
      </c>
      <c r="I521" s="11">
        <f>(Table147[[#This Row],[FERA AR50]]-Table147[[#This Row],[Base AR50]])*100</f>
        <v>-4.4545179777514925E-4</v>
      </c>
      <c r="J521" s="7" t="s">
        <v>1128</v>
      </c>
      <c r="K521" s="8"/>
    </row>
    <row r="522" spans="1:11" ht="15.75" x14ac:dyDescent="0.25">
      <c r="A522" s="12" t="s">
        <v>863</v>
      </c>
      <c r="B522" s="14" t="s">
        <v>864</v>
      </c>
      <c r="C522" s="7" t="s">
        <v>1115</v>
      </c>
      <c r="D522" s="8">
        <v>1.0517287856394634E-2</v>
      </c>
      <c r="E522" s="8">
        <f>_xlfn.XLOOKUP(Table147[[#This Row],[PUMA_CZE]],'[1]Electric PUMA-CZ Results'!$L$3:$L$524,'[1]Electric PUMA-CZ Results'!$M$3:$M$524)</f>
        <v>1.0517287856394634E-2</v>
      </c>
      <c r="F522" s="13">
        <v>3.3181189108425122E-3</v>
      </c>
      <c r="G522" s="8">
        <v>3.3139033182746796E-3</v>
      </c>
      <c r="H522" s="11">
        <f>(Table147[[#This Row],[FERA AR20]]-Table147[[#This Row],[Base AR20]])*100</f>
        <v>0</v>
      </c>
      <c r="I522" s="11">
        <f>(Table147[[#This Row],[FERA AR50]]-Table147[[#This Row],[Base AR50]])*100</f>
        <v>-4.2155925678325976E-4</v>
      </c>
      <c r="J522" s="7" t="s">
        <v>1129</v>
      </c>
      <c r="K522" s="8"/>
    </row>
    <row r="523" spans="1:11" ht="15.75" x14ac:dyDescent="0.25">
      <c r="A523" s="15" t="s">
        <v>701</v>
      </c>
      <c r="B523" s="16" t="s">
        <v>702</v>
      </c>
      <c r="C523" s="17" t="s">
        <v>1119</v>
      </c>
      <c r="D523" s="18">
        <v>1.0288884182379551E-2</v>
      </c>
      <c r="E523" s="8">
        <f>_xlfn.XLOOKUP(Table147[[#This Row],[PUMA_CZE]],'[1]Electric PUMA-CZ Results'!$L$3:$L$524,'[1]Electric PUMA-CZ Results'!$M$3:$M$524)</f>
        <v>1.0288884182379551E-2</v>
      </c>
      <c r="F523" s="19">
        <v>4.2410919203499002E-3</v>
      </c>
      <c r="G523" s="8">
        <v>4.2265785048289702E-3</v>
      </c>
      <c r="H523" s="20">
        <f>(Table147[[#This Row],[FERA AR20]]-Table147[[#This Row],[Base AR20]])*100</f>
        <v>0</v>
      </c>
      <c r="I523" s="20">
        <f>(Table147[[#This Row],[FERA AR50]]-Table147[[#This Row],[Base AR50]])*100</f>
        <v>-1.4513415520930016E-3</v>
      </c>
      <c r="J523" s="17" t="s">
        <v>1130</v>
      </c>
      <c r="K523" s="18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F3E0-F08D-41EF-A729-7EB27D99797D}">
  <dimension ref="A1:K382"/>
  <sheetViews>
    <sheetView workbookViewId="0">
      <selection activeCell="H4" sqref="H4"/>
    </sheetView>
  </sheetViews>
  <sheetFormatPr defaultRowHeight="15" x14ac:dyDescent="0.25"/>
  <cols>
    <col min="1" max="1" width="7.140625" bestFit="1" customWidth="1"/>
    <col min="2" max="2" width="94.42578125" bestFit="1" customWidth="1"/>
    <col min="3" max="3" width="26" bestFit="1" customWidth="1"/>
    <col min="4" max="5" width="8.85546875" bestFit="1" customWidth="1"/>
    <col min="6" max="6" width="6.5703125" bestFit="1" customWidth="1"/>
    <col min="7" max="7" width="8.7109375" bestFit="1" customWidth="1"/>
    <col min="8" max="9" width="8.140625" bestFit="1" customWidth="1"/>
    <col min="10" max="10" width="33" bestFit="1" customWidth="1"/>
    <col min="11" max="11" width="10.42578125" bestFit="1" customWidth="1"/>
  </cols>
  <sheetData>
    <row r="1" spans="1:11" ht="34.5" x14ac:dyDescent="0.35">
      <c r="A1" s="22" t="s">
        <v>0</v>
      </c>
      <c r="B1" s="23" t="s">
        <v>1</v>
      </c>
      <c r="C1" s="24" t="s">
        <v>1131</v>
      </c>
      <c r="D1" s="25" t="s">
        <v>3</v>
      </c>
      <c r="E1" s="26" t="s">
        <v>1461</v>
      </c>
      <c r="F1" s="3" t="s">
        <v>5</v>
      </c>
      <c r="G1" s="2" t="s">
        <v>1462</v>
      </c>
      <c r="H1" s="2" t="s">
        <v>7</v>
      </c>
      <c r="I1" s="2" t="s">
        <v>8</v>
      </c>
      <c r="J1" s="4" t="s">
        <v>1132</v>
      </c>
      <c r="K1" s="5" t="s">
        <v>1133</v>
      </c>
    </row>
    <row r="2" spans="1:11" ht="15.75" x14ac:dyDescent="0.25">
      <c r="A2" s="12" t="s">
        <v>16</v>
      </c>
      <c r="B2" s="7" t="s">
        <v>17</v>
      </c>
      <c r="C2" s="7" t="s">
        <v>1134</v>
      </c>
      <c r="D2" s="8">
        <v>0.24128522092191365</v>
      </c>
      <c r="E2" s="27">
        <f>_xlfn.XLOOKUP(Table256[[#This Row],[PUMA_CZG]],'[1]Gas PUMA-CZ Results'!$L$3:$L$383,'[1]Gas PUMA-CZ Results'!$M$3:$M$383)</f>
        <v>0.23274156448458172</v>
      </c>
      <c r="F2" s="13">
        <v>1.3164269855443838E-2</v>
      </c>
      <c r="G2" s="27">
        <f>_xlfn.XLOOKUP(Table256[[#This Row],[PUMA_CZG]],'[1]Gas PUMA-CZ Results'!$L$3:$L$383,'[1]Gas PUMA-CZ Results'!$N$3:$N$383)</f>
        <v>1.3137060774752195E-2</v>
      </c>
      <c r="H2" s="9">
        <f>(Table256[[#This Row],[FERA AR20]]-Table256[[#This Row],[Base AR20]])*100</f>
        <v>-0.85436564373319313</v>
      </c>
      <c r="I2" s="9">
        <f>(Table256[[#This Row],[FERA AR50]]-Table256[[#This Row],[Base AR50]])*100</f>
        <v>-2.7209080691642865E-3</v>
      </c>
      <c r="J2" s="7" t="s">
        <v>1142</v>
      </c>
      <c r="K2" s="28" t="s">
        <v>15</v>
      </c>
    </row>
    <row r="3" spans="1:11" ht="15.75" x14ac:dyDescent="0.25">
      <c r="A3" s="12" t="s">
        <v>34</v>
      </c>
      <c r="B3" s="7" t="s">
        <v>35</v>
      </c>
      <c r="C3" s="7" t="s">
        <v>26</v>
      </c>
      <c r="D3" s="8">
        <v>0.11753666284541432</v>
      </c>
      <c r="E3" s="27">
        <f>_xlfn.XLOOKUP(Table256[[#This Row],[PUMA_CZG]],'[1]Gas PUMA-CZ Results'!$L$3:$L$383,'[1]Gas PUMA-CZ Results'!$M$3:$M$383)</f>
        <v>0.11007643795136737</v>
      </c>
      <c r="F3" s="13">
        <v>1.774024279132725E-2</v>
      </c>
      <c r="G3" s="27">
        <f>_xlfn.XLOOKUP(Table256[[#This Row],[PUMA_CZG]],'[1]Gas PUMA-CZ Results'!$L$3:$L$383,'[1]Gas PUMA-CZ Results'!$N$3:$N$383)</f>
        <v>1.7612836526491048E-2</v>
      </c>
      <c r="H3" s="9">
        <f>(Table256[[#This Row],[FERA AR20]]-Table256[[#This Row],[Base AR20]])*100</f>
        <v>-0.74602248940469496</v>
      </c>
      <c r="I3" s="9">
        <f>(Table256[[#This Row],[FERA AR50]]-Table256[[#This Row],[Base AR50]])*100</f>
        <v>-1.2740626483620163E-2</v>
      </c>
      <c r="J3" s="7" t="s">
        <v>36</v>
      </c>
      <c r="K3" s="28" t="s">
        <v>15</v>
      </c>
    </row>
    <row r="4" spans="1:11" ht="15.75" x14ac:dyDescent="0.25">
      <c r="A4" s="12" t="s">
        <v>24</v>
      </c>
      <c r="B4" s="7" t="s">
        <v>25</v>
      </c>
      <c r="C4" s="7" t="s">
        <v>26</v>
      </c>
      <c r="D4" s="8">
        <v>0.13223376267884587</v>
      </c>
      <c r="E4" s="27">
        <f>_xlfn.XLOOKUP(Table256[[#This Row],[PUMA_CZG]],'[1]Gas PUMA-CZ Results'!$L$3:$L$383,'[1]Gas PUMA-CZ Results'!$M$3:$M$383)</f>
        <v>0.12545060080319856</v>
      </c>
      <c r="F4" s="13">
        <v>1.334322623884401E-2</v>
      </c>
      <c r="G4" s="27">
        <f>_xlfn.XLOOKUP(Table256[[#This Row],[PUMA_CZG]],'[1]Gas PUMA-CZ Results'!$L$3:$L$383,'[1]Gas PUMA-CZ Results'!$N$3:$N$383)</f>
        <v>1.3271286111970593E-2</v>
      </c>
      <c r="H4" s="9">
        <f>(Table256[[#This Row],[FERA AR20]]-Table256[[#This Row],[Base AR20]])*100</f>
        <v>-0.67831618756473144</v>
      </c>
      <c r="I4" s="9">
        <f>(Table256[[#This Row],[FERA AR50]]-Table256[[#This Row],[Base AR50]])*100</f>
        <v>-7.1940126873417526E-3</v>
      </c>
      <c r="J4" s="7" t="s">
        <v>27</v>
      </c>
      <c r="K4" s="28" t="s">
        <v>15</v>
      </c>
    </row>
    <row r="5" spans="1:11" ht="15.75" x14ac:dyDescent="0.25">
      <c r="A5" s="12" t="s">
        <v>34</v>
      </c>
      <c r="B5" s="7" t="s">
        <v>35</v>
      </c>
      <c r="C5" s="7" t="s">
        <v>41</v>
      </c>
      <c r="D5" s="8">
        <v>0.13363568343689528</v>
      </c>
      <c r="E5" s="27">
        <f>_xlfn.XLOOKUP(Table256[[#This Row],[PUMA_CZG]],'[1]Gas PUMA-CZ Results'!$L$3:$L$383,'[1]Gas PUMA-CZ Results'!$M$3:$M$383)</f>
        <v>0.12874607178187497</v>
      </c>
      <c r="F5" s="13">
        <v>2.899037369028069E-2</v>
      </c>
      <c r="G5" s="27">
        <f>_xlfn.XLOOKUP(Table256[[#This Row],[PUMA_CZG]],'[1]Gas PUMA-CZ Results'!$L$3:$L$383,'[1]Gas PUMA-CZ Results'!$N$3:$N$383)</f>
        <v>2.8753732056803309E-2</v>
      </c>
      <c r="H5" s="9">
        <f>(Table256[[#This Row],[FERA AR20]]-Table256[[#This Row],[Base AR20]])*100</f>
        <v>-0.48896116550203039</v>
      </c>
      <c r="I5" s="9">
        <f>(Table256[[#This Row],[FERA AR50]]-Table256[[#This Row],[Base AR50]])*100</f>
        <v>-2.366416334773809E-2</v>
      </c>
      <c r="J5" s="7" t="s">
        <v>42</v>
      </c>
      <c r="K5" s="28" t="s">
        <v>15</v>
      </c>
    </row>
    <row r="6" spans="1:11" ht="15.75" x14ac:dyDescent="0.25">
      <c r="A6" s="12" t="s">
        <v>70</v>
      </c>
      <c r="B6" s="7" t="s">
        <v>71</v>
      </c>
      <c r="C6" s="7" t="s">
        <v>1134</v>
      </c>
      <c r="D6" s="8">
        <v>0.14319403785163656</v>
      </c>
      <c r="E6" s="27">
        <f>_xlfn.XLOOKUP(Table256[[#This Row],[PUMA_CZG]],'[1]Gas PUMA-CZ Results'!$L$3:$L$383,'[1]Gas PUMA-CZ Results'!$M$3:$M$383)</f>
        <v>0.13904076152088438</v>
      </c>
      <c r="F6" s="13">
        <v>2.1015626803054004E-2</v>
      </c>
      <c r="G6" s="27">
        <f>_xlfn.XLOOKUP(Table256[[#This Row],[PUMA_CZG]],'[1]Gas PUMA-CZ Results'!$L$3:$L$383,'[1]Gas PUMA-CZ Results'!$N$3:$N$383)</f>
        <v>2.0924245329719527E-2</v>
      </c>
      <c r="H6" s="9">
        <f>(Table256[[#This Row],[FERA AR20]]-Table256[[#This Row],[Base AR20]])*100</f>
        <v>-0.41532763307521869</v>
      </c>
      <c r="I6" s="9">
        <f>(Table256[[#This Row],[FERA AR50]]-Table256[[#This Row],[Base AR50]])*100</f>
        <v>-9.138147333447727E-3</v>
      </c>
      <c r="J6" s="7" t="s">
        <v>1150</v>
      </c>
      <c r="K6" s="28" t="s">
        <v>15</v>
      </c>
    </row>
    <row r="7" spans="1:11" ht="15.75" x14ac:dyDescent="0.25">
      <c r="A7" s="12" t="s">
        <v>52</v>
      </c>
      <c r="B7" s="7" t="s">
        <v>53</v>
      </c>
      <c r="C7" s="7" t="s">
        <v>41</v>
      </c>
      <c r="D7" s="8">
        <v>0.12273224729746526</v>
      </c>
      <c r="E7" s="27">
        <f>_xlfn.XLOOKUP(Table256[[#This Row],[PUMA_CZG]],'[1]Gas PUMA-CZ Results'!$L$3:$L$383,'[1]Gas PUMA-CZ Results'!$M$3:$M$383)</f>
        <v>0.11858720944932032</v>
      </c>
      <c r="F7" s="13">
        <v>2.1050721752615704E-2</v>
      </c>
      <c r="G7" s="27">
        <f>_xlfn.XLOOKUP(Table256[[#This Row],[PUMA_CZG]],'[1]Gas PUMA-CZ Results'!$L$3:$L$383,'[1]Gas PUMA-CZ Results'!$N$3:$N$383)</f>
        <v>2.0925611973125837E-2</v>
      </c>
      <c r="H7" s="9">
        <f>(Table256[[#This Row],[FERA AR20]]-Table256[[#This Row],[Base AR20]])*100</f>
        <v>-0.41450378481449474</v>
      </c>
      <c r="I7" s="9">
        <f>(Table256[[#This Row],[FERA AR50]]-Table256[[#This Row],[Base AR50]])*100</f>
        <v>-1.2510977948986673E-2</v>
      </c>
      <c r="J7" s="7" t="s">
        <v>54</v>
      </c>
      <c r="K7" s="28" t="s">
        <v>15</v>
      </c>
    </row>
    <row r="8" spans="1:11" ht="15.75" x14ac:dyDescent="0.25">
      <c r="A8" s="12" t="s">
        <v>59</v>
      </c>
      <c r="B8" s="7" t="s">
        <v>60</v>
      </c>
      <c r="C8" s="7" t="s">
        <v>41</v>
      </c>
      <c r="D8" s="8">
        <v>0.12107385375998446</v>
      </c>
      <c r="E8" s="27">
        <f>_xlfn.XLOOKUP(Table256[[#This Row],[PUMA_CZG]],'[1]Gas PUMA-CZ Results'!$L$3:$L$383,'[1]Gas PUMA-CZ Results'!$M$3:$M$383)</f>
        <v>0.11702665838042753</v>
      </c>
      <c r="F8" s="13">
        <v>2.9763730042388734E-2</v>
      </c>
      <c r="G8" s="27">
        <f>_xlfn.XLOOKUP(Table256[[#This Row],[PUMA_CZG]],'[1]Gas PUMA-CZ Results'!$L$3:$L$383,'[1]Gas PUMA-CZ Results'!$N$3:$N$383)</f>
        <v>2.9514165654907859E-2</v>
      </c>
      <c r="H8" s="9">
        <f>(Table256[[#This Row],[FERA AR20]]-Table256[[#This Row],[Base AR20]])*100</f>
        <v>-0.4047195379556931</v>
      </c>
      <c r="I8" s="9">
        <f>(Table256[[#This Row],[FERA AR50]]-Table256[[#This Row],[Base AR50]])*100</f>
        <v>-2.4956438748087451E-2</v>
      </c>
      <c r="J8" s="7" t="s">
        <v>61</v>
      </c>
      <c r="K8" s="28" t="s">
        <v>15</v>
      </c>
    </row>
    <row r="9" spans="1:11" ht="15.75" x14ac:dyDescent="0.25">
      <c r="A9" s="12" t="s">
        <v>67</v>
      </c>
      <c r="B9" s="7" t="s">
        <v>68</v>
      </c>
      <c r="C9" s="7" t="s">
        <v>1134</v>
      </c>
      <c r="D9" s="8">
        <v>0.14909331796780018</v>
      </c>
      <c r="E9" s="27">
        <f>_xlfn.XLOOKUP(Table256[[#This Row],[PUMA_CZG]],'[1]Gas PUMA-CZ Results'!$L$3:$L$383,'[1]Gas PUMA-CZ Results'!$M$3:$M$383)</f>
        <v>0.14516389273613528</v>
      </c>
      <c r="F9" s="13">
        <v>1.0640114235348424E-2</v>
      </c>
      <c r="G9" s="27">
        <f>_xlfn.XLOOKUP(Table256[[#This Row],[PUMA_CZG]],'[1]Gas PUMA-CZ Results'!$L$3:$L$383,'[1]Gas PUMA-CZ Results'!$N$3:$N$383)</f>
        <v>1.0619868726146823E-2</v>
      </c>
      <c r="H9" s="9">
        <f>(Table256[[#This Row],[FERA AR20]]-Table256[[#This Row],[Base AR20]])*100</f>
        <v>-0.39294252316648959</v>
      </c>
      <c r="I9" s="9">
        <f>(Table256[[#This Row],[FERA AR50]]-Table256[[#This Row],[Base AR50]])*100</f>
        <v>-2.0245509201601355E-3</v>
      </c>
      <c r="J9" s="7" t="s">
        <v>1148</v>
      </c>
      <c r="K9" s="28" t="s">
        <v>15</v>
      </c>
    </row>
    <row r="10" spans="1:11" ht="15.75" x14ac:dyDescent="0.25">
      <c r="A10" s="12" t="s">
        <v>28</v>
      </c>
      <c r="B10" s="7" t="s">
        <v>29</v>
      </c>
      <c r="C10" s="7" t="s">
        <v>26</v>
      </c>
      <c r="D10" s="8">
        <v>0.11332501525013169</v>
      </c>
      <c r="E10" s="27">
        <f>_xlfn.XLOOKUP(Table256[[#This Row],[PUMA_CZG]],'[1]Gas PUMA-CZ Results'!$L$3:$L$383,'[1]Gas PUMA-CZ Results'!$M$3:$M$383)</f>
        <v>0.10942365565461054</v>
      </c>
      <c r="F10" s="13">
        <v>1.5971385822630781E-2</v>
      </c>
      <c r="G10" s="27">
        <f>_xlfn.XLOOKUP(Table256[[#This Row],[PUMA_CZG]],'[1]Gas PUMA-CZ Results'!$L$3:$L$383,'[1]Gas PUMA-CZ Results'!$N$3:$N$383)</f>
        <v>1.5901197899117144E-2</v>
      </c>
      <c r="H10" s="9">
        <f>(Table256[[#This Row],[FERA AR20]]-Table256[[#This Row],[Base AR20]])*100</f>
        <v>-0.39013595955211533</v>
      </c>
      <c r="I10" s="9">
        <f>(Table256[[#This Row],[FERA AR50]]-Table256[[#This Row],[Base AR50]])*100</f>
        <v>-7.0187923513636424E-3</v>
      </c>
      <c r="J10" s="7" t="s">
        <v>30</v>
      </c>
      <c r="K10" s="28" t="s">
        <v>15</v>
      </c>
    </row>
    <row r="11" spans="1:11" ht="15.75" x14ac:dyDescent="0.25">
      <c r="A11" s="12" t="s">
        <v>43</v>
      </c>
      <c r="B11" s="7" t="s">
        <v>44</v>
      </c>
      <c r="C11" s="7" t="s">
        <v>26</v>
      </c>
      <c r="D11" s="8">
        <v>9.3024808961942929E-2</v>
      </c>
      <c r="E11" s="27">
        <f>_xlfn.XLOOKUP(Table256[[#This Row],[PUMA_CZG]],'[1]Gas PUMA-CZ Results'!$L$3:$L$383,'[1]Gas PUMA-CZ Results'!$M$3:$M$383)</f>
        <v>8.9626605833183576E-2</v>
      </c>
      <c r="F11" s="13">
        <v>1.7329054189613016E-2</v>
      </c>
      <c r="G11" s="27">
        <f>_xlfn.XLOOKUP(Table256[[#This Row],[PUMA_CZG]],'[1]Gas PUMA-CZ Results'!$L$3:$L$383,'[1]Gas PUMA-CZ Results'!$N$3:$N$383)</f>
        <v>1.7207905507507129E-2</v>
      </c>
      <c r="H11" s="9">
        <f>(Table256[[#This Row],[FERA AR20]]-Table256[[#This Row],[Base AR20]])*100</f>
        <v>-0.33982031287593528</v>
      </c>
      <c r="I11" s="9">
        <f>(Table256[[#This Row],[FERA AR50]]-Table256[[#This Row],[Base AR50]])*100</f>
        <v>-1.2114868210588714E-2</v>
      </c>
      <c r="J11" s="7" t="s">
        <v>45</v>
      </c>
      <c r="K11" s="28" t="s">
        <v>15</v>
      </c>
    </row>
    <row r="12" spans="1:11" ht="15.75" x14ac:dyDescent="0.25">
      <c r="A12" s="12" t="s">
        <v>46</v>
      </c>
      <c r="B12" s="7" t="s">
        <v>47</v>
      </c>
      <c r="C12" s="7" t="s">
        <v>26</v>
      </c>
      <c r="D12" s="8">
        <v>9.2180822680318006E-2</v>
      </c>
      <c r="E12" s="27">
        <f>_xlfn.XLOOKUP(Table256[[#This Row],[PUMA_CZG]],'[1]Gas PUMA-CZ Results'!$L$3:$L$383,'[1]Gas PUMA-CZ Results'!$M$3:$M$383)</f>
        <v>8.8829541685758823E-2</v>
      </c>
      <c r="F12" s="13">
        <v>1.6986931480907994E-2</v>
      </c>
      <c r="G12" s="27">
        <f>_xlfn.XLOOKUP(Table256[[#This Row],[PUMA_CZG]],'[1]Gas PUMA-CZ Results'!$L$3:$L$383,'[1]Gas PUMA-CZ Results'!$N$3:$N$383)</f>
        <v>1.6870492480554292E-2</v>
      </c>
      <c r="H12" s="9">
        <f>(Table256[[#This Row],[FERA AR20]]-Table256[[#This Row],[Base AR20]])*100</f>
        <v>-0.33512809945591832</v>
      </c>
      <c r="I12" s="9">
        <f>(Table256[[#This Row],[FERA AR50]]-Table256[[#This Row],[Base AR50]])*100</f>
        <v>-1.1643900035370261E-2</v>
      </c>
      <c r="J12" s="7" t="s">
        <v>48</v>
      </c>
      <c r="K12" s="28" t="s">
        <v>15</v>
      </c>
    </row>
    <row r="13" spans="1:11" ht="15.75" x14ac:dyDescent="0.25">
      <c r="A13" s="12" t="s">
        <v>55</v>
      </c>
      <c r="B13" s="7" t="s">
        <v>56</v>
      </c>
      <c r="C13" s="7" t="s">
        <v>57</v>
      </c>
      <c r="D13" s="8">
        <v>0.10045701384702513</v>
      </c>
      <c r="E13" s="27">
        <f>_xlfn.XLOOKUP(Table256[[#This Row],[PUMA_CZG]],'[1]Gas PUMA-CZ Results'!$L$3:$L$383,'[1]Gas PUMA-CZ Results'!$M$3:$M$383)</f>
        <v>9.7117347456556771E-2</v>
      </c>
      <c r="F13" s="13">
        <v>1.2864724008813283E-2</v>
      </c>
      <c r="G13" s="27">
        <f>_xlfn.XLOOKUP(Table256[[#This Row],[PUMA_CZG]],'[1]Gas PUMA-CZ Results'!$L$3:$L$383,'[1]Gas PUMA-CZ Results'!$N$3:$N$383)</f>
        <v>1.2808884345482488E-2</v>
      </c>
      <c r="H13" s="9">
        <f>(Table256[[#This Row],[FERA AR20]]-Table256[[#This Row],[Base AR20]])*100</f>
        <v>-0.33396663904683571</v>
      </c>
      <c r="I13" s="9">
        <f>(Table256[[#This Row],[FERA AR50]]-Table256[[#This Row],[Base AR50]])*100</f>
        <v>-5.5839663330795042E-3</v>
      </c>
      <c r="J13" s="7" t="s">
        <v>58</v>
      </c>
      <c r="K13" s="28" t="s">
        <v>15</v>
      </c>
    </row>
    <row r="14" spans="1:11" ht="15.75" x14ac:dyDescent="0.25">
      <c r="A14" s="12" t="s">
        <v>34</v>
      </c>
      <c r="B14" s="7" t="s">
        <v>35</v>
      </c>
      <c r="C14" s="7" t="s">
        <v>57</v>
      </c>
      <c r="D14" s="8">
        <v>9.2877070421428148E-2</v>
      </c>
      <c r="E14" s="27">
        <f>_xlfn.XLOOKUP(Table256[[#This Row],[PUMA_CZG]],'[1]Gas PUMA-CZ Results'!$L$3:$L$383,'[1]Gas PUMA-CZ Results'!$M$3:$M$383)</f>
        <v>8.9651097360147106E-2</v>
      </c>
      <c r="F14" s="13">
        <v>1.8792260740714384E-2</v>
      </c>
      <c r="G14" s="27">
        <f>_xlfn.XLOOKUP(Table256[[#This Row],[PUMA_CZG]],'[1]Gas PUMA-CZ Results'!$L$3:$L$383,'[1]Gas PUMA-CZ Results'!$N$3:$N$383)</f>
        <v>1.8673345448726456E-2</v>
      </c>
      <c r="H14" s="9">
        <f>(Table256[[#This Row],[FERA AR20]]-Table256[[#This Row],[Base AR20]])*100</f>
        <v>-0.32259730612810428</v>
      </c>
      <c r="I14" s="9">
        <f>(Table256[[#This Row],[FERA AR50]]-Table256[[#This Row],[Base AR50]])*100</f>
        <v>-1.1891529198792758E-2</v>
      </c>
      <c r="J14" s="7" t="s">
        <v>66</v>
      </c>
      <c r="K14" s="28" t="s">
        <v>15</v>
      </c>
    </row>
    <row r="15" spans="1:11" ht="15.75" x14ac:dyDescent="0.25">
      <c r="A15" s="12" t="s">
        <v>83</v>
      </c>
      <c r="B15" s="7" t="s">
        <v>84</v>
      </c>
      <c r="C15" s="7" t="s">
        <v>85</v>
      </c>
      <c r="D15" s="8">
        <v>0.10003230436806158</v>
      </c>
      <c r="E15" s="27">
        <f>_xlfn.XLOOKUP(Table256[[#This Row],[PUMA_CZG]],'[1]Gas PUMA-CZ Results'!$L$3:$L$383,'[1]Gas PUMA-CZ Results'!$M$3:$M$383)</f>
        <v>9.7046641318681279E-2</v>
      </c>
      <c r="F15" s="13">
        <v>1.768845734104663E-2</v>
      </c>
      <c r="G15" s="27">
        <f>_xlfn.XLOOKUP(Table256[[#This Row],[PUMA_CZG]],'[1]Gas PUMA-CZ Results'!$L$3:$L$383,'[1]Gas PUMA-CZ Results'!$N$3:$N$383)</f>
        <v>1.7592773432977181E-2</v>
      </c>
      <c r="H15" s="9">
        <f>(Table256[[#This Row],[FERA AR20]]-Table256[[#This Row],[Base AR20]])*100</f>
        <v>-0.29856630493803049</v>
      </c>
      <c r="I15" s="9">
        <f>(Table256[[#This Row],[FERA AR50]]-Table256[[#This Row],[Base AR50]])*100</f>
        <v>-9.5683908069448681E-3</v>
      </c>
      <c r="J15" s="7" t="s">
        <v>86</v>
      </c>
      <c r="K15" s="28" t="s">
        <v>15</v>
      </c>
    </row>
    <row r="16" spans="1:11" ht="15.75" x14ac:dyDescent="0.25">
      <c r="A16" s="12" t="s">
        <v>37</v>
      </c>
      <c r="B16" s="7" t="s">
        <v>38</v>
      </c>
      <c r="C16" s="7" t="s">
        <v>1134</v>
      </c>
      <c r="D16" s="8">
        <v>9.7239019593233514E-2</v>
      </c>
      <c r="E16" s="27">
        <f>_xlfn.XLOOKUP(Table256[[#This Row],[PUMA_CZG]],'[1]Gas PUMA-CZ Results'!$L$3:$L$383,'[1]Gas PUMA-CZ Results'!$M$3:$M$383)</f>
        <v>9.4302230964335446E-2</v>
      </c>
      <c r="F16" s="13">
        <v>1.5815569859491039E-2</v>
      </c>
      <c r="G16" s="27">
        <f>_xlfn.XLOOKUP(Table256[[#This Row],[PUMA_CZG]],'[1]Gas PUMA-CZ Results'!$L$3:$L$383,'[1]Gas PUMA-CZ Results'!$N$3:$N$383)</f>
        <v>1.5742340893751323E-2</v>
      </c>
      <c r="H16" s="9">
        <f>(Table256[[#This Row],[FERA AR20]]-Table256[[#This Row],[Base AR20]])*100</f>
        <v>-0.29367886288980682</v>
      </c>
      <c r="I16" s="9">
        <f>(Table256[[#This Row],[FERA AR50]]-Table256[[#This Row],[Base AR50]])*100</f>
        <v>-7.3228965739715463E-3</v>
      </c>
      <c r="J16" s="7" t="s">
        <v>1159</v>
      </c>
      <c r="K16" s="28" t="s">
        <v>15</v>
      </c>
    </row>
    <row r="17" spans="1:11" ht="15.75" x14ac:dyDescent="0.25">
      <c r="A17" s="12" t="s">
        <v>109</v>
      </c>
      <c r="B17" s="7" t="s">
        <v>110</v>
      </c>
      <c r="C17" s="7" t="s">
        <v>1134</v>
      </c>
      <c r="D17" s="8">
        <v>0.12016863327402069</v>
      </c>
      <c r="E17" s="27">
        <f>_xlfn.XLOOKUP(Table256[[#This Row],[PUMA_CZG]],'[1]Gas PUMA-CZ Results'!$L$3:$L$383,'[1]Gas PUMA-CZ Results'!$M$3:$M$383)</f>
        <v>0.11729411129455004</v>
      </c>
      <c r="F17" s="13">
        <v>1.495610115508241E-2</v>
      </c>
      <c r="G17" s="27">
        <f>_xlfn.XLOOKUP(Table256[[#This Row],[PUMA_CZG]],'[1]Gas PUMA-CZ Results'!$L$3:$L$383,'[1]Gas PUMA-CZ Results'!$N$3:$N$383)</f>
        <v>1.4911434320621985E-2</v>
      </c>
      <c r="H17" s="9">
        <f>(Table256[[#This Row],[FERA AR20]]-Table256[[#This Row],[Base AR20]])*100</f>
        <v>-0.28745219794706484</v>
      </c>
      <c r="I17" s="9">
        <f>(Table256[[#This Row],[FERA AR50]]-Table256[[#This Row],[Base AR50]])*100</f>
        <v>-4.4666834460424867E-3</v>
      </c>
      <c r="J17" s="7" t="s">
        <v>1153</v>
      </c>
      <c r="K17" s="28" t="s">
        <v>15</v>
      </c>
    </row>
    <row r="18" spans="1:11" ht="15.75" x14ac:dyDescent="0.25">
      <c r="A18" s="12" t="s">
        <v>83</v>
      </c>
      <c r="B18" s="7" t="s">
        <v>84</v>
      </c>
      <c r="C18" s="7" t="s">
        <v>113</v>
      </c>
      <c r="D18" s="8">
        <v>9.7890469510186165E-2</v>
      </c>
      <c r="E18" s="27">
        <f>_xlfn.XLOOKUP(Table256[[#This Row],[PUMA_CZG]],'[1]Gas PUMA-CZ Results'!$L$3:$L$383,'[1]Gas PUMA-CZ Results'!$M$3:$M$383)</f>
        <v>9.5386848280811717E-2</v>
      </c>
      <c r="F18" s="13">
        <v>1.7620284885879599E-2</v>
      </c>
      <c r="G18" s="27">
        <f>_xlfn.XLOOKUP(Table256[[#This Row],[PUMA_CZG]],'[1]Gas PUMA-CZ Results'!$L$3:$L$383,'[1]Gas PUMA-CZ Results'!$N$3:$N$383)</f>
        <v>1.7537449611662679E-2</v>
      </c>
      <c r="H18" s="9">
        <f>(Table256[[#This Row],[FERA AR20]]-Table256[[#This Row],[Base AR20]])*100</f>
        <v>-0.25036212293744475</v>
      </c>
      <c r="I18" s="9">
        <f>(Table256[[#This Row],[FERA AR50]]-Table256[[#This Row],[Base AR50]])*100</f>
        <v>-8.2835274216919857E-3</v>
      </c>
      <c r="J18" s="7" t="s">
        <v>114</v>
      </c>
      <c r="K18" s="28" t="s">
        <v>15</v>
      </c>
    </row>
    <row r="19" spans="1:11" ht="15.75" x14ac:dyDescent="0.25">
      <c r="A19" s="12" t="s">
        <v>52</v>
      </c>
      <c r="B19" s="7" t="s">
        <v>53</v>
      </c>
      <c r="C19" s="7" t="s">
        <v>26</v>
      </c>
      <c r="D19" s="8">
        <v>7.9062185552291941E-2</v>
      </c>
      <c r="E19" s="27">
        <f>_xlfn.XLOOKUP(Table256[[#This Row],[PUMA_CZG]],'[1]Gas PUMA-CZ Results'!$L$3:$L$383,'[1]Gas PUMA-CZ Results'!$M$3:$M$383)</f>
        <v>7.6575644660714884E-2</v>
      </c>
      <c r="F19" s="13">
        <v>1.2539465600015651E-2</v>
      </c>
      <c r="G19" s="27">
        <f>_xlfn.XLOOKUP(Table256[[#This Row],[PUMA_CZG]],'[1]Gas PUMA-CZ Results'!$L$3:$L$383,'[1]Gas PUMA-CZ Results'!$N$3:$N$383)</f>
        <v>1.2475898044407897E-2</v>
      </c>
      <c r="H19" s="9">
        <f>(Table256[[#This Row],[FERA AR20]]-Table256[[#This Row],[Base AR20]])*100</f>
        <v>-0.24865408915770576</v>
      </c>
      <c r="I19" s="9">
        <f>(Table256[[#This Row],[FERA AR50]]-Table256[[#This Row],[Base AR50]])*100</f>
        <v>-6.3567555607754733E-3</v>
      </c>
      <c r="J19" s="7" t="s">
        <v>65</v>
      </c>
      <c r="K19" s="28" t="s">
        <v>15</v>
      </c>
    </row>
    <row r="20" spans="1:11" ht="15.75" x14ac:dyDescent="0.25">
      <c r="A20" s="12" t="s">
        <v>149</v>
      </c>
      <c r="B20" s="7" t="s">
        <v>150</v>
      </c>
      <c r="C20" s="7" t="s">
        <v>151</v>
      </c>
      <c r="D20" s="8">
        <v>0.10814986846361149</v>
      </c>
      <c r="E20" s="27">
        <f>_xlfn.XLOOKUP(Table256[[#This Row],[PUMA_CZG]],'[1]Gas PUMA-CZ Results'!$L$3:$L$383,'[1]Gas PUMA-CZ Results'!$M$3:$M$383)</f>
        <v>0.10580849100824775</v>
      </c>
      <c r="F20" s="13">
        <v>1.2847046772049682E-2</v>
      </c>
      <c r="G20" s="27">
        <f>_xlfn.XLOOKUP(Table256[[#This Row],[PUMA_CZG]],'[1]Gas PUMA-CZ Results'!$L$3:$L$383,'[1]Gas PUMA-CZ Results'!$N$3:$N$383)</f>
        <v>1.2813406238799724E-2</v>
      </c>
      <c r="H20" s="9">
        <f>(Table256[[#This Row],[FERA AR20]]-Table256[[#This Row],[Base AR20]])*100</f>
        <v>-0.23413774553637384</v>
      </c>
      <c r="I20" s="9">
        <f>(Table256[[#This Row],[FERA AR50]]-Table256[[#This Row],[Base AR50]])*100</f>
        <v>-3.3640533249957791E-3</v>
      </c>
      <c r="J20" s="7" t="s">
        <v>152</v>
      </c>
      <c r="K20" s="28" t="s">
        <v>15</v>
      </c>
    </row>
    <row r="21" spans="1:11" ht="15.75" x14ac:dyDescent="0.25">
      <c r="A21" s="12" t="s">
        <v>90</v>
      </c>
      <c r="B21" s="7" t="s">
        <v>91</v>
      </c>
      <c r="C21" s="7" t="s">
        <v>41</v>
      </c>
      <c r="D21" s="8">
        <v>9.0941316276093961E-2</v>
      </c>
      <c r="E21" s="27">
        <f>_xlfn.XLOOKUP(Table256[[#This Row],[PUMA_CZG]],'[1]Gas PUMA-CZ Results'!$L$3:$L$383,'[1]Gas PUMA-CZ Results'!$M$3:$M$383)</f>
        <v>8.8649861334283653E-2</v>
      </c>
      <c r="F21" s="13">
        <v>2.0294574981913314E-2</v>
      </c>
      <c r="G21" s="27">
        <f>_xlfn.XLOOKUP(Table256[[#This Row],[PUMA_CZG]],'[1]Gas PUMA-CZ Results'!$L$3:$L$383,'[1]Gas PUMA-CZ Results'!$N$3:$N$383)</f>
        <v>2.0178258276923471E-2</v>
      </c>
      <c r="H21" s="9">
        <f>(Table256[[#This Row],[FERA AR20]]-Table256[[#This Row],[Base AR20]])*100</f>
        <v>-0.22914549418103086</v>
      </c>
      <c r="I21" s="9">
        <f>(Table256[[#This Row],[FERA AR50]]-Table256[[#This Row],[Base AR50]])*100</f>
        <v>-1.1631670498984253E-2</v>
      </c>
      <c r="J21" s="7" t="s">
        <v>108</v>
      </c>
      <c r="K21" s="28" t="s">
        <v>15</v>
      </c>
    </row>
    <row r="22" spans="1:11" ht="15.75" x14ac:dyDescent="0.25">
      <c r="A22" s="12" t="s">
        <v>31</v>
      </c>
      <c r="B22" s="7" t="s">
        <v>32</v>
      </c>
      <c r="C22" s="7" t="s">
        <v>1134</v>
      </c>
      <c r="D22" s="8">
        <v>0.21349456269643721</v>
      </c>
      <c r="E22" s="27">
        <f>_xlfn.XLOOKUP(Table256[[#This Row],[PUMA_CZG]],'[1]Gas PUMA-CZ Results'!$L$3:$L$383,'[1]Gas PUMA-CZ Results'!$M$3:$M$383)</f>
        <v>0.2112255141423745</v>
      </c>
      <c r="F22" s="13">
        <v>1.9741504819152662E-2</v>
      </c>
      <c r="G22" s="27">
        <f>_xlfn.XLOOKUP(Table256[[#This Row],[PUMA_CZG]],'[1]Gas PUMA-CZ Results'!$L$3:$L$383,'[1]Gas PUMA-CZ Results'!$N$3:$N$383)</f>
        <v>1.9640911026422136E-2</v>
      </c>
      <c r="H22" s="9">
        <f>(Table256[[#This Row],[FERA AR20]]-Table256[[#This Row],[Base AR20]])*100</f>
        <v>-0.22690485540627081</v>
      </c>
      <c r="I22" s="9">
        <f>(Table256[[#This Row],[FERA AR50]]-Table256[[#This Row],[Base AR50]])*100</f>
        <v>-1.0059379273052657E-2</v>
      </c>
      <c r="J22" s="7" t="s">
        <v>1144</v>
      </c>
      <c r="K22" s="28" t="s">
        <v>15</v>
      </c>
    </row>
    <row r="23" spans="1:11" ht="15.75" x14ac:dyDescent="0.25">
      <c r="A23" s="12" t="s">
        <v>155</v>
      </c>
      <c r="B23" s="7" t="s">
        <v>156</v>
      </c>
      <c r="C23" s="7" t="s">
        <v>151</v>
      </c>
      <c r="D23" s="8">
        <v>0.10580176474566055</v>
      </c>
      <c r="E23" s="27">
        <f>_xlfn.XLOOKUP(Table256[[#This Row],[PUMA_CZG]],'[1]Gas PUMA-CZ Results'!$L$3:$L$383,'[1]Gas PUMA-CZ Results'!$M$3:$M$383)</f>
        <v>0.1035608038122583</v>
      </c>
      <c r="F23" s="13">
        <v>1.0530139397140372E-2</v>
      </c>
      <c r="G23" s="27">
        <f>_xlfn.XLOOKUP(Table256[[#This Row],[PUMA_CZG]],'[1]Gas PUMA-CZ Results'!$L$3:$L$383,'[1]Gas PUMA-CZ Results'!$N$3:$N$383)</f>
        <v>1.0507528119099923E-2</v>
      </c>
      <c r="H23" s="9">
        <f>(Table256[[#This Row],[FERA AR20]]-Table256[[#This Row],[Base AR20]])*100</f>
        <v>-0.22409609334022584</v>
      </c>
      <c r="I23" s="9">
        <f>(Table256[[#This Row],[FERA AR50]]-Table256[[#This Row],[Base AR50]])*100</f>
        <v>-2.261127804044881E-3</v>
      </c>
      <c r="J23" s="7" t="s">
        <v>157</v>
      </c>
      <c r="K23" s="28" t="s">
        <v>15</v>
      </c>
    </row>
    <row r="24" spans="1:11" ht="15.75" x14ac:dyDescent="0.25">
      <c r="A24" s="12" t="s">
        <v>179</v>
      </c>
      <c r="B24" s="7" t="s">
        <v>180</v>
      </c>
      <c r="C24" s="7" t="s">
        <v>1134</v>
      </c>
      <c r="D24" s="8">
        <v>0.10396103492257994</v>
      </c>
      <c r="E24" s="27">
        <f>_xlfn.XLOOKUP(Table256[[#This Row],[PUMA_CZG]],'[1]Gas PUMA-CZ Results'!$L$3:$L$383,'[1]Gas PUMA-CZ Results'!$M$3:$M$383)</f>
        <v>0.10173442062535203</v>
      </c>
      <c r="F24" s="13">
        <v>1.548915401768073E-2</v>
      </c>
      <c r="G24" s="27">
        <f>_xlfn.XLOOKUP(Table256[[#This Row],[PUMA_CZG]],'[1]Gas PUMA-CZ Results'!$L$3:$L$383,'[1]Gas PUMA-CZ Results'!$N$3:$N$383)</f>
        <v>1.5439334335742899E-2</v>
      </c>
      <c r="H24" s="9">
        <f>(Table256[[#This Row],[FERA AR20]]-Table256[[#This Row],[Base AR20]])*100</f>
        <v>-0.22266142972279107</v>
      </c>
      <c r="I24" s="9">
        <f>(Table256[[#This Row],[FERA AR50]]-Table256[[#This Row],[Base AR50]])*100</f>
        <v>-4.9819681937830415E-3</v>
      </c>
      <c r="J24" s="7" t="s">
        <v>1156</v>
      </c>
      <c r="K24" s="28" t="s">
        <v>15</v>
      </c>
    </row>
    <row r="25" spans="1:11" ht="15.75" x14ac:dyDescent="0.25">
      <c r="A25" s="12" t="s">
        <v>79</v>
      </c>
      <c r="B25" s="7" t="s">
        <v>80</v>
      </c>
      <c r="C25" s="7" t="s">
        <v>81</v>
      </c>
      <c r="D25" s="8">
        <v>7.5514986808108836E-2</v>
      </c>
      <c r="E25" s="27">
        <f>_xlfn.XLOOKUP(Table256[[#This Row],[PUMA_CZG]],'[1]Gas PUMA-CZ Results'!$L$3:$L$383,'[1]Gas PUMA-CZ Results'!$M$3:$M$383)</f>
        <v>7.330798277962422E-2</v>
      </c>
      <c r="F25" s="13">
        <v>1.7365689697710088E-2</v>
      </c>
      <c r="G25" s="27">
        <f>_xlfn.XLOOKUP(Table256[[#This Row],[PUMA_CZG]],'[1]Gas PUMA-CZ Results'!$L$3:$L$383,'[1]Gas PUMA-CZ Results'!$N$3:$N$383)</f>
        <v>1.7246640322109971E-2</v>
      </c>
      <c r="H25" s="9">
        <f>(Table256[[#This Row],[FERA AR20]]-Table256[[#This Row],[Base AR20]])*100</f>
        <v>-0.2207004028484616</v>
      </c>
      <c r="I25" s="9">
        <f>(Table256[[#This Row],[FERA AR50]]-Table256[[#This Row],[Base AR50]])*100</f>
        <v>-1.1904937560011652E-2</v>
      </c>
      <c r="J25" s="7" t="s">
        <v>82</v>
      </c>
      <c r="K25" s="28" t="s">
        <v>15</v>
      </c>
    </row>
    <row r="26" spans="1:11" ht="15.75" x14ac:dyDescent="0.25">
      <c r="A26" s="12" t="s">
        <v>76</v>
      </c>
      <c r="B26" s="7" t="s">
        <v>77</v>
      </c>
      <c r="C26" s="7" t="s">
        <v>26</v>
      </c>
      <c r="D26" s="8">
        <v>7.4434496716021745E-2</v>
      </c>
      <c r="E26" s="27">
        <f>_xlfn.XLOOKUP(Table256[[#This Row],[PUMA_CZG]],'[1]Gas PUMA-CZ Results'!$L$3:$L$383,'[1]Gas PUMA-CZ Results'!$M$3:$M$383)</f>
        <v>7.2241255444562613E-2</v>
      </c>
      <c r="F26" s="13">
        <v>2.2641362101535157E-2</v>
      </c>
      <c r="G26" s="27">
        <f>_xlfn.XLOOKUP(Table256[[#This Row],[PUMA_CZG]],'[1]Gas PUMA-CZ Results'!$L$3:$L$383,'[1]Gas PUMA-CZ Results'!$N$3:$N$383)</f>
        <v>2.2436128326148153E-2</v>
      </c>
      <c r="H26" s="9">
        <f>(Table256[[#This Row],[FERA AR20]]-Table256[[#This Row],[Base AR20]])*100</f>
        <v>-0.21932412714591315</v>
      </c>
      <c r="I26" s="9">
        <f>(Table256[[#This Row],[FERA AR50]]-Table256[[#This Row],[Base AR50]])*100</f>
        <v>-2.0523377538700371E-2</v>
      </c>
      <c r="J26" s="7" t="s">
        <v>78</v>
      </c>
      <c r="K26" s="28" t="s">
        <v>15</v>
      </c>
    </row>
    <row r="27" spans="1:11" ht="15.75" x14ac:dyDescent="0.25">
      <c r="A27" s="12" t="s">
        <v>132</v>
      </c>
      <c r="B27" s="7" t="s">
        <v>133</v>
      </c>
      <c r="C27" s="7" t="s">
        <v>1134</v>
      </c>
      <c r="D27" s="8">
        <v>8.8953455804083995E-2</v>
      </c>
      <c r="E27" s="27">
        <f>_xlfn.XLOOKUP(Table256[[#This Row],[PUMA_CZG]],'[1]Gas PUMA-CZ Results'!$L$3:$L$383,'[1]Gas PUMA-CZ Results'!$M$3:$M$383)</f>
        <v>8.6768151503892096E-2</v>
      </c>
      <c r="F27" s="13">
        <v>1.6116189342054728E-2</v>
      </c>
      <c r="G27" s="27">
        <f>_xlfn.XLOOKUP(Table256[[#This Row],[PUMA_CZG]],'[1]Gas PUMA-CZ Results'!$L$3:$L$383,'[1]Gas PUMA-CZ Results'!$N$3:$N$383)</f>
        <v>1.6043520731477225E-2</v>
      </c>
      <c r="H27" s="9">
        <f>(Table256[[#This Row],[FERA AR20]]-Table256[[#This Row],[Base AR20]])*100</f>
        <v>-0.21853043001918981</v>
      </c>
      <c r="I27" s="9">
        <f>(Table256[[#This Row],[FERA AR50]]-Table256[[#This Row],[Base AR50]])*100</f>
        <v>-7.2668610577503179E-3</v>
      </c>
      <c r="J27" s="7" t="s">
        <v>1162</v>
      </c>
      <c r="K27" s="28" t="s">
        <v>15</v>
      </c>
    </row>
    <row r="28" spans="1:11" ht="15.75" x14ac:dyDescent="0.25">
      <c r="A28" s="12" t="s">
        <v>105</v>
      </c>
      <c r="B28" s="7" t="s">
        <v>106</v>
      </c>
      <c r="C28" s="7" t="s">
        <v>1172</v>
      </c>
      <c r="D28" s="8">
        <v>7.9582835179859493E-2</v>
      </c>
      <c r="E28" s="27">
        <f>_xlfn.XLOOKUP(Table256[[#This Row],[PUMA_CZG]],'[1]Gas PUMA-CZ Results'!$L$3:$L$383,'[1]Gas PUMA-CZ Results'!$M$3:$M$383)</f>
        <v>7.7495768473799603E-2</v>
      </c>
      <c r="F28" s="13">
        <v>2.0431876023974425E-2</v>
      </c>
      <c r="G28" s="27">
        <f>_xlfn.XLOOKUP(Table256[[#This Row],[PUMA_CZG]],'[1]Gas PUMA-CZ Results'!$L$3:$L$383,'[1]Gas PUMA-CZ Results'!$N$3:$N$383)</f>
        <v>2.0292960097267537E-2</v>
      </c>
      <c r="H28" s="9">
        <f>(Table256[[#This Row],[FERA AR20]]-Table256[[#This Row],[Base AR20]])*100</f>
        <v>-0.20870667060598896</v>
      </c>
      <c r="I28" s="9">
        <f>(Table256[[#This Row],[FERA AR50]]-Table256[[#This Row],[Base AR50]])*100</f>
        <v>-1.3891592670688818E-2</v>
      </c>
      <c r="J28" s="7" t="s">
        <v>1173</v>
      </c>
      <c r="K28" s="28" t="s">
        <v>15</v>
      </c>
    </row>
    <row r="29" spans="1:11" ht="15.75" x14ac:dyDescent="0.25">
      <c r="A29" s="12" t="s">
        <v>93</v>
      </c>
      <c r="B29" s="7" t="s">
        <v>94</v>
      </c>
      <c r="C29" s="7" t="s">
        <v>41</v>
      </c>
      <c r="D29" s="8">
        <v>8.6410570628527139E-2</v>
      </c>
      <c r="E29" s="27">
        <f>_xlfn.XLOOKUP(Table256[[#This Row],[PUMA_CZG]],'[1]Gas PUMA-CZ Results'!$L$3:$L$383,'[1]Gas PUMA-CZ Results'!$M$3:$M$383)</f>
        <v>8.4334829177105775E-2</v>
      </c>
      <c r="F29" s="13">
        <v>1.7829214908587545E-2</v>
      </c>
      <c r="G29" s="27">
        <f>_xlfn.XLOOKUP(Table256[[#This Row],[PUMA_CZG]],'[1]Gas PUMA-CZ Results'!$L$3:$L$383,'[1]Gas PUMA-CZ Results'!$N$3:$N$383)</f>
        <v>1.773954760628893E-2</v>
      </c>
      <c r="H29" s="9">
        <f>(Table256[[#This Row],[FERA AR20]]-Table256[[#This Row],[Base AR20]])*100</f>
        <v>-0.20757414514213646</v>
      </c>
      <c r="I29" s="9">
        <f>(Table256[[#This Row],[FERA AR50]]-Table256[[#This Row],[Base AR50]])*100</f>
        <v>-8.9667302298614832E-3</v>
      </c>
      <c r="J29" s="7" t="s">
        <v>119</v>
      </c>
      <c r="K29" s="28" t="s">
        <v>15</v>
      </c>
    </row>
    <row r="30" spans="1:11" ht="15.75" x14ac:dyDescent="0.25">
      <c r="A30" s="12" t="s">
        <v>90</v>
      </c>
      <c r="B30" s="7" t="s">
        <v>91</v>
      </c>
      <c r="C30" s="7" t="s">
        <v>81</v>
      </c>
      <c r="D30" s="8">
        <v>7.2672677709194305E-2</v>
      </c>
      <c r="E30" s="27">
        <f>_xlfn.XLOOKUP(Table256[[#This Row],[PUMA_CZG]],'[1]Gas PUMA-CZ Results'!$L$3:$L$383,'[1]Gas PUMA-CZ Results'!$M$3:$M$383)</f>
        <v>7.0629893499794053E-2</v>
      </c>
      <c r="F30" s="13">
        <v>1.5583870249329251E-2</v>
      </c>
      <c r="G30" s="27">
        <f>_xlfn.XLOOKUP(Table256[[#This Row],[PUMA_CZG]],'[1]Gas PUMA-CZ Results'!$L$3:$L$383,'[1]Gas PUMA-CZ Results'!$N$3:$N$383)</f>
        <v>1.5487951310667934E-2</v>
      </c>
      <c r="H30" s="9">
        <f>(Table256[[#This Row],[FERA AR20]]-Table256[[#This Row],[Base AR20]])*100</f>
        <v>-0.2042784209400253</v>
      </c>
      <c r="I30" s="9">
        <f>(Table256[[#This Row],[FERA AR50]]-Table256[[#This Row],[Base AR50]])*100</f>
        <v>-9.5918938661317468E-3</v>
      </c>
      <c r="J30" s="7" t="s">
        <v>92</v>
      </c>
      <c r="K30" s="28" t="s">
        <v>15</v>
      </c>
    </row>
    <row r="31" spans="1:11" ht="15.75" x14ac:dyDescent="0.25">
      <c r="A31" s="12" t="s">
        <v>76</v>
      </c>
      <c r="B31" s="7" t="s">
        <v>77</v>
      </c>
      <c r="C31" s="7" t="s">
        <v>1134</v>
      </c>
      <c r="D31" s="8">
        <v>7.9896607835039032E-2</v>
      </c>
      <c r="E31" s="27">
        <f>_xlfn.XLOOKUP(Table256[[#This Row],[PUMA_CZG]],'[1]Gas PUMA-CZ Results'!$L$3:$L$383,'[1]Gas PUMA-CZ Results'!$M$3:$M$383)</f>
        <v>7.7856040532671325E-2</v>
      </c>
      <c r="F31" s="13">
        <v>2.5483096985315739E-2</v>
      </c>
      <c r="G31" s="27">
        <f>_xlfn.XLOOKUP(Table256[[#This Row],[PUMA_CZG]],'[1]Gas PUMA-CZ Results'!$L$3:$L$383,'[1]Gas PUMA-CZ Results'!$N$3:$N$383)</f>
        <v>2.5272911681887694E-2</v>
      </c>
      <c r="H31" s="9">
        <f>(Table256[[#This Row],[FERA AR20]]-Table256[[#This Row],[Base AR20]])*100</f>
        <v>-0.20405673023677073</v>
      </c>
      <c r="I31" s="9">
        <f>(Table256[[#This Row],[FERA AR50]]-Table256[[#This Row],[Base AR50]])*100</f>
        <v>-2.1018530342804473E-2</v>
      </c>
      <c r="J31" s="7" t="s">
        <v>1171</v>
      </c>
      <c r="K31" s="28" t="s">
        <v>15</v>
      </c>
    </row>
    <row r="32" spans="1:11" ht="15.75" x14ac:dyDescent="0.25">
      <c r="A32" s="12" t="s">
        <v>105</v>
      </c>
      <c r="B32" s="7" t="s">
        <v>106</v>
      </c>
      <c r="C32" s="7" t="s">
        <v>1134</v>
      </c>
      <c r="D32" s="8">
        <v>7.612182747605388E-2</v>
      </c>
      <c r="E32" s="27">
        <f>_xlfn.XLOOKUP(Table256[[#This Row],[PUMA_CZG]],'[1]Gas PUMA-CZ Results'!$L$3:$L$383,'[1]Gas PUMA-CZ Results'!$M$3:$M$383)</f>
        <v>7.4100594522097926E-2</v>
      </c>
      <c r="F32" s="13">
        <v>1.9380903611193837E-2</v>
      </c>
      <c r="G32" s="27">
        <f>_xlfn.XLOOKUP(Table256[[#This Row],[PUMA_CZG]],'[1]Gas PUMA-CZ Results'!$L$3:$L$383,'[1]Gas PUMA-CZ Results'!$N$3:$N$383)</f>
        <v>1.9248822521419781E-2</v>
      </c>
      <c r="H32" s="9">
        <f>(Table256[[#This Row],[FERA AR20]]-Table256[[#This Row],[Base AR20]])*100</f>
        <v>-0.20212329539559537</v>
      </c>
      <c r="I32" s="9">
        <f>(Table256[[#This Row],[FERA AR50]]-Table256[[#This Row],[Base AR50]])*100</f>
        <v>-1.3208108977405542E-2</v>
      </c>
      <c r="J32" s="7" t="s">
        <v>1177</v>
      </c>
      <c r="K32" s="28" t="s">
        <v>15</v>
      </c>
    </row>
    <row r="33" spans="1:11" ht="15.75" x14ac:dyDescent="0.25">
      <c r="A33" s="12" t="s">
        <v>126</v>
      </c>
      <c r="B33" s="7" t="s">
        <v>127</v>
      </c>
      <c r="C33" s="7" t="s">
        <v>85</v>
      </c>
      <c r="D33" s="8">
        <v>8.1386427778349424E-2</v>
      </c>
      <c r="E33" s="27">
        <f>_xlfn.XLOOKUP(Table256[[#This Row],[PUMA_CZG]],'[1]Gas PUMA-CZ Results'!$L$3:$L$383,'[1]Gas PUMA-CZ Results'!$M$3:$M$383)</f>
        <v>7.9399401490832341E-2</v>
      </c>
      <c r="F33" s="13">
        <v>1.8805725627635266E-2</v>
      </c>
      <c r="G33" s="27">
        <f>_xlfn.XLOOKUP(Table256[[#This Row],[PUMA_CZG]],'[1]Gas PUMA-CZ Results'!$L$3:$L$383,'[1]Gas PUMA-CZ Results'!$N$3:$N$383)</f>
        <v>1.8697610029368168E-2</v>
      </c>
      <c r="H33" s="9">
        <f>(Table256[[#This Row],[FERA AR20]]-Table256[[#This Row],[Base AR20]])*100</f>
        <v>-0.19870262875170824</v>
      </c>
      <c r="I33" s="9">
        <f>(Table256[[#This Row],[FERA AR50]]-Table256[[#This Row],[Base AR50]])*100</f>
        <v>-1.0811559826709796E-2</v>
      </c>
      <c r="J33" s="7" t="s">
        <v>128</v>
      </c>
      <c r="K33" s="28" t="s">
        <v>15</v>
      </c>
    </row>
    <row r="34" spans="1:11" ht="15.75" x14ac:dyDescent="0.25">
      <c r="A34" s="12" t="s">
        <v>216</v>
      </c>
      <c r="B34" s="7" t="s">
        <v>217</v>
      </c>
      <c r="C34" s="7" t="s">
        <v>1134</v>
      </c>
      <c r="D34" s="8">
        <v>9.7184021246248989E-2</v>
      </c>
      <c r="E34" s="27">
        <f>_xlfn.XLOOKUP(Table256[[#This Row],[PUMA_CZG]],'[1]Gas PUMA-CZ Results'!$L$3:$L$383,'[1]Gas PUMA-CZ Results'!$M$3:$M$383)</f>
        <v>9.5206969596413893E-2</v>
      </c>
      <c r="F34" s="13">
        <v>1.3760108367410765E-2</v>
      </c>
      <c r="G34" s="27">
        <f>_xlfn.XLOOKUP(Table256[[#This Row],[PUMA_CZG]],'[1]Gas PUMA-CZ Results'!$L$3:$L$383,'[1]Gas PUMA-CZ Results'!$N$3:$N$383)</f>
        <v>1.3720651194140772E-2</v>
      </c>
      <c r="H34" s="9">
        <f>(Table256[[#This Row],[FERA AR20]]-Table256[[#This Row],[Base AR20]])*100</f>
        <v>-0.1977051649835096</v>
      </c>
      <c r="I34" s="9">
        <f>(Table256[[#This Row],[FERA AR50]]-Table256[[#This Row],[Base AR50]])*100</f>
        <v>-3.9457173269993526E-3</v>
      </c>
      <c r="J34" s="7" t="s">
        <v>1160</v>
      </c>
      <c r="K34" s="28" t="s">
        <v>15</v>
      </c>
    </row>
    <row r="35" spans="1:11" ht="15.75" x14ac:dyDescent="0.25">
      <c r="A35" s="12" t="s">
        <v>194</v>
      </c>
      <c r="B35" s="7" t="s">
        <v>195</v>
      </c>
      <c r="C35" s="7" t="s">
        <v>1134</v>
      </c>
      <c r="D35" s="8">
        <v>6.1832881177248285E-2</v>
      </c>
      <c r="E35" s="27">
        <f>_xlfn.XLOOKUP(Table256[[#This Row],[PUMA_CZG]],'[1]Gas PUMA-CZ Results'!$L$3:$L$383,'[1]Gas PUMA-CZ Results'!$M$3:$M$383)</f>
        <v>5.9867322176373972E-2</v>
      </c>
      <c r="F35" s="13">
        <v>1.6021035540204641E-2</v>
      </c>
      <c r="G35" s="27">
        <f>_xlfn.XLOOKUP(Table256[[#This Row],[PUMA_CZG]],'[1]Gas PUMA-CZ Results'!$L$3:$L$383,'[1]Gas PUMA-CZ Results'!$N$3:$N$383)</f>
        <v>1.5937780034426086E-2</v>
      </c>
      <c r="H35" s="9">
        <f>(Table256[[#This Row],[FERA AR20]]-Table256[[#This Row],[Base AR20]])*100</f>
        <v>-0.19655590008743132</v>
      </c>
      <c r="I35" s="9">
        <f>(Table256[[#This Row],[FERA AR50]]-Table256[[#This Row],[Base AR50]])*100</f>
        <v>-8.3255505778555283E-3</v>
      </c>
      <c r="J35" s="7" t="s">
        <v>1199</v>
      </c>
      <c r="K35" s="28" t="s">
        <v>15</v>
      </c>
    </row>
    <row r="36" spans="1:11" ht="15.75" x14ac:dyDescent="0.25">
      <c r="A36" s="12" t="s">
        <v>93</v>
      </c>
      <c r="B36" s="7" t="s">
        <v>94</v>
      </c>
      <c r="C36" s="7" t="s">
        <v>81</v>
      </c>
      <c r="D36" s="8">
        <v>7.01452568646172E-2</v>
      </c>
      <c r="E36" s="27">
        <f>_xlfn.XLOOKUP(Table256[[#This Row],[PUMA_CZG]],'[1]Gas PUMA-CZ Results'!$L$3:$L$383,'[1]Gas PUMA-CZ Results'!$M$3:$M$383)</f>
        <v>6.8237371804213562E-2</v>
      </c>
      <c r="F36" s="13">
        <v>1.3726957471453541E-2</v>
      </c>
      <c r="G36" s="27">
        <f>_xlfn.XLOOKUP(Table256[[#This Row],[PUMA_CZG]],'[1]Gas PUMA-CZ Results'!$L$3:$L$383,'[1]Gas PUMA-CZ Results'!$N$3:$N$383)</f>
        <v>1.3652470957091606E-2</v>
      </c>
      <c r="H36" s="9">
        <f>(Table256[[#This Row],[FERA AR20]]-Table256[[#This Row],[Base AR20]])*100</f>
        <v>-0.19078850604036385</v>
      </c>
      <c r="I36" s="9">
        <f>(Table256[[#This Row],[FERA AR50]]-Table256[[#This Row],[Base AR50]])*100</f>
        <v>-7.4486514361935333E-3</v>
      </c>
      <c r="J36" s="7" t="s">
        <v>95</v>
      </c>
      <c r="K36" s="28" t="s">
        <v>15</v>
      </c>
    </row>
    <row r="37" spans="1:11" ht="15.75" x14ac:dyDescent="0.25">
      <c r="A37" s="12" t="s">
        <v>96</v>
      </c>
      <c r="B37" s="7" t="s">
        <v>97</v>
      </c>
      <c r="C37" s="7" t="s">
        <v>98</v>
      </c>
      <c r="D37" s="8">
        <v>6.5031387775470934E-2</v>
      </c>
      <c r="E37" s="27">
        <f>_xlfn.XLOOKUP(Table256[[#This Row],[PUMA_CZG]],'[1]Gas PUMA-CZ Results'!$L$3:$L$383,'[1]Gas PUMA-CZ Results'!$M$3:$M$383)</f>
        <v>6.314324810678465E-2</v>
      </c>
      <c r="F37" s="13">
        <v>1.4229115899731744E-2</v>
      </c>
      <c r="G37" s="27">
        <f>_xlfn.XLOOKUP(Table256[[#This Row],[PUMA_CZG]],'[1]Gas PUMA-CZ Results'!$L$3:$L$383,'[1]Gas PUMA-CZ Results'!$N$3:$N$383)</f>
        <v>1.4136712743296425E-2</v>
      </c>
      <c r="H37" s="9">
        <f>(Table256[[#This Row],[FERA AR20]]-Table256[[#This Row],[Base AR20]])*100</f>
        <v>-0.18881396686862839</v>
      </c>
      <c r="I37" s="9">
        <f>(Table256[[#This Row],[FERA AR50]]-Table256[[#This Row],[Base AR50]])*100</f>
        <v>-9.2403156435319142E-3</v>
      </c>
      <c r="J37" s="7" t="s">
        <v>99</v>
      </c>
      <c r="K37" s="28" t="s">
        <v>15</v>
      </c>
    </row>
    <row r="38" spans="1:11" ht="15.75" x14ac:dyDescent="0.25">
      <c r="A38" s="12" t="s">
        <v>143</v>
      </c>
      <c r="B38" s="7" t="s">
        <v>144</v>
      </c>
      <c r="C38" s="7" t="s">
        <v>85</v>
      </c>
      <c r="D38" s="8">
        <v>7.9054153394030616E-2</v>
      </c>
      <c r="E38" s="27">
        <f>_xlfn.XLOOKUP(Table256[[#This Row],[PUMA_CZG]],'[1]Gas PUMA-CZ Results'!$L$3:$L$383,'[1]Gas PUMA-CZ Results'!$M$3:$M$383)</f>
        <v>7.7177876451866384E-2</v>
      </c>
      <c r="F38" s="13">
        <v>1.5480128394121398E-2</v>
      </c>
      <c r="G38" s="27">
        <f>_xlfn.XLOOKUP(Table256[[#This Row],[PUMA_CZG]],'[1]Gas PUMA-CZ Results'!$L$3:$L$383,'[1]Gas PUMA-CZ Results'!$N$3:$N$383)</f>
        <v>1.540679521239904E-2</v>
      </c>
      <c r="H38" s="9">
        <f>(Table256[[#This Row],[FERA AR20]]-Table256[[#This Row],[Base AR20]])*100</f>
        <v>-0.18762769421642317</v>
      </c>
      <c r="I38" s="9">
        <f>(Table256[[#This Row],[FERA AR50]]-Table256[[#This Row],[Base AR50]])*100</f>
        <v>-7.3333181722357726E-3</v>
      </c>
      <c r="J38" s="7" t="s">
        <v>145</v>
      </c>
      <c r="K38" s="28" t="s">
        <v>15</v>
      </c>
    </row>
    <row r="39" spans="1:11" ht="15.75" x14ac:dyDescent="0.25">
      <c r="A39" s="12" t="s">
        <v>73</v>
      </c>
      <c r="B39" s="7" t="s">
        <v>74</v>
      </c>
      <c r="C39" s="7" t="s">
        <v>1134</v>
      </c>
      <c r="D39" s="8">
        <v>8.0673749263144995E-2</v>
      </c>
      <c r="E39" s="27">
        <f>_xlfn.XLOOKUP(Table256[[#This Row],[PUMA_CZG]],'[1]Gas PUMA-CZ Results'!$L$3:$L$383,'[1]Gas PUMA-CZ Results'!$M$3:$M$383)</f>
        <v>7.8807037283277079E-2</v>
      </c>
      <c r="F39" s="13">
        <v>1.9608922206205883E-2</v>
      </c>
      <c r="G39" s="27">
        <f>_xlfn.XLOOKUP(Table256[[#This Row],[PUMA_CZG]],'[1]Gas PUMA-CZ Results'!$L$3:$L$383,'[1]Gas PUMA-CZ Results'!$N$3:$N$383)</f>
        <v>1.9500571828797112E-2</v>
      </c>
      <c r="H39" s="9">
        <f>(Table256[[#This Row],[FERA AR20]]-Table256[[#This Row],[Base AR20]])*100</f>
        <v>-0.1866711979867916</v>
      </c>
      <c r="I39" s="9">
        <f>(Table256[[#This Row],[FERA AR50]]-Table256[[#This Row],[Base AR50]])*100</f>
        <v>-1.0835037740877101E-2</v>
      </c>
      <c r="J39" s="7" t="s">
        <v>1169</v>
      </c>
      <c r="K39" s="28" t="s">
        <v>15</v>
      </c>
    </row>
    <row r="40" spans="1:11" ht="15.75" x14ac:dyDescent="0.25">
      <c r="A40" s="12" t="s">
        <v>120</v>
      </c>
      <c r="B40" s="7" t="s">
        <v>121</v>
      </c>
      <c r="C40" s="7" t="s">
        <v>57</v>
      </c>
      <c r="D40" s="8">
        <v>7.055255049962747E-2</v>
      </c>
      <c r="E40" s="27">
        <f>_xlfn.XLOOKUP(Table256[[#This Row],[PUMA_CZG]],'[1]Gas PUMA-CZ Results'!$L$3:$L$383,'[1]Gas PUMA-CZ Results'!$M$3:$M$383)</f>
        <v>6.8793244923508301E-2</v>
      </c>
      <c r="F40" s="13">
        <v>1.2271969434676342E-2</v>
      </c>
      <c r="G40" s="27">
        <f>_xlfn.XLOOKUP(Table256[[#This Row],[PUMA_CZG]],'[1]Gas PUMA-CZ Results'!$L$3:$L$383,'[1]Gas PUMA-CZ Results'!$N$3:$N$383)</f>
        <v>1.2221167423953018E-2</v>
      </c>
      <c r="H40" s="9">
        <f>(Table256[[#This Row],[FERA AR20]]-Table256[[#This Row],[Base AR20]])*100</f>
        <v>-0.17593055761191689</v>
      </c>
      <c r="I40" s="9">
        <f>(Table256[[#This Row],[FERA AR50]]-Table256[[#This Row],[Base AR50]])*100</f>
        <v>-5.0802010723324104E-3</v>
      </c>
      <c r="J40" s="7" t="s">
        <v>122</v>
      </c>
      <c r="K40" s="28" t="s">
        <v>15</v>
      </c>
    </row>
    <row r="41" spans="1:11" ht="15.75" x14ac:dyDescent="0.25">
      <c r="A41" s="12" t="s">
        <v>213</v>
      </c>
      <c r="B41" s="7" t="s">
        <v>214</v>
      </c>
      <c r="C41" s="7" t="s">
        <v>151</v>
      </c>
      <c r="D41" s="8">
        <v>9.3645804966249732E-2</v>
      </c>
      <c r="E41" s="27">
        <f>_xlfn.XLOOKUP(Table256[[#This Row],[PUMA_CZG]],'[1]Gas PUMA-CZ Results'!$L$3:$L$383,'[1]Gas PUMA-CZ Results'!$M$3:$M$383)</f>
        <v>9.1887194039562414E-2</v>
      </c>
      <c r="F41" s="13">
        <v>7.8926106085917755E-3</v>
      </c>
      <c r="G41" s="27">
        <f>_xlfn.XLOOKUP(Table256[[#This Row],[PUMA_CZG]],'[1]Gas PUMA-CZ Results'!$L$3:$L$383,'[1]Gas PUMA-CZ Results'!$N$3:$N$383)</f>
        <v>7.8799078098301441E-3</v>
      </c>
      <c r="H41" s="9">
        <f>(Table256[[#This Row],[FERA AR20]]-Table256[[#This Row],[Base AR20]])*100</f>
        <v>-0.17586109266873179</v>
      </c>
      <c r="I41" s="9">
        <f>(Table256[[#This Row],[FERA AR50]]-Table256[[#This Row],[Base AR50]])*100</f>
        <v>-1.2702798761631343E-3</v>
      </c>
      <c r="J41" s="7" t="s">
        <v>215</v>
      </c>
      <c r="K41" s="28" t="s">
        <v>15</v>
      </c>
    </row>
    <row r="42" spans="1:11" ht="15.75" x14ac:dyDescent="0.25">
      <c r="A42" s="12" t="s">
        <v>102</v>
      </c>
      <c r="B42" s="7" t="s">
        <v>103</v>
      </c>
      <c r="C42" s="7" t="s">
        <v>1134</v>
      </c>
      <c r="D42" s="8">
        <v>6.297836515419436E-2</v>
      </c>
      <c r="E42" s="27">
        <f>_xlfn.XLOOKUP(Table256[[#This Row],[PUMA_CZG]],'[1]Gas PUMA-CZ Results'!$L$3:$L$383,'[1]Gas PUMA-CZ Results'!$M$3:$M$383)</f>
        <v>6.1238485284321936E-2</v>
      </c>
      <c r="F42" s="13">
        <v>1.5944054246323315E-2</v>
      </c>
      <c r="G42" s="27">
        <f>_xlfn.XLOOKUP(Table256[[#This Row],[PUMA_CZG]],'[1]Gas PUMA-CZ Results'!$L$3:$L$383,'[1]Gas PUMA-CZ Results'!$N$3:$N$383)</f>
        <v>1.5830563538643462E-2</v>
      </c>
      <c r="H42" s="9">
        <f>(Table256[[#This Row],[FERA AR20]]-Table256[[#This Row],[Base AR20]])*100</f>
        <v>-0.17398798698724238</v>
      </c>
      <c r="I42" s="9">
        <f>(Table256[[#This Row],[FERA AR50]]-Table256[[#This Row],[Base AR50]])*100</f>
        <v>-1.1349070767985303E-2</v>
      </c>
      <c r="J42" s="7" t="s">
        <v>1197</v>
      </c>
      <c r="K42" s="28" t="s">
        <v>15</v>
      </c>
    </row>
    <row r="43" spans="1:11" ht="15.75" x14ac:dyDescent="0.25">
      <c r="A43" s="12" t="s">
        <v>55</v>
      </c>
      <c r="B43" s="7" t="s">
        <v>56</v>
      </c>
      <c r="C43" s="7" t="s">
        <v>182</v>
      </c>
      <c r="D43" s="8">
        <v>8.3269175080332727E-2</v>
      </c>
      <c r="E43" s="27">
        <f>_xlfn.XLOOKUP(Table256[[#This Row],[PUMA_CZG]],'[1]Gas PUMA-CZ Results'!$L$3:$L$383,'[1]Gas PUMA-CZ Results'!$M$3:$M$383)</f>
        <v>8.1531477956733767E-2</v>
      </c>
      <c r="F43" s="13">
        <v>1.354693926187512E-2</v>
      </c>
      <c r="G43" s="27">
        <f>_xlfn.XLOOKUP(Table256[[#This Row],[PUMA_CZG]],'[1]Gas PUMA-CZ Results'!$L$3:$L$383,'[1]Gas PUMA-CZ Results'!$N$3:$N$383)</f>
        <v>1.3501889908866489E-2</v>
      </c>
      <c r="H43" s="9">
        <f>(Table256[[#This Row],[FERA AR20]]-Table256[[#This Row],[Base AR20]])*100</f>
        <v>-0.17376971235989608</v>
      </c>
      <c r="I43" s="9">
        <f>(Table256[[#This Row],[FERA AR50]]-Table256[[#This Row],[Base AR50]])*100</f>
        <v>-4.5049353008631138E-3</v>
      </c>
      <c r="J43" s="7" t="s">
        <v>183</v>
      </c>
      <c r="K43" s="28" t="s">
        <v>15</v>
      </c>
    </row>
    <row r="44" spans="1:11" ht="15.75" x14ac:dyDescent="0.25">
      <c r="A44" s="12" t="s">
        <v>87</v>
      </c>
      <c r="B44" s="7" t="s">
        <v>88</v>
      </c>
      <c r="C44" s="7" t="s">
        <v>1172</v>
      </c>
      <c r="D44" s="8">
        <v>7.6124476707334784E-2</v>
      </c>
      <c r="E44" s="27">
        <f>_xlfn.XLOOKUP(Table256[[#This Row],[PUMA_CZG]],'[1]Gas PUMA-CZ Results'!$L$3:$L$383,'[1]Gas PUMA-CZ Results'!$M$3:$M$383)</f>
        <v>7.4386808976052779E-2</v>
      </c>
      <c r="F44" s="13">
        <v>1.9661294684645926E-2</v>
      </c>
      <c r="G44" s="27">
        <f>_xlfn.XLOOKUP(Table256[[#This Row],[PUMA_CZG]],'[1]Gas PUMA-CZ Results'!$L$3:$L$383,'[1]Gas PUMA-CZ Results'!$N$3:$N$383)</f>
        <v>1.9544973376878366E-2</v>
      </c>
      <c r="H44" s="9">
        <f>(Table256[[#This Row],[FERA AR20]]-Table256[[#This Row],[Base AR20]])*100</f>
        <v>-0.17376677312820055</v>
      </c>
      <c r="I44" s="9">
        <f>(Table256[[#This Row],[FERA AR50]]-Table256[[#This Row],[Base AR50]])*100</f>
        <v>-1.1632130776756053E-2</v>
      </c>
      <c r="J44" s="7" t="s">
        <v>1176</v>
      </c>
      <c r="K44" s="28" t="s">
        <v>15</v>
      </c>
    </row>
    <row r="45" spans="1:11" ht="15.75" x14ac:dyDescent="0.25">
      <c r="A45" s="12" t="s">
        <v>123</v>
      </c>
      <c r="B45" s="7" t="s">
        <v>124</v>
      </c>
      <c r="C45" s="7" t="s">
        <v>41</v>
      </c>
      <c r="D45" s="8">
        <v>8.4834087830162774E-2</v>
      </c>
      <c r="E45" s="27">
        <f>_xlfn.XLOOKUP(Table256[[#This Row],[PUMA_CZG]],'[1]Gas PUMA-CZ Results'!$L$3:$L$383,'[1]Gas PUMA-CZ Results'!$M$3:$M$383)</f>
        <v>8.3121496918464877E-2</v>
      </c>
      <c r="F45" s="13">
        <v>2.4913736561555915E-2</v>
      </c>
      <c r="G45" s="27">
        <f>_xlfn.XLOOKUP(Table256[[#This Row],[PUMA_CZG]],'[1]Gas PUMA-CZ Results'!$L$3:$L$383,'[1]Gas PUMA-CZ Results'!$N$3:$N$383)</f>
        <v>2.4764352647324919E-2</v>
      </c>
      <c r="H45" s="9">
        <f>(Table256[[#This Row],[FERA AR20]]-Table256[[#This Row],[Base AR20]])*100</f>
        <v>-0.17125909116978977</v>
      </c>
      <c r="I45" s="9">
        <f>(Table256[[#This Row],[FERA AR50]]-Table256[[#This Row],[Base AR50]])*100</f>
        <v>-1.4938391423099592E-2</v>
      </c>
      <c r="J45" s="7" t="s">
        <v>125</v>
      </c>
      <c r="K45" s="28" t="s">
        <v>15</v>
      </c>
    </row>
    <row r="46" spans="1:11" ht="15.75" x14ac:dyDescent="0.25">
      <c r="A46" s="12" t="s">
        <v>76</v>
      </c>
      <c r="B46" s="7" t="s">
        <v>77</v>
      </c>
      <c r="C46" s="7" t="s">
        <v>100</v>
      </c>
      <c r="D46" s="8">
        <v>6.6887143890607834E-2</v>
      </c>
      <c r="E46" s="27">
        <f>_xlfn.XLOOKUP(Table256[[#This Row],[PUMA_CZG]],'[1]Gas PUMA-CZ Results'!$L$3:$L$383,'[1]Gas PUMA-CZ Results'!$M$3:$M$383)</f>
        <v>6.5189951251204137E-2</v>
      </c>
      <c r="F46" s="13">
        <v>2.1373260972976794E-2</v>
      </c>
      <c r="G46" s="27">
        <f>_xlfn.XLOOKUP(Table256[[#This Row],[PUMA_CZG]],'[1]Gas PUMA-CZ Results'!$L$3:$L$383,'[1]Gas PUMA-CZ Results'!$N$3:$N$383)</f>
        <v>2.1197248263930778E-2</v>
      </c>
      <c r="H46" s="9">
        <f>(Table256[[#This Row],[FERA AR20]]-Table256[[#This Row],[Base AR20]])*100</f>
        <v>-0.16971926394036968</v>
      </c>
      <c r="I46" s="9">
        <f>(Table256[[#This Row],[FERA AR50]]-Table256[[#This Row],[Base AR50]])*100</f>
        <v>-1.7601270904601604E-2</v>
      </c>
      <c r="J46" s="7" t="s">
        <v>101</v>
      </c>
      <c r="K46" s="28" t="s">
        <v>15</v>
      </c>
    </row>
    <row r="47" spans="1:11" ht="15.75" x14ac:dyDescent="0.25">
      <c r="A47" s="12" t="s">
        <v>87</v>
      </c>
      <c r="B47" s="7" t="s">
        <v>88</v>
      </c>
      <c r="C47" s="7" t="s">
        <v>1134</v>
      </c>
      <c r="D47" s="8">
        <v>7.3535565228011773E-2</v>
      </c>
      <c r="E47" s="27">
        <f>_xlfn.XLOOKUP(Table256[[#This Row],[PUMA_CZG]],'[1]Gas PUMA-CZ Results'!$L$3:$L$383,'[1]Gas PUMA-CZ Results'!$M$3:$M$383)</f>
        <v>7.1847502095836374E-2</v>
      </c>
      <c r="F47" s="13">
        <v>1.8709064202718732E-2</v>
      </c>
      <c r="G47" s="27">
        <f>_xlfn.XLOOKUP(Table256[[#This Row],[PUMA_CZG]],'[1]Gas PUMA-CZ Results'!$L$3:$L$383,'[1]Gas PUMA-CZ Results'!$N$3:$N$383)</f>
        <v>1.8598994488602257E-2</v>
      </c>
      <c r="H47" s="9">
        <f>(Table256[[#This Row],[FERA AR20]]-Table256[[#This Row],[Base AR20]])*100</f>
        <v>-0.16880631321753992</v>
      </c>
      <c r="I47" s="9">
        <f>(Table256[[#This Row],[FERA AR50]]-Table256[[#This Row],[Base AR50]])*100</f>
        <v>-1.1006971411647512E-2</v>
      </c>
      <c r="J47" s="7" t="s">
        <v>1185</v>
      </c>
      <c r="K47" s="28" t="s">
        <v>15</v>
      </c>
    </row>
    <row r="48" spans="1:11" ht="15.75" x14ac:dyDescent="0.25">
      <c r="A48" s="12" t="s">
        <v>126</v>
      </c>
      <c r="B48" s="7" t="s">
        <v>127</v>
      </c>
      <c r="C48" s="7" t="s">
        <v>113</v>
      </c>
      <c r="D48" s="8">
        <v>7.9926079556571925E-2</v>
      </c>
      <c r="E48" s="27">
        <f>_xlfn.XLOOKUP(Table256[[#This Row],[PUMA_CZG]],'[1]Gas PUMA-CZ Results'!$L$3:$L$383,'[1]Gas PUMA-CZ Results'!$M$3:$M$383)</f>
        <v>7.8248289749032432E-2</v>
      </c>
      <c r="F48" s="13">
        <v>1.8724460624072729E-2</v>
      </c>
      <c r="G48" s="27">
        <f>_xlfn.XLOOKUP(Table256[[#This Row],[PUMA_CZG]],'[1]Gas PUMA-CZ Results'!$L$3:$L$383,'[1]Gas PUMA-CZ Results'!$N$3:$N$383)</f>
        <v>1.8630943429043041E-2</v>
      </c>
      <c r="H48" s="9">
        <f>(Table256[[#This Row],[FERA AR20]]-Table256[[#This Row],[Base AR20]])*100</f>
        <v>-0.16777898075394926</v>
      </c>
      <c r="I48" s="9">
        <f>(Table256[[#This Row],[FERA AR50]]-Table256[[#This Row],[Base AR50]])*100</f>
        <v>-9.3517195029688138E-3</v>
      </c>
      <c r="J48" s="7" t="s">
        <v>197</v>
      </c>
      <c r="K48" s="28" t="s">
        <v>15</v>
      </c>
    </row>
    <row r="49" spans="1:11" ht="15.75" x14ac:dyDescent="0.25">
      <c r="A49" s="12" t="s">
        <v>240</v>
      </c>
      <c r="B49" s="7" t="s">
        <v>241</v>
      </c>
      <c r="C49" s="7" t="s">
        <v>151</v>
      </c>
      <c r="D49" s="8">
        <v>9.0248186019595986E-2</v>
      </c>
      <c r="E49" s="27">
        <f>_xlfn.XLOOKUP(Table256[[#This Row],[PUMA_CZG]],'[1]Gas PUMA-CZ Results'!$L$3:$L$383,'[1]Gas PUMA-CZ Results'!$M$3:$M$383)</f>
        <v>8.861338585432188E-2</v>
      </c>
      <c r="F49" s="13">
        <v>1.8204103193617167E-2</v>
      </c>
      <c r="G49" s="27">
        <f>_xlfn.XLOOKUP(Table256[[#This Row],[PUMA_CZG]],'[1]Gas PUMA-CZ Results'!$L$3:$L$383,'[1]Gas PUMA-CZ Results'!$N$3:$N$383)</f>
        <v>1.813663191174646E-2</v>
      </c>
      <c r="H49" s="9">
        <f>(Table256[[#This Row],[FERA AR20]]-Table256[[#This Row],[Base AR20]])*100</f>
        <v>-0.16348001652741057</v>
      </c>
      <c r="I49" s="9">
        <f>(Table256[[#This Row],[FERA AR50]]-Table256[[#This Row],[Base AR50]])*100</f>
        <v>-6.7471281870706834E-3</v>
      </c>
      <c r="J49" s="7" t="s">
        <v>242</v>
      </c>
      <c r="K49" s="28" t="s">
        <v>15</v>
      </c>
    </row>
    <row r="50" spans="1:11" ht="15.75" x14ac:dyDescent="0.25">
      <c r="A50" s="12" t="s">
        <v>146</v>
      </c>
      <c r="B50" s="7" t="s">
        <v>147</v>
      </c>
      <c r="C50" s="7" t="s">
        <v>41</v>
      </c>
      <c r="D50" s="8">
        <v>8.0537268435043413E-2</v>
      </c>
      <c r="E50" s="27">
        <f>_xlfn.XLOOKUP(Table256[[#This Row],[PUMA_CZG]],'[1]Gas PUMA-CZ Results'!$L$3:$L$383,'[1]Gas PUMA-CZ Results'!$M$3:$M$383)</f>
        <v>7.8904125455320995E-2</v>
      </c>
      <c r="F50" s="13">
        <v>2.2835204573170537E-2</v>
      </c>
      <c r="G50" s="27">
        <f>_xlfn.XLOOKUP(Table256[[#This Row],[PUMA_CZG]],'[1]Gas PUMA-CZ Results'!$L$3:$L$383,'[1]Gas PUMA-CZ Results'!$N$3:$N$383)</f>
        <v>2.2703365006700411E-2</v>
      </c>
      <c r="H50" s="9">
        <f>(Table256[[#This Row],[FERA AR20]]-Table256[[#This Row],[Base AR20]])*100</f>
        <v>-0.16331429797224184</v>
      </c>
      <c r="I50" s="9">
        <f>(Table256[[#This Row],[FERA AR50]]-Table256[[#This Row],[Base AR50]])*100</f>
        <v>-1.3183956647012593E-2</v>
      </c>
      <c r="J50" s="7" t="s">
        <v>148</v>
      </c>
      <c r="K50" s="28" t="s">
        <v>15</v>
      </c>
    </row>
    <row r="51" spans="1:11" ht="15.75" x14ac:dyDescent="0.25">
      <c r="A51" s="12" t="s">
        <v>170</v>
      </c>
      <c r="B51" s="7" t="s">
        <v>171</v>
      </c>
      <c r="C51" s="7" t="s">
        <v>85</v>
      </c>
      <c r="D51" s="8">
        <v>7.3031889653000795E-2</v>
      </c>
      <c r="E51" s="27">
        <f>_xlfn.XLOOKUP(Table256[[#This Row],[PUMA_CZG]],'[1]Gas PUMA-CZ Results'!$L$3:$L$383,'[1]Gas PUMA-CZ Results'!$M$3:$M$383)</f>
        <v>7.142598310594124E-2</v>
      </c>
      <c r="F51" s="13">
        <v>1.5893969575657693E-2</v>
      </c>
      <c r="G51" s="27">
        <f>_xlfn.XLOOKUP(Table256[[#This Row],[PUMA_CZG]],'[1]Gas PUMA-CZ Results'!$L$3:$L$383,'[1]Gas PUMA-CZ Results'!$N$3:$N$383)</f>
        <v>1.5816668273820226E-2</v>
      </c>
      <c r="H51" s="9">
        <f>(Table256[[#This Row],[FERA AR20]]-Table256[[#This Row],[Base AR20]])*100</f>
        <v>-0.16059065470595546</v>
      </c>
      <c r="I51" s="9">
        <f>(Table256[[#This Row],[FERA AR50]]-Table256[[#This Row],[Base AR50]])*100</f>
        <v>-7.7301301837466585E-3</v>
      </c>
      <c r="J51" s="7" t="s">
        <v>172</v>
      </c>
      <c r="K51" s="28" t="s">
        <v>15</v>
      </c>
    </row>
    <row r="52" spans="1:11" ht="15.75" x14ac:dyDescent="0.25">
      <c r="A52" s="12" t="s">
        <v>143</v>
      </c>
      <c r="B52" s="7" t="s">
        <v>144</v>
      </c>
      <c r="C52" s="7" t="s">
        <v>113</v>
      </c>
      <c r="D52" s="8">
        <v>7.7495715966129253E-2</v>
      </c>
      <c r="E52" s="27">
        <f>_xlfn.XLOOKUP(Table256[[#This Row],[PUMA_CZG]],'[1]Gas PUMA-CZ Results'!$L$3:$L$383,'[1]Gas PUMA-CZ Results'!$M$3:$M$383)</f>
        <v>7.5918235432562833E-2</v>
      </c>
      <c r="F52" s="13">
        <v>1.5419167766748712E-2</v>
      </c>
      <c r="G52" s="27">
        <f>_xlfn.XLOOKUP(Table256[[#This Row],[PUMA_CZG]],'[1]Gas PUMA-CZ Results'!$L$3:$L$383,'[1]Gas PUMA-CZ Results'!$N$3:$N$383)</f>
        <v>1.5355697959900296E-2</v>
      </c>
      <c r="H52" s="9">
        <f>(Table256[[#This Row],[FERA AR20]]-Table256[[#This Row],[Base AR20]])*100</f>
        <v>-0.15774805335664194</v>
      </c>
      <c r="I52" s="9">
        <f>(Table256[[#This Row],[FERA AR50]]-Table256[[#This Row],[Base AR50]])*100</f>
        <v>-6.346980684841623E-3</v>
      </c>
      <c r="J52" s="7" t="s">
        <v>211</v>
      </c>
      <c r="K52" s="28" t="s">
        <v>15</v>
      </c>
    </row>
    <row r="53" spans="1:11" ht="15.75" x14ac:dyDescent="0.25">
      <c r="A53" s="12" t="s">
        <v>59</v>
      </c>
      <c r="B53" s="7" t="s">
        <v>60</v>
      </c>
      <c r="C53" s="7" t="s">
        <v>243</v>
      </c>
      <c r="D53" s="8">
        <v>8.6535413725441906E-2</v>
      </c>
      <c r="E53" s="27">
        <f>_xlfn.XLOOKUP(Table256[[#This Row],[PUMA_CZG]],'[1]Gas PUMA-CZ Results'!$L$3:$L$383,'[1]Gas PUMA-CZ Results'!$M$3:$M$383)</f>
        <v>8.4974385039210246E-2</v>
      </c>
      <c r="F53" s="13">
        <v>2.1280041465401429E-2</v>
      </c>
      <c r="G53" s="27">
        <f>_xlfn.XLOOKUP(Table256[[#This Row],[PUMA_CZG]],'[1]Gas PUMA-CZ Results'!$L$3:$L$383,'[1]Gas PUMA-CZ Results'!$N$3:$N$383)</f>
        <v>2.1184540821330741E-2</v>
      </c>
      <c r="H53" s="9">
        <f>(Table256[[#This Row],[FERA AR20]]-Table256[[#This Row],[Base AR20]])*100</f>
        <v>-0.15610286862316608</v>
      </c>
      <c r="I53" s="9">
        <f>(Table256[[#This Row],[FERA AR50]]-Table256[[#This Row],[Base AR50]])*100</f>
        <v>-9.5500644070687507E-3</v>
      </c>
      <c r="J53" s="7" t="s">
        <v>244</v>
      </c>
      <c r="K53" s="28" t="s">
        <v>15</v>
      </c>
    </row>
    <row r="54" spans="1:11" ht="15.75" x14ac:dyDescent="0.25">
      <c r="A54" s="12" t="s">
        <v>176</v>
      </c>
      <c r="B54" s="7" t="s">
        <v>177</v>
      </c>
      <c r="C54" s="7" t="s">
        <v>41</v>
      </c>
      <c r="D54" s="8">
        <v>7.4761121465996672E-2</v>
      </c>
      <c r="E54" s="27">
        <f>_xlfn.XLOOKUP(Table256[[#This Row],[PUMA_CZG]],'[1]Gas PUMA-CZ Results'!$L$3:$L$383,'[1]Gas PUMA-CZ Results'!$M$3:$M$383)</f>
        <v>7.3202097302260072E-2</v>
      </c>
      <c r="F54" s="13">
        <v>2.2893302284547824E-2</v>
      </c>
      <c r="G54" s="27">
        <f>_xlfn.XLOOKUP(Table256[[#This Row],[PUMA_CZG]],'[1]Gas PUMA-CZ Results'!$L$3:$L$383,'[1]Gas PUMA-CZ Results'!$N$3:$N$383)</f>
        <v>2.2745457388884515E-2</v>
      </c>
      <c r="H54" s="9">
        <f>(Table256[[#This Row],[FERA AR20]]-Table256[[#This Row],[Base AR20]])*100</f>
        <v>-0.15590241637365998</v>
      </c>
      <c r="I54" s="9">
        <f>(Table256[[#This Row],[FERA AR50]]-Table256[[#This Row],[Base AR50]])*100</f>
        <v>-1.4784489566330855E-2</v>
      </c>
      <c r="J54" s="7" t="s">
        <v>178</v>
      </c>
      <c r="K54" s="28" t="s">
        <v>15</v>
      </c>
    </row>
    <row r="55" spans="1:11" ht="15.75" x14ac:dyDescent="0.25">
      <c r="A55" s="12" t="s">
        <v>223</v>
      </c>
      <c r="B55" s="7" t="s">
        <v>224</v>
      </c>
      <c r="C55" s="7" t="s">
        <v>113</v>
      </c>
      <c r="D55" s="8">
        <v>7.6574022067174494E-2</v>
      </c>
      <c r="E55" s="27">
        <f>_xlfn.XLOOKUP(Table256[[#This Row],[PUMA_CZG]],'[1]Gas PUMA-CZ Results'!$L$3:$L$383,'[1]Gas PUMA-CZ Results'!$M$3:$M$383)</f>
        <v>7.5033282492833669E-2</v>
      </c>
      <c r="F55" s="13">
        <v>1.4147968728346495E-2</v>
      </c>
      <c r="G55" s="27">
        <f>_xlfn.XLOOKUP(Table256[[#This Row],[PUMA_CZG]],'[1]Gas PUMA-CZ Results'!$L$3:$L$383,'[1]Gas PUMA-CZ Results'!$N$3:$N$383)</f>
        <v>1.4094514481451475E-2</v>
      </c>
      <c r="H55" s="9">
        <f>(Table256[[#This Row],[FERA AR20]]-Table256[[#This Row],[Base AR20]])*100</f>
        <v>-0.15407395743408242</v>
      </c>
      <c r="I55" s="9">
        <f>(Table256[[#This Row],[FERA AR50]]-Table256[[#This Row],[Base AR50]])*100</f>
        <v>-5.3454246895019708E-3</v>
      </c>
      <c r="J55" s="7" t="s">
        <v>225</v>
      </c>
      <c r="K55" s="28" t="s">
        <v>15</v>
      </c>
    </row>
    <row r="56" spans="1:11" ht="15.75" x14ac:dyDescent="0.25">
      <c r="A56" s="12" t="s">
        <v>129</v>
      </c>
      <c r="B56" s="7" t="s">
        <v>130</v>
      </c>
      <c r="C56" s="7" t="s">
        <v>57</v>
      </c>
      <c r="D56" s="8">
        <v>6.8124212470817375E-2</v>
      </c>
      <c r="E56" s="27">
        <f>_xlfn.XLOOKUP(Table256[[#This Row],[PUMA_CZG]],'[1]Gas PUMA-CZ Results'!$L$3:$L$383,'[1]Gas PUMA-CZ Results'!$M$3:$M$383)</f>
        <v>6.6585550007348782E-2</v>
      </c>
      <c r="F56" s="13">
        <v>1.4978937687194145E-2</v>
      </c>
      <c r="G56" s="27">
        <f>_xlfn.XLOOKUP(Table256[[#This Row],[PUMA_CZG]],'[1]Gas PUMA-CZ Results'!$L$3:$L$383,'[1]Gas PUMA-CZ Results'!$N$3:$N$383)</f>
        <v>1.4903309468167258E-2</v>
      </c>
      <c r="H56" s="9">
        <f>(Table256[[#This Row],[FERA AR20]]-Table256[[#This Row],[Base AR20]])*100</f>
        <v>-0.1538662463468593</v>
      </c>
      <c r="I56" s="9">
        <f>(Table256[[#This Row],[FERA AR50]]-Table256[[#This Row],[Base AR50]])*100</f>
        <v>-7.5628219026886365E-3</v>
      </c>
      <c r="J56" s="7" t="s">
        <v>131</v>
      </c>
      <c r="K56" s="28" t="s">
        <v>15</v>
      </c>
    </row>
    <row r="57" spans="1:11" ht="15.75" x14ac:dyDescent="0.25">
      <c r="A57" s="12" t="s">
        <v>105</v>
      </c>
      <c r="B57" s="7" t="s">
        <v>106</v>
      </c>
      <c r="C57" s="7" t="s">
        <v>26</v>
      </c>
      <c r="D57" s="8">
        <v>6.0971971174825113E-2</v>
      </c>
      <c r="E57" s="27">
        <f>_xlfn.XLOOKUP(Table256[[#This Row],[PUMA_CZG]],'[1]Gas PUMA-CZ Results'!$L$3:$L$383,'[1]Gas PUMA-CZ Results'!$M$3:$M$383)</f>
        <v>5.9481289978085675E-2</v>
      </c>
      <c r="F57" s="13">
        <v>1.6516104582139882E-2</v>
      </c>
      <c r="G57" s="27">
        <f>_xlfn.XLOOKUP(Table256[[#This Row],[PUMA_CZG]],'[1]Gas PUMA-CZ Results'!$L$3:$L$383,'[1]Gas PUMA-CZ Results'!$N$3:$N$383)</f>
        <v>1.6405952863905955E-2</v>
      </c>
      <c r="H57" s="9">
        <f>(Table256[[#This Row],[FERA AR20]]-Table256[[#This Row],[Base AR20]])*100</f>
        <v>-0.14906811967394379</v>
      </c>
      <c r="I57" s="9">
        <f>(Table256[[#This Row],[FERA AR50]]-Table256[[#This Row],[Base AR50]])*100</f>
        <v>-1.101517182339265E-2</v>
      </c>
      <c r="J57" s="7" t="s">
        <v>107</v>
      </c>
      <c r="K57" s="28" t="s">
        <v>15</v>
      </c>
    </row>
    <row r="58" spans="1:11" ht="15.75" x14ac:dyDescent="0.25">
      <c r="A58" s="12" t="s">
        <v>198</v>
      </c>
      <c r="B58" s="7" t="s">
        <v>199</v>
      </c>
      <c r="C58" s="7" t="s">
        <v>85</v>
      </c>
      <c r="D58" s="8">
        <v>7.0364099754510315E-2</v>
      </c>
      <c r="E58" s="27">
        <f>_xlfn.XLOOKUP(Table256[[#This Row],[PUMA_CZG]],'[1]Gas PUMA-CZ Results'!$L$3:$L$383,'[1]Gas PUMA-CZ Results'!$M$3:$M$383)</f>
        <v>6.8873872703277633E-2</v>
      </c>
      <c r="F58" s="13">
        <v>1.2115278676571037E-2</v>
      </c>
      <c r="G58" s="27">
        <f>_xlfn.XLOOKUP(Table256[[#This Row],[PUMA_CZG]],'[1]Gas PUMA-CZ Results'!$L$3:$L$383,'[1]Gas PUMA-CZ Results'!$N$3:$N$383)</f>
        <v>1.2070314787064379E-2</v>
      </c>
      <c r="H58" s="9">
        <f>(Table256[[#This Row],[FERA AR20]]-Table256[[#This Row],[Base AR20]])*100</f>
        <v>-0.14902270512326815</v>
      </c>
      <c r="I58" s="9">
        <f>(Table256[[#This Row],[FERA AR50]]-Table256[[#This Row],[Base AR50]])*100</f>
        <v>-4.4963889506657861E-3</v>
      </c>
      <c r="J58" s="7" t="s">
        <v>200</v>
      </c>
      <c r="K58" s="28" t="s">
        <v>15</v>
      </c>
    </row>
    <row r="59" spans="1:11" ht="15.75" x14ac:dyDescent="0.25">
      <c r="A59" s="12" t="s">
        <v>73</v>
      </c>
      <c r="B59" s="7" t="s">
        <v>74</v>
      </c>
      <c r="C59" s="7" t="s">
        <v>1179</v>
      </c>
      <c r="D59" s="8">
        <v>7.5075899468733331E-2</v>
      </c>
      <c r="E59" s="27">
        <f>_xlfn.XLOOKUP(Table256[[#This Row],[PUMA_CZG]],'[1]Gas PUMA-CZ Results'!$L$3:$L$383,'[1]Gas PUMA-CZ Results'!$M$3:$M$383)</f>
        <v>7.3589935109449889E-2</v>
      </c>
      <c r="F59" s="13">
        <v>2.0034648735376255E-2</v>
      </c>
      <c r="G59" s="27">
        <f>_xlfn.XLOOKUP(Table256[[#This Row],[PUMA_CZG]],'[1]Gas PUMA-CZ Results'!$L$3:$L$383,'[1]Gas PUMA-CZ Results'!$N$3:$N$383)</f>
        <v>1.9927413428351439E-2</v>
      </c>
      <c r="H59" s="9">
        <f>(Table256[[#This Row],[FERA AR20]]-Table256[[#This Row],[Base AR20]])*100</f>
        <v>-0.14859643592834426</v>
      </c>
      <c r="I59" s="9">
        <f>(Table256[[#This Row],[FERA AR50]]-Table256[[#This Row],[Base AR50]])*100</f>
        <v>-1.0723530702481596E-2</v>
      </c>
      <c r="J59" s="7" t="s">
        <v>1180</v>
      </c>
      <c r="K59" s="28" t="s">
        <v>15</v>
      </c>
    </row>
    <row r="60" spans="1:11" ht="15.75" x14ac:dyDescent="0.25">
      <c r="A60" s="12" t="s">
        <v>73</v>
      </c>
      <c r="B60" s="7" t="s">
        <v>74</v>
      </c>
      <c r="C60" s="7" t="s">
        <v>1181</v>
      </c>
      <c r="D60" s="8">
        <v>7.5036389736661185E-2</v>
      </c>
      <c r="E60" s="27">
        <f>_xlfn.XLOOKUP(Table256[[#This Row],[PUMA_CZG]],'[1]Gas PUMA-CZ Results'!$L$3:$L$383,'[1]Gas PUMA-CZ Results'!$M$3:$M$383)</f>
        <v>7.3565398686071176E-2</v>
      </c>
      <c r="F60" s="13">
        <v>2.0195018264957003E-2</v>
      </c>
      <c r="G60" s="27">
        <f>_xlfn.XLOOKUP(Table256[[#This Row],[PUMA_CZG]],'[1]Gas PUMA-CZ Results'!$L$3:$L$383,'[1]Gas PUMA-CZ Results'!$N$3:$N$383)</f>
        <v>2.0087302858068316E-2</v>
      </c>
      <c r="H60" s="9">
        <f>(Table256[[#This Row],[FERA AR20]]-Table256[[#This Row],[Base AR20]])*100</f>
        <v>-0.14709910505900092</v>
      </c>
      <c r="I60" s="9">
        <f>(Table256[[#This Row],[FERA AR50]]-Table256[[#This Row],[Base AR50]])*100</f>
        <v>-1.0771540688868722E-2</v>
      </c>
      <c r="J60" s="7" t="s">
        <v>1182</v>
      </c>
      <c r="K60" s="28" t="s">
        <v>15</v>
      </c>
    </row>
    <row r="61" spans="1:11" ht="15.75" x14ac:dyDescent="0.25">
      <c r="A61" s="12" t="s">
        <v>276</v>
      </c>
      <c r="B61" s="7" t="s">
        <v>277</v>
      </c>
      <c r="C61" s="7" t="s">
        <v>1134</v>
      </c>
      <c r="D61" s="8">
        <v>8.4025112310153999E-2</v>
      </c>
      <c r="E61" s="27">
        <f>_xlfn.XLOOKUP(Table256[[#This Row],[PUMA_CZG]],'[1]Gas PUMA-CZ Results'!$L$3:$L$383,'[1]Gas PUMA-CZ Results'!$M$3:$M$383)</f>
        <v>8.2574820443732891E-2</v>
      </c>
      <c r="F61" s="13">
        <v>1.4505098944845196E-2</v>
      </c>
      <c r="G61" s="27">
        <f>_xlfn.XLOOKUP(Table256[[#This Row],[PUMA_CZG]],'[1]Gas PUMA-CZ Results'!$L$3:$L$383,'[1]Gas PUMA-CZ Results'!$N$3:$N$383)</f>
        <v>1.4461318469436031E-2</v>
      </c>
      <c r="H61" s="9">
        <f>(Table256[[#This Row],[FERA AR20]]-Table256[[#This Row],[Base AR20]])*100</f>
        <v>-0.14502918664211079</v>
      </c>
      <c r="I61" s="9">
        <f>(Table256[[#This Row],[FERA AR50]]-Table256[[#This Row],[Base AR50]])*100</f>
        <v>-4.3780475409165368E-3</v>
      </c>
      <c r="J61" s="7" t="s">
        <v>1165</v>
      </c>
      <c r="K61" s="28" t="s">
        <v>15</v>
      </c>
    </row>
    <row r="62" spans="1:11" ht="15.75" x14ac:dyDescent="0.25">
      <c r="A62" s="12" t="s">
        <v>158</v>
      </c>
      <c r="B62" s="7" t="s">
        <v>159</v>
      </c>
      <c r="C62" s="7" t="s">
        <v>41</v>
      </c>
      <c r="D62" s="8">
        <v>7.1746881610223037E-2</v>
      </c>
      <c r="E62" s="27">
        <f>_xlfn.XLOOKUP(Table256[[#This Row],[PUMA_CZG]],'[1]Gas PUMA-CZ Results'!$L$3:$L$383,'[1]Gas PUMA-CZ Results'!$M$3:$M$383)</f>
        <v>7.0310641290409245E-2</v>
      </c>
      <c r="F62" s="13">
        <v>2.0552197232963421E-2</v>
      </c>
      <c r="G62" s="27">
        <f>_xlfn.XLOOKUP(Table256[[#This Row],[PUMA_CZG]],'[1]Gas PUMA-CZ Results'!$L$3:$L$383,'[1]Gas PUMA-CZ Results'!$N$3:$N$383)</f>
        <v>2.0432900571643171E-2</v>
      </c>
      <c r="H62" s="9">
        <f>(Table256[[#This Row],[FERA AR20]]-Table256[[#This Row],[Base AR20]])*100</f>
        <v>-0.14362403198137919</v>
      </c>
      <c r="I62" s="9">
        <f>(Table256[[#This Row],[FERA AR50]]-Table256[[#This Row],[Base AR50]])*100</f>
        <v>-1.1929666132024994E-2</v>
      </c>
      <c r="J62" s="7" t="s">
        <v>201</v>
      </c>
      <c r="K62" s="28" t="s">
        <v>15</v>
      </c>
    </row>
    <row r="63" spans="1:11" ht="15.75" x14ac:dyDescent="0.25">
      <c r="A63" s="12" t="s">
        <v>164</v>
      </c>
      <c r="B63" s="7" t="s">
        <v>165</v>
      </c>
      <c r="C63" s="7" t="s">
        <v>182</v>
      </c>
      <c r="D63" s="8">
        <v>7.6974604081739534E-2</v>
      </c>
      <c r="E63" s="27">
        <f>_xlfn.XLOOKUP(Table256[[#This Row],[PUMA_CZG]],'[1]Gas PUMA-CZ Results'!$L$3:$L$383,'[1]Gas PUMA-CZ Results'!$M$3:$M$383)</f>
        <v>7.5540627535323771E-2</v>
      </c>
      <c r="F63" s="13">
        <v>1.299658946414573E-2</v>
      </c>
      <c r="G63" s="27">
        <f>_xlfn.XLOOKUP(Table256[[#This Row],[PUMA_CZG]],'[1]Gas PUMA-CZ Results'!$L$3:$L$383,'[1]Gas PUMA-CZ Results'!$N$3:$N$383)</f>
        <v>1.2955161410279879E-2</v>
      </c>
      <c r="H63" s="9">
        <f>(Table256[[#This Row],[FERA AR20]]-Table256[[#This Row],[Base AR20]])*100</f>
        <v>-0.14339765464157633</v>
      </c>
      <c r="I63" s="9">
        <f>(Table256[[#This Row],[FERA AR50]]-Table256[[#This Row],[Base AR50]])*100</f>
        <v>-4.142805386585062E-3</v>
      </c>
      <c r="J63" s="7" t="s">
        <v>226</v>
      </c>
      <c r="K63" s="28" t="s">
        <v>15</v>
      </c>
    </row>
    <row r="64" spans="1:11" ht="15.75" x14ac:dyDescent="0.25">
      <c r="A64" s="12" t="s">
        <v>208</v>
      </c>
      <c r="B64" s="7" t="s">
        <v>209</v>
      </c>
      <c r="C64" s="7" t="s">
        <v>85</v>
      </c>
      <c r="D64" s="8">
        <v>6.8526088894958856E-2</v>
      </c>
      <c r="E64" s="27">
        <f>_xlfn.XLOOKUP(Table256[[#This Row],[PUMA_CZG]],'[1]Gas PUMA-CZ Results'!$L$3:$L$383,'[1]Gas PUMA-CZ Results'!$M$3:$M$383)</f>
        <v>6.7110604680618774E-2</v>
      </c>
      <c r="F64" s="13">
        <v>1.2267749504382959E-2</v>
      </c>
      <c r="G64" s="27">
        <f>_xlfn.XLOOKUP(Table256[[#This Row],[PUMA_CZG]],'[1]Gas PUMA-CZ Results'!$L$3:$L$383,'[1]Gas PUMA-CZ Results'!$N$3:$N$383)</f>
        <v>1.2221647638082134E-2</v>
      </c>
      <c r="H64" s="9">
        <f>(Table256[[#This Row],[FERA AR20]]-Table256[[#This Row],[Base AR20]])*100</f>
        <v>-0.1415484214340082</v>
      </c>
      <c r="I64" s="9">
        <f>(Table256[[#This Row],[FERA AR50]]-Table256[[#This Row],[Base AR50]])*100</f>
        <v>-4.610186630082426E-3</v>
      </c>
      <c r="J64" s="7" t="s">
        <v>210</v>
      </c>
      <c r="K64" s="28" t="s">
        <v>15</v>
      </c>
    </row>
    <row r="65" spans="1:11" ht="15.75" x14ac:dyDescent="0.25">
      <c r="A65" s="12" t="s">
        <v>96</v>
      </c>
      <c r="B65" s="7" t="s">
        <v>97</v>
      </c>
      <c r="C65" s="7" t="s">
        <v>85</v>
      </c>
      <c r="D65" s="8">
        <v>6.8153841890353131E-2</v>
      </c>
      <c r="E65" s="27">
        <f>_xlfn.XLOOKUP(Table256[[#This Row],[PUMA_CZG]],'[1]Gas PUMA-CZ Results'!$L$3:$L$383,'[1]Gas PUMA-CZ Results'!$M$3:$M$383)</f>
        <v>6.6753670429286344E-2</v>
      </c>
      <c r="F65" s="13">
        <v>1.4373398561127806E-2</v>
      </c>
      <c r="G65" s="27">
        <f>_xlfn.XLOOKUP(Table256[[#This Row],[PUMA_CZG]],'[1]Gas PUMA-CZ Results'!$L$3:$L$383,'[1]Gas PUMA-CZ Results'!$N$3:$N$383)</f>
        <v>1.4310152420752627E-2</v>
      </c>
      <c r="H65" s="9">
        <f>(Table256[[#This Row],[FERA AR20]]-Table256[[#This Row],[Base AR20]])*100</f>
        <v>-0.14001714610667876</v>
      </c>
      <c r="I65" s="9">
        <f>(Table256[[#This Row],[FERA AR50]]-Table256[[#This Row],[Base AR50]])*100</f>
        <v>-6.3246140375179671E-3</v>
      </c>
      <c r="J65" s="7" t="s">
        <v>212</v>
      </c>
      <c r="K65" s="28" t="s">
        <v>15</v>
      </c>
    </row>
    <row r="66" spans="1:11" ht="15.75" x14ac:dyDescent="0.25">
      <c r="A66" s="12" t="s">
        <v>167</v>
      </c>
      <c r="B66" s="7" t="s">
        <v>168</v>
      </c>
      <c r="C66" s="7" t="s">
        <v>1134</v>
      </c>
      <c r="D66" s="8">
        <v>8.124592891475603E-2</v>
      </c>
      <c r="E66" s="27">
        <f>_xlfn.XLOOKUP(Table256[[#This Row],[PUMA_CZG]],'[1]Gas PUMA-CZ Results'!$L$3:$L$383,'[1]Gas PUMA-CZ Results'!$M$3:$M$383)</f>
        <v>7.9848795241243248E-2</v>
      </c>
      <c r="F66" s="13">
        <v>2.0039009934505893E-2</v>
      </c>
      <c r="G66" s="27">
        <f>_xlfn.XLOOKUP(Table256[[#This Row],[PUMA_CZG]],'[1]Gas PUMA-CZ Results'!$L$3:$L$383,'[1]Gas PUMA-CZ Results'!$N$3:$N$383)</f>
        <v>1.995392317124739E-2</v>
      </c>
      <c r="H66" s="9">
        <f>(Table256[[#This Row],[FERA AR20]]-Table256[[#This Row],[Base AR20]])*100</f>
        <v>-0.13971336735127821</v>
      </c>
      <c r="I66" s="9">
        <f>(Table256[[#This Row],[FERA AR50]]-Table256[[#This Row],[Base AR50]])*100</f>
        <v>-8.5086763258503118E-3</v>
      </c>
      <c r="J66" s="7" t="s">
        <v>1167</v>
      </c>
      <c r="K66" s="28" t="s">
        <v>15</v>
      </c>
    </row>
    <row r="67" spans="1:11" ht="15.75" x14ac:dyDescent="0.25">
      <c r="A67" s="12" t="s">
        <v>137</v>
      </c>
      <c r="B67" s="7" t="s">
        <v>138</v>
      </c>
      <c r="C67" s="7" t="s">
        <v>98</v>
      </c>
      <c r="D67" s="8">
        <v>5.5752292398651399E-2</v>
      </c>
      <c r="E67" s="27">
        <f>_xlfn.XLOOKUP(Table256[[#This Row],[PUMA_CZG]],'[1]Gas PUMA-CZ Results'!$L$3:$L$383,'[1]Gas PUMA-CZ Results'!$M$3:$M$383)</f>
        <v>5.4358209018735879E-2</v>
      </c>
      <c r="F67" s="13">
        <v>1.3572177794416789E-2</v>
      </c>
      <c r="G67" s="27">
        <f>_xlfn.XLOOKUP(Table256[[#This Row],[PUMA_CZG]],'[1]Gas PUMA-CZ Results'!$L$3:$L$383,'[1]Gas PUMA-CZ Results'!$N$3:$N$383)</f>
        <v>1.3488082733038934E-2</v>
      </c>
      <c r="H67" s="9">
        <f>(Table256[[#This Row],[FERA AR20]]-Table256[[#This Row],[Base AR20]])*100</f>
        <v>-0.139408337991552</v>
      </c>
      <c r="I67" s="9">
        <f>(Table256[[#This Row],[FERA AR50]]-Table256[[#This Row],[Base AR50]])*100</f>
        <v>-8.4095061377855232E-3</v>
      </c>
      <c r="J67" s="7" t="s">
        <v>139</v>
      </c>
      <c r="K67" s="28" t="s">
        <v>15</v>
      </c>
    </row>
    <row r="68" spans="1:11" ht="15.75" x14ac:dyDescent="0.25">
      <c r="A68" s="12" t="s">
        <v>140</v>
      </c>
      <c r="B68" s="7" t="s">
        <v>141</v>
      </c>
      <c r="C68" s="7" t="s">
        <v>81</v>
      </c>
      <c r="D68" s="8">
        <v>5.9682529457062858E-2</v>
      </c>
      <c r="E68" s="27">
        <f>_xlfn.XLOOKUP(Table256[[#This Row],[PUMA_CZG]],'[1]Gas PUMA-CZ Results'!$L$3:$L$383,'[1]Gas PUMA-CZ Results'!$M$3:$M$383)</f>
        <v>5.8297811585164783E-2</v>
      </c>
      <c r="F68" s="13">
        <v>1.6108784357932435E-2</v>
      </c>
      <c r="G68" s="27">
        <f>_xlfn.XLOOKUP(Table256[[#This Row],[PUMA_CZG]],'[1]Gas PUMA-CZ Results'!$L$3:$L$383,'[1]Gas PUMA-CZ Results'!$N$3:$N$383)</f>
        <v>1.60063031982834E-2</v>
      </c>
      <c r="H68" s="9">
        <f>(Table256[[#This Row],[FERA AR20]]-Table256[[#This Row],[Base AR20]])*100</f>
        <v>-0.13847178718980752</v>
      </c>
      <c r="I68" s="9">
        <f>(Table256[[#This Row],[FERA AR50]]-Table256[[#This Row],[Base AR50]])*100</f>
        <v>-1.0248115964903506E-2</v>
      </c>
      <c r="J68" s="7" t="s">
        <v>142</v>
      </c>
      <c r="K68" s="28" t="s">
        <v>15</v>
      </c>
    </row>
    <row r="69" spans="1:11" ht="15.75" x14ac:dyDescent="0.25">
      <c r="A69" s="12" t="s">
        <v>256</v>
      </c>
      <c r="B69" s="7" t="s">
        <v>257</v>
      </c>
      <c r="C69" s="7" t="s">
        <v>1134</v>
      </c>
      <c r="D69" s="8">
        <v>7.3985236084528214E-2</v>
      </c>
      <c r="E69" s="27">
        <f>_xlfn.XLOOKUP(Table256[[#This Row],[PUMA_CZG]],'[1]Gas PUMA-CZ Results'!$L$3:$L$383,'[1]Gas PUMA-CZ Results'!$M$3:$M$383)</f>
        <v>7.260148769664114E-2</v>
      </c>
      <c r="F69" s="13">
        <v>1.484421024019501E-2</v>
      </c>
      <c r="G69" s="27">
        <f>_xlfn.XLOOKUP(Table256[[#This Row],[PUMA_CZG]],'[1]Gas PUMA-CZ Results'!$L$3:$L$383,'[1]Gas PUMA-CZ Results'!$N$3:$N$383)</f>
        <v>1.4787802381587063E-2</v>
      </c>
      <c r="H69" s="9">
        <f>(Table256[[#This Row],[FERA AR20]]-Table256[[#This Row],[Base AR20]])*100</f>
        <v>-0.13837483878870738</v>
      </c>
      <c r="I69" s="9">
        <f>(Table256[[#This Row],[FERA AR50]]-Table256[[#This Row],[Base AR50]])*100</f>
        <v>-5.6407858607946532E-3</v>
      </c>
      <c r="J69" s="7" t="s">
        <v>1183</v>
      </c>
      <c r="K69" s="28" t="s">
        <v>15</v>
      </c>
    </row>
    <row r="70" spans="1:11" ht="15.75" x14ac:dyDescent="0.25">
      <c r="A70" s="12" t="s">
        <v>248</v>
      </c>
      <c r="B70" s="7" t="s">
        <v>249</v>
      </c>
      <c r="C70" s="7" t="s">
        <v>1134</v>
      </c>
      <c r="D70" s="8">
        <v>7.0912460469754968E-2</v>
      </c>
      <c r="E70" s="27">
        <f>_xlfn.XLOOKUP(Table256[[#This Row],[PUMA_CZG]],'[1]Gas PUMA-CZ Results'!$L$3:$L$383,'[1]Gas PUMA-CZ Results'!$M$3:$M$383)</f>
        <v>6.9532004458478236E-2</v>
      </c>
      <c r="F70" s="13">
        <v>1.7033604913599391E-2</v>
      </c>
      <c r="G70" s="27">
        <f>_xlfn.XLOOKUP(Table256[[#This Row],[PUMA_CZG]],'[1]Gas PUMA-CZ Results'!$L$3:$L$383,'[1]Gas PUMA-CZ Results'!$N$3:$N$383)</f>
        <v>1.6952939520456161E-2</v>
      </c>
      <c r="H70" s="9">
        <f>(Table256[[#This Row],[FERA AR20]]-Table256[[#This Row],[Base AR20]])*100</f>
        <v>-0.13804560112767317</v>
      </c>
      <c r="I70" s="9">
        <f>(Table256[[#This Row],[FERA AR50]]-Table256[[#This Row],[Base AR50]])*100</f>
        <v>-8.0665393143230374E-3</v>
      </c>
      <c r="J70" s="7" t="s">
        <v>1191</v>
      </c>
      <c r="K70" s="28" t="s">
        <v>15</v>
      </c>
    </row>
    <row r="71" spans="1:11" ht="15.75" x14ac:dyDescent="0.25">
      <c r="A71" s="12" t="s">
        <v>73</v>
      </c>
      <c r="B71" s="7" t="s">
        <v>74</v>
      </c>
      <c r="C71" s="7" t="s">
        <v>100</v>
      </c>
      <c r="D71" s="8">
        <v>5.9260354516901821E-2</v>
      </c>
      <c r="E71" s="27">
        <f>_xlfn.XLOOKUP(Table256[[#This Row],[PUMA_CZG]],'[1]Gas PUMA-CZ Results'!$L$3:$L$383,'[1]Gas PUMA-CZ Results'!$M$3:$M$383)</f>
        <v>5.7942042789877794E-2</v>
      </c>
      <c r="F71" s="13">
        <v>1.5988658371963154E-2</v>
      </c>
      <c r="G71" s="27">
        <f>_xlfn.XLOOKUP(Table256[[#This Row],[PUMA_CZG]],'[1]Gas PUMA-CZ Results'!$L$3:$L$383,'[1]Gas PUMA-CZ Results'!$N$3:$N$383)</f>
        <v>1.5891263500777214E-2</v>
      </c>
      <c r="H71" s="9">
        <f>(Table256[[#This Row],[FERA AR20]]-Table256[[#This Row],[Base AR20]])*100</f>
        <v>-0.13183117270240269</v>
      </c>
      <c r="I71" s="9">
        <f>(Table256[[#This Row],[FERA AR50]]-Table256[[#This Row],[Base AR50]])*100</f>
        <v>-9.7394871185940007E-3</v>
      </c>
      <c r="J71" s="7" t="s">
        <v>1209</v>
      </c>
      <c r="K71" s="28" t="s">
        <v>15</v>
      </c>
    </row>
    <row r="72" spans="1:11" ht="15.75" x14ac:dyDescent="0.25">
      <c r="A72" s="12" t="s">
        <v>198</v>
      </c>
      <c r="B72" s="7" t="s">
        <v>199</v>
      </c>
      <c r="C72" s="7" t="s">
        <v>113</v>
      </c>
      <c r="D72" s="8">
        <v>7.0244133729927313E-2</v>
      </c>
      <c r="E72" s="27">
        <f>_xlfn.XLOOKUP(Table256[[#This Row],[PUMA_CZG]],'[1]Gas PUMA-CZ Results'!$L$3:$L$383,'[1]Gas PUMA-CZ Results'!$M$3:$M$383)</f>
        <v>6.89457314548369E-2</v>
      </c>
      <c r="F72" s="13">
        <v>1.2111628184873637E-2</v>
      </c>
      <c r="G72" s="27">
        <f>_xlfn.XLOOKUP(Table256[[#This Row],[PUMA_CZG]],'[1]Gas PUMA-CZ Results'!$L$3:$L$383,'[1]Gas PUMA-CZ Results'!$N$3:$N$383)</f>
        <v>1.2072433149361015E-2</v>
      </c>
      <c r="H72" s="9">
        <f>(Table256[[#This Row],[FERA AR20]]-Table256[[#This Row],[Base AR20]])*100</f>
        <v>-0.12984022750904128</v>
      </c>
      <c r="I72" s="9">
        <f>(Table256[[#This Row],[FERA AR50]]-Table256[[#This Row],[Base AR50]])*100</f>
        <v>-3.9195035512621171E-3</v>
      </c>
      <c r="J72" s="7" t="s">
        <v>262</v>
      </c>
      <c r="K72" s="28" t="s">
        <v>15</v>
      </c>
    </row>
    <row r="73" spans="1:11" ht="15.75" x14ac:dyDescent="0.25">
      <c r="A73" s="12" t="s">
        <v>164</v>
      </c>
      <c r="B73" s="7" t="s">
        <v>165</v>
      </c>
      <c r="C73" s="7" t="s">
        <v>57</v>
      </c>
      <c r="D73" s="8">
        <v>6.248410181108404E-2</v>
      </c>
      <c r="E73" s="27">
        <f>_xlfn.XLOOKUP(Table256[[#This Row],[PUMA_CZG]],'[1]Gas PUMA-CZ Results'!$L$3:$L$383,'[1]Gas PUMA-CZ Results'!$M$3:$M$383)</f>
        <v>6.1188097867869516E-2</v>
      </c>
      <c r="F73" s="13">
        <v>1.1568208588936162E-2</v>
      </c>
      <c r="G73" s="27">
        <f>_xlfn.XLOOKUP(Table256[[#This Row],[PUMA_CZG]],'[1]Gas PUMA-CZ Results'!$L$3:$L$383,'[1]Gas PUMA-CZ Results'!$N$3:$N$383)</f>
        <v>1.1523058265382996E-2</v>
      </c>
      <c r="H73" s="9">
        <f>(Table256[[#This Row],[FERA AR20]]-Table256[[#This Row],[Base AR20]])*100</f>
        <v>-0.12960039432145243</v>
      </c>
      <c r="I73" s="9">
        <f>(Table256[[#This Row],[FERA AR50]]-Table256[[#This Row],[Base AR50]])*100</f>
        <v>-4.5150323553165908E-3</v>
      </c>
      <c r="J73" s="7" t="s">
        <v>166</v>
      </c>
      <c r="K73" s="28" t="s">
        <v>15</v>
      </c>
    </row>
    <row r="74" spans="1:11" ht="15.75" x14ac:dyDescent="0.25">
      <c r="A74" s="12" t="s">
        <v>158</v>
      </c>
      <c r="B74" s="7" t="s">
        <v>159</v>
      </c>
      <c r="C74" s="7" t="s">
        <v>81</v>
      </c>
      <c r="D74" s="8">
        <v>5.7024898081570338E-2</v>
      </c>
      <c r="E74" s="27">
        <f>_xlfn.XLOOKUP(Table256[[#This Row],[PUMA_CZG]],'[1]Gas PUMA-CZ Results'!$L$3:$L$383,'[1]Gas PUMA-CZ Results'!$M$3:$M$383)</f>
        <v>5.5759674902762846E-2</v>
      </c>
      <c r="F74" s="13">
        <v>1.5814105340794988E-2</v>
      </c>
      <c r="G74" s="27">
        <f>_xlfn.XLOOKUP(Table256[[#This Row],[PUMA_CZG]],'[1]Gas PUMA-CZ Results'!$L$3:$L$383,'[1]Gas PUMA-CZ Results'!$N$3:$N$383)</f>
        <v>1.5715330618016971E-2</v>
      </c>
      <c r="H74" s="9">
        <f>(Table256[[#This Row],[FERA AR20]]-Table256[[#This Row],[Base AR20]])*100</f>
        <v>-0.12652231788074925</v>
      </c>
      <c r="I74" s="9">
        <f>(Table256[[#This Row],[FERA AR50]]-Table256[[#This Row],[Base AR50]])*100</f>
        <v>-9.8774722778017382E-3</v>
      </c>
      <c r="J74" s="7" t="s">
        <v>160</v>
      </c>
      <c r="K74" s="28" t="s">
        <v>15</v>
      </c>
    </row>
    <row r="75" spans="1:11" ht="15.75" x14ac:dyDescent="0.25">
      <c r="A75" s="12" t="s">
        <v>90</v>
      </c>
      <c r="B75" s="7" t="s">
        <v>91</v>
      </c>
      <c r="C75" s="7" t="s">
        <v>57</v>
      </c>
      <c r="D75" s="8">
        <v>6.0372108224065336E-2</v>
      </c>
      <c r="E75" s="27">
        <f>_xlfn.XLOOKUP(Table256[[#This Row],[PUMA_CZG]],'[1]Gas PUMA-CZ Results'!$L$3:$L$383,'[1]Gas PUMA-CZ Results'!$M$3:$M$383)</f>
        <v>5.9161446659528591E-2</v>
      </c>
      <c r="F75" s="13">
        <v>1.3096750518578521E-2</v>
      </c>
      <c r="G75" s="27">
        <f>_xlfn.XLOOKUP(Table256[[#This Row],[PUMA_CZG]],'[1]Gas PUMA-CZ Results'!$L$3:$L$383,'[1]Gas PUMA-CZ Results'!$N$3:$N$383)</f>
        <v>1.303889937212426E-2</v>
      </c>
      <c r="H75" s="9">
        <f>(Table256[[#This Row],[FERA AR20]]-Table256[[#This Row],[Base AR20]])*100</f>
        <v>-0.12106615645367455</v>
      </c>
      <c r="I75" s="9">
        <f>(Table256[[#This Row],[FERA AR50]]-Table256[[#This Row],[Base AR50]])*100</f>
        <v>-5.7851146454261301E-3</v>
      </c>
      <c r="J75" s="7" t="s">
        <v>184</v>
      </c>
      <c r="K75" s="28" t="s">
        <v>15</v>
      </c>
    </row>
    <row r="76" spans="1:11" ht="15.75" x14ac:dyDescent="0.25">
      <c r="A76" s="12" t="s">
        <v>170</v>
      </c>
      <c r="B76" s="7" t="s">
        <v>171</v>
      </c>
      <c r="C76" s="7" t="s">
        <v>113</v>
      </c>
      <c r="D76" s="8">
        <v>6.736202362052307E-2</v>
      </c>
      <c r="E76" s="27">
        <f>_xlfn.XLOOKUP(Table256[[#This Row],[PUMA_CZG]],'[1]Gas PUMA-CZ Results'!$L$3:$L$383,'[1]Gas PUMA-CZ Results'!$M$3:$M$383)</f>
        <v>6.6166306680035883E-2</v>
      </c>
      <c r="F76" s="13">
        <v>1.5609218472197832E-2</v>
      </c>
      <c r="G76" s="27">
        <f>_xlfn.XLOOKUP(Table256[[#This Row],[PUMA_CZG]],'[1]Gas PUMA-CZ Results'!$L$3:$L$383,'[1]Gas PUMA-CZ Results'!$N$3:$N$383)</f>
        <v>1.554417541449077E-2</v>
      </c>
      <c r="H76" s="9">
        <f>(Table256[[#This Row],[FERA AR20]]-Table256[[#This Row],[Base AR20]])*100</f>
        <v>-0.11957169404871876</v>
      </c>
      <c r="I76" s="9">
        <f>(Table256[[#This Row],[FERA AR50]]-Table256[[#This Row],[Base AR50]])*100</f>
        <v>-6.5043057707062091E-3</v>
      </c>
      <c r="J76" s="7" t="s">
        <v>279</v>
      </c>
      <c r="K76" s="28" t="s">
        <v>15</v>
      </c>
    </row>
    <row r="77" spans="1:11" ht="15.75" x14ac:dyDescent="0.25">
      <c r="A77" s="12" t="s">
        <v>191</v>
      </c>
      <c r="B77" s="7" t="s">
        <v>192</v>
      </c>
      <c r="C77" s="7" t="s">
        <v>41</v>
      </c>
      <c r="D77" s="8">
        <v>6.5445048856857563E-2</v>
      </c>
      <c r="E77" s="27">
        <f>_xlfn.XLOOKUP(Table256[[#This Row],[PUMA_CZG]],'[1]Gas PUMA-CZ Results'!$L$3:$L$383,'[1]Gas PUMA-CZ Results'!$M$3:$M$383)</f>
        <v>6.4250424778329165E-2</v>
      </c>
      <c r="F77" s="13">
        <v>1.9947147391385891E-2</v>
      </c>
      <c r="G77" s="27">
        <f>_xlfn.XLOOKUP(Table256[[#This Row],[PUMA_CZG]],'[1]Gas PUMA-CZ Results'!$L$3:$L$383,'[1]Gas PUMA-CZ Results'!$N$3:$N$383)</f>
        <v>1.9834768967933732E-2</v>
      </c>
      <c r="H77" s="9">
        <f>(Table256[[#This Row],[FERA AR20]]-Table256[[#This Row],[Base AR20]])*100</f>
        <v>-0.11946240785283974</v>
      </c>
      <c r="I77" s="9">
        <f>(Table256[[#This Row],[FERA AR50]]-Table256[[#This Row],[Base AR50]])*100</f>
        <v>-1.1237842345215854E-2</v>
      </c>
      <c r="J77" s="7" t="s">
        <v>254</v>
      </c>
      <c r="K77" s="28" t="s">
        <v>15</v>
      </c>
    </row>
    <row r="78" spans="1:11" ht="15.75" x14ac:dyDescent="0.25">
      <c r="A78" s="12" t="s">
        <v>173</v>
      </c>
      <c r="B78" s="7" t="s">
        <v>174</v>
      </c>
      <c r="C78" s="7" t="s">
        <v>41</v>
      </c>
      <c r="D78" s="8">
        <v>6.5385155385630056E-2</v>
      </c>
      <c r="E78" s="27">
        <f>_xlfn.XLOOKUP(Table256[[#This Row],[PUMA_CZG]],'[1]Gas PUMA-CZ Results'!$L$3:$L$383,'[1]Gas PUMA-CZ Results'!$M$3:$M$383)</f>
        <v>6.4191248884614971E-2</v>
      </c>
      <c r="F78" s="13">
        <v>1.41398586381679E-2</v>
      </c>
      <c r="G78" s="27">
        <f>_xlfn.XLOOKUP(Table256[[#This Row],[PUMA_CZG]],'[1]Gas PUMA-CZ Results'!$L$3:$L$383,'[1]Gas PUMA-CZ Results'!$N$3:$N$383)</f>
        <v>1.4083297065694816E-2</v>
      </c>
      <c r="H78" s="9">
        <f>(Table256[[#This Row],[FERA AR20]]-Table256[[#This Row],[Base AR20]])*100</f>
        <v>-0.11939065010150851</v>
      </c>
      <c r="I78" s="9">
        <f>(Table256[[#This Row],[FERA AR50]]-Table256[[#This Row],[Base AR50]])*100</f>
        <v>-5.6561572473084673E-3</v>
      </c>
      <c r="J78" s="7" t="s">
        <v>255</v>
      </c>
      <c r="K78" s="28" t="s">
        <v>15</v>
      </c>
    </row>
    <row r="79" spans="1:11" ht="15.75" x14ac:dyDescent="0.25">
      <c r="A79" s="12" t="s">
        <v>317</v>
      </c>
      <c r="B79" s="7" t="s">
        <v>318</v>
      </c>
      <c r="C79" s="7" t="s">
        <v>1134</v>
      </c>
      <c r="D79" s="8">
        <v>7.823906915135144E-2</v>
      </c>
      <c r="E79" s="27">
        <f>_xlfn.XLOOKUP(Table256[[#This Row],[PUMA_CZG]],'[1]Gas PUMA-CZ Results'!$L$3:$L$383,'[1]Gas PUMA-CZ Results'!$M$3:$M$383)</f>
        <v>7.706864788115883E-2</v>
      </c>
      <c r="F79" s="13">
        <v>1.6216269182192614E-2</v>
      </c>
      <c r="G79" s="27">
        <f>_xlfn.XLOOKUP(Table256[[#This Row],[PUMA_CZG]],'[1]Gas PUMA-CZ Results'!$L$3:$L$383,'[1]Gas PUMA-CZ Results'!$N$3:$N$383)</f>
        <v>1.6165529780819553E-2</v>
      </c>
      <c r="H79" s="9">
        <f>(Table256[[#This Row],[FERA AR20]]-Table256[[#This Row],[Base AR20]])*100</f>
        <v>-0.11704212701926092</v>
      </c>
      <c r="I79" s="9">
        <f>(Table256[[#This Row],[FERA AR50]]-Table256[[#This Row],[Base AR50]])*100</f>
        <v>-5.0739401373060822E-3</v>
      </c>
      <c r="J79" s="7" t="s">
        <v>1174</v>
      </c>
      <c r="K79" s="28" t="s">
        <v>15</v>
      </c>
    </row>
    <row r="80" spans="1:11" ht="15.75" x14ac:dyDescent="0.25">
      <c r="A80" s="12" t="s">
        <v>339</v>
      </c>
      <c r="B80" s="7" t="s">
        <v>340</v>
      </c>
      <c r="C80" s="7" t="s">
        <v>1134</v>
      </c>
      <c r="D80" s="8">
        <v>7.6116095994523222E-2</v>
      </c>
      <c r="E80" s="27">
        <f>_xlfn.XLOOKUP(Table256[[#This Row],[PUMA_CZG]],'[1]Gas PUMA-CZ Results'!$L$3:$L$383,'[1]Gas PUMA-CZ Results'!$M$3:$M$383)</f>
        <v>7.4955984697955821E-2</v>
      </c>
      <c r="F80" s="13">
        <v>1.4649148905574181E-2</v>
      </c>
      <c r="G80" s="27">
        <f>_xlfn.XLOOKUP(Table256[[#This Row],[PUMA_CZG]],'[1]Gas PUMA-CZ Results'!$L$3:$L$383,'[1]Gas PUMA-CZ Results'!$N$3:$N$383)</f>
        <v>1.4605757110662435E-2</v>
      </c>
      <c r="H80" s="9">
        <f>(Table256[[#This Row],[FERA AR20]]-Table256[[#This Row],[Base AR20]])*100</f>
        <v>-0.1160111296567401</v>
      </c>
      <c r="I80" s="9">
        <f>(Table256[[#This Row],[FERA AR50]]-Table256[[#This Row],[Base AR50]])*100</f>
        <v>-4.3391794911746065E-3</v>
      </c>
      <c r="J80" s="7" t="s">
        <v>1178</v>
      </c>
      <c r="K80" s="28" t="s">
        <v>15</v>
      </c>
    </row>
    <row r="81" spans="1:11" ht="15.75" x14ac:dyDescent="0.25">
      <c r="A81" s="12" t="s">
        <v>173</v>
      </c>
      <c r="B81" s="7" t="s">
        <v>174</v>
      </c>
      <c r="C81" s="7" t="s">
        <v>81</v>
      </c>
      <c r="D81" s="8">
        <v>5.3972437498994677E-2</v>
      </c>
      <c r="E81" s="27">
        <f>_xlfn.XLOOKUP(Table256[[#This Row],[PUMA_CZG]],'[1]Gas PUMA-CZ Results'!$L$3:$L$383,'[1]Gas PUMA-CZ Results'!$M$3:$M$383)</f>
        <v>5.2836657411236457E-2</v>
      </c>
      <c r="F81" s="13">
        <v>1.0926775754916301E-2</v>
      </c>
      <c r="G81" s="27">
        <f>_xlfn.XLOOKUP(Table256[[#This Row],[PUMA_CZG]],'[1]Gas PUMA-CZ Results'!$L$3:$L$383,'[1]Gas PUMA-CZ Results'!$N$3:$N$383)</f>
        <v>1.0879528959463246E-2</v>
      </c>
      <c r="H81" s="9">
        <f>(Table256[[#This Row],[FERA AR20]]-Table256[[#This Row],[Base AR20]])*100</f>
        <v>-0.11357800877582203</v>
      </c>
      <c r="I81" s="9">
        <f>(Table256[[#This Row],[FERA AR50]]-Table256[[#This Row],[Base AR50]])*100</f>
        <v>-4.7246795453054907E-3</v>
      </c>
      <c r="J81" s="7" t="s">
        <v>175</v>
      </c>
      <c r="K81" s="28" t="s">
        <v>15</v>
      </c>
    </row>
    <row r="82" spans="1:11" ht="15.75" x14ac:dyDescent="0.25">
      <c r="A82" s="12" t="s">
        <v>283</v>
      </c>
      <c r="B82" s="7" t="s">
        <v>284</v>
      </c>
      <c r="C82" s="7" t="s">
        <v>182</v>
      </c>
      <c r="D82" s="8">
        <v>6.7893047462056169E-2</v>
      </c>
      <c r="E82" s="27">
        <f>_xlfn.XLOOKUP(Table256[[#This Row],[PUMA_CZG]],'[1]Gas PUMA-CZ Results'!$L$3:$L$383,'[1]Gas PUMA-CZ Results'!$M$3:$M$383)</f>
        <v>6.6777122426080068E-2</v>
      </c>
      <c r="F82" s="13">
        <v>1.26811692026011E-2</v>
      </c>
      <c r="G82" s="27">
        <f>_xlfn.XLOOKUP(Table256[[#This Row],[PUMA_CZG]],'[1]Gas PUMA-CZ Results'!$L$3:$L$383,'[1]Gas PUMA-CZ Results'!$N$3:$N$383)</f>
        <v>1.2641726253941658E-2</v>
      </c>
      <c r="H82" s="9">
        <f>(Table256[[#This Row],[FERA AR20]]-Table256[[#This Row],[Base AR20]])*100</f>
        <v>-0.11159250359761008</v>
      </c>
      <c r="I82" s="9">
        <f>(Table256[[#This Row],[FERA AR50]]-Table256[[#This Row],[Base AR50]])*100</f>
        <v>-3.9442948659441576E-3</v>
      </c>
      <c r="J82" s="7" t="s">
        <v>285</v>
      </c>
      <c r="K82" s="28" t="s">
        <v>15</v>
      </c>
    </row>
    <row r="83" spans="1:11" ht="15.75" x14ac:dyDescent="0.25">
      <c r="A83" s="12" t="s">
        <v>356</v>
      </c>
      <c r="B83" s="7" t="s">
        <v>357</v>
      </c>
      <c r="C83" s="7" t="s">
        <v>1134</v>
      </c>
      <c r="D83" s="8">
        <v>7.3222092168805375E-2</v>
      </c>
      <c r="E83" s="27">
        <f>_xlfn.XLOOKUP(Table256[[#This Row],[PUMA_CZG]],'[1]Gas PUMA-CZ Results'!$L$3:$L$383,'[1]Gas PUMA-CZ Results'!$M$3:$M$383)</f>
        <v>7.2115745138721876E-2</v>
      </c>
      <c r="F83" s="13">
        <v>9.7955437637382934E-3</v>
      </c>
      <c r="G83" s="27">
        <f>_xlfn.XLOOKUP(Table256[[#This Row],[PUMA_CZG]],'[1]Gas PUMA-CZ Results'!$L$3:$L$383,'[1]Gas PUMA-CZ Results'!$N$3:$N$383)</f>
        <v>9.7755436200231745E-3</v>
      </c>
      <c r="H83" s="9">
        <f>(Table256[[#This Row],[FERA AR20]]-Table256[[#This Row],[Base AR20]])*100</f>
        <v>-0.11063470300834988</v>
      </c>
      <c r="I83" s="9">
        <f>(Table256[[#This Row],[FERA AR50]]-Table256[[#This Row],[Base AR50]])*100</f>
        <v>-2.0000143715118851E-3</v>
      </c>
      <c r="J83" s="7" t="s">
        <v>1188</v>
      </c>
      <c r="K83" s="28" t="s">
        <v>15</v>
      </c>
    </row>
    <row r="84" spans="1:11" ht="15.75" x14ac:dyDescent="0.25">
      <c r="A84" s="12" t="s">
        <v>191</v>
      </c>
      <c r="B84" s="7" t="s">
        <v>192</v>
      </c>
      <c r="C84" s="7" t="s">
        <v>81</v>
      </c>
      <c r="D84" s="8">
        <v>5.3044823815161846E-2</v>
      </c>
      <c r="E84" s="27">
        <f>_xlfn.XLOOKUP(Table256[[#This Row],[PUMA_CZG]],'[1]Gas PUMA-CZ Results'!$L$3:$L$383,'[1]Gas PUMA-CZ Results'!$M$3:$M$383)</f>
        <v>5.1948884806794229E-2</v>
      </c>
      <c r="F84" s="13">
        <v>1.5444293683777501E-2</v>
      </c>
      <c r="G84" s="27">
        <f>_xlfn.XLOOKUP(Table256[[#This Row],[PUMA_CZG]],'[1]Gas PUMA-CZ Results'!$L$3:$L$383,'[1]Gas PUMA-CZ Results'!$N$3:$N$383)</f>
        <v>1.535007710972947E-2</v>
      </c>
      <c r="H84" s="9">
        <f>(Table256[[#This Row],[FERA AR20]]-Table256[[#This Row],[Base AR20]])*100</f>
        <v>-0.10959390083676163</v>
      </c>
      <c r="I84" s="9">
        <f>(Table256[[#This Row],[FERA AR50]]-Table256[[#This Row],[Base AR50]])*100</f>
        <v>-9.421657404803073E-3</v>
      </c>
      <c r="J84" s="7" t="s">
        <v>193</v>
      </c>
      <c r="K84" s="28" t="s">
        <v>15</v>
      </c>
    </row>
    <row r="85" spans="1:11" ht="15.75" x14ac:dyDescent="0.25">
      <c r="A85" s="12" t="s">
        <v>208</v>
      </c>
      <c r="B85" s="7" t="s">
        <v>209</v>
      </c>
      <c r="C85" s="7" t="s">
        <v>113</v>
      </c>
      <c r="D85" s="8">
        <v>6.3461556622796567E-2</v>
      </c>
      <c r="E85" s="27">
        <f>_xlfn.XLOOKUP(Table256[[#This Row],[PUMA_CZG]],'[1]Gas PUMA-CZ Results'!$L$3:$L$383,'[1]Gas PUMA-CZ Results'!$M$3:$M$383)</f>
        <v>6.239920343528757E-2</v>
      </c>
      <c r="F85" s="13">
        <v>1.2095178049315982E-2</v>
      </c>
      <c r="G85" s="27">
        <f>_xlfn.XLOOKUP(Table256[[#This Row],[PUMA_CZG]],'[1]Gas PUMA-CZ Results'!$L$3:$L$383,'[1]Gas PUMA-CZ Results'!$N$3:$N$383)</f>
        <v>1.2056088261049685E-2</v>
      </c>
      <c r="H85" s="9">
        <f>(Table256[[#This Row],[FERA AR20]]-Table256[[#This Row],[Base AR20]])*100</f>
        <v>-0.10623531875089964</v>
      </c>
      <c r="I85" s="9">
        <f>(Table256[[#This Row],[FERA AR50]]-Table256[[#This Row],[Base AR50]])*100</f>
        <v>-3.9089788266296818E-3</v>
      </c>
      <c r="J85" s="7" t="s">
        <v>309</v>
      </c>
      <c r="K85" s="28" t="s">
        <v>15</v>
      </c>
    </row>
    <row r="86" spans="1:11" ht="15.75" x14ac:dyDescent="0.25">
      <c r="A86" s="12" t="s">
        <v>93</v>
      </c>
      <c r="B86" s="7" t="s">
        <v>94</v>
      </c>
      <c r="C86" s="7" t="s">
        <v>57</v>
      </c>
      <c r="D86" s="8">
        <v>5.6367701501274056E-2</v>
      </c>
      <c r="E86" s="27">
        <f>_xlfn.XLOOKUP(Table256[[#This Row],[PUMA_CZG]],'[1]Gas PUMA-CZ Results'!$L$3:$L$383,'[1]Gas PUMA-CZ Results'!$M$3:$M$383)</f>
        <v>5.5308696880015516E-2</v>
      </c>
      <c r="F86" s="13">
        <v>1.1461459474382341E-2</v>
      </c>
      <c r="G86" s="27">
        <f>_xlfn.XLOOKUP(Table256[[#This Row],[PUMA_CZG]],'[1]Gas PUMA-CZ Results'!$L$3:$L$383,'[1]Gas PUMA-CZ Results'!$N$3:$N$383)</f>
        <v>1.1417118910510204E-2</v>
      </c>
      <c r="H86" s="9">
        <f>(Table256[[#This Row],[FERA AR20]]-Table256[[#This Row],[Base AR20]])*100</f>
        <v>-0.10590046212585399</v>
      </c>
      <c r="I86" s="9">
        <f>(Table256[[#This Row],[FERA AR50]]-Table256[[#This Row],[Base AR50]])*100</f>
        <v>-4.4340563872136834E-3</v>
      </c>
      <c r="J86" s="7" t="s">
        <v>222</v>
      </c>
      <c r="K86" s="28" t="s">
        <v>15</v>
      </c>
    </row>
    <row r="87" spans="1:11" ht="15.75" x14ac:dyDescent="0.25">
      <c r="A87" s="12" t="s">
        <v>230</v>
      </c>
      <c r="B87" s="7" t="s">
        <v>231</v>
      </c>
      <c r="C87" s="7" t="s">
        <v>57</v>
      </c>
      <c r="D87" s="8">
        <v>5.5534785826601894E-2</v>
      </c>
      <c r="E87" s="27">
        <f>_xlfn.XLOOKUP(Table256[[#This Row],[PUMA_CZG]],'[1]Gas PUMA-CZ Results'!$L$3:$L$383,'[1]Gas PUMA-CZ Results'!$M$3:$M$383)</f>
        <v>5.4496571097908293E-2</v>
      </c>
      <c r="F87" s="13">
        <v>1.0387061837238282E-2</v>
      </c>
      <c r="G87" s="27">
        <f>_xlfn.XLOOKUP(Table256[[#This Row],[PUMA_CZG]],'[1]Gas PUMA-CZ Results'!$L$3:$L$383,'[1]Gas PUMA-CZ Results'!$N$3:$N$383)</f>
        <v>1.0350620218764459E-2</v>
      </c>
      <c r="H87" s="9">
        <f>(Table256[[#This Row],[FERA AR20]]-Table256[[#This Row],[Base AR20]])*100</f>
        <v>-0.10382147286936011</v>
      </c>
      <c r="I87" s="9">
        <f>(Table256[[#This Row],[FERA AR50]]-Table256[[#This Row],[Base AR50]])*100</f>
        <v>-3.6441618473822407E-3</v>
      </c>
      <c r="J87" s="7" t="s">
        <v>232</v>
      </c>
      <c r="K87" s="28" t="s">
        <v>15</v>
      </c>
    </row>
    <row r="88" spans="1:11" ht="15.75" x14ac:dyDescent="0.25">
      <c r="A88" s="12" t="s">
        <v>73</v>
      </c>
      <c r="B88" s="7" t="s">
        <v>74</v>
      </c>
      <c r="C88" s="7" t="s">
        <v>26</v>
      </c>
      <c r="D88" s="8">
        <v>5.8739570927513945E-2</v>
      </c>
      <c r="E88" s="27">
        <f>_xlfn.XLOOKUP(Table256[[#This Row],[PUMA_CZG]],'[1]Gas PUMA-CZ Results'!$L$3:$L$383,'[1]Gas PUMA-CZ Results'!$M$3:$M$383)</f>
        <v>5.7707233162974415E-2</v>
      </c>
      <c r="F88" s="13">
        <v>1.6397968730043903E-2</v>
      </c>
      <c r="G88" s="27">
        <f>_xlfn.XLOOKUP(Table256[[#This Row],[PUMA_CZG]],'[1]Gas PUMA-CZ Results'!$L$3:$L$383,'[1]Gas PUMA-CZ Results'!$N$3:$N$383)</f>
        <v>1.6316249519371238E-2</v>
      </c>
      <c r="H88" s="9">
        <f>(Table256[[#This Row],[FERA AR20]]-Table256[[#This Row],[Base AR20]])*100</f>
        <v>-0.10323377645395301</v>
      </c>
      <c r="I88" s="9">
        <f>(Table256[[#This Row],[FERA AR50]]-Table256[[#This Row],[Base AR50]])*100</f>
        <v>-8.1719210672664272E-3</v>
      </c>
      <c r="J88" s="7" t="s">
        <v>1210</v>
      </c>
      <c r="K88" s="28" t="s">
        <v>15</v>
      </c>
    </row>
    <row r="89" spans="1:11" ht="15.75" x14ac:dyDescent="0.25">
      <c r="A89" s="12" t="s">
        <v>176</v>
      </c>
      <c r="B89" s="7" t="s">
        <v>177</v>
      </c>
      <c r="C89" s="7" t="s">
        <v>1172</v>
      </c>
      <c r="D89" s="8">
        <v>5.5837333742240897E-2</v>
      </c>
      <c r="E89" s="27">
        <f>_xlfn.XLOOKUP(Table256[[#This Row],[PUMA_CZG]],'[1]Gas PUMA-CZ Results'!$L$3:$L$383,'[1]Gas PUMA-CZ Results'!$M$3:$M$383)</f>
        <v>5.4807821138682378E-2</v>
      </c>
      <c r="F89" s="13">
        <v>1.6542716351706913E-2</v>
      </c>
      <c r="G89" s="27">
        <f>_xlfn.XLOOKUP(Table256[[#This Row],[PUMA_CZG]],'[1]Gas PUMA-CZ Results'!$L$3:$L$383,'[1]Gas PUMA-CZ Results'!$N$3:$N$383)</f>
        <v>1.6451563265417513E-2</v>
      </c>
      <c r="H89" s="9">
        <f>(Table256[[#This Row],[FERA AR20]]-Table256[[#This Row],[Base AR20]])*100</f>
        <v>-0.10295126035585189</v>
      </c>
      <c r="I89" s="9">
        <f>(Table256[[#This Row],[FERA AR50]]-Table256[[#This Row],[Base AR50]])*100</f>
        <v>-9.1153086289399304E-3</v>
      </c>
      <c r="J89" s="7" t="s">
        <v>1219</v>
      </c>
      <c r="K89" s="28" t="s">
        <v>15</v>
      </c>
    </row>
    <row r="90" spans="1:11" ht="15.75" x14ac:dyDescent="0.25">
      <c r="A90" s="12" t="s">
        <v>291</v>
      </c>
      <c r="B90" s="7" t="s">
        <v>292</v>
      </c>
      <c r="C90" s="7" t="s">
        <v>1134</v>
      </c>
      <c r="D90" s="8">
        <v>6.0536115210930906E-2</v>
      </c>
      <c r="E90" s="27">
        <f>_xlfn.XLOOKUP(Table256[[#This Row],[PUMA_CZG]],'[1]Gas PUMA-CZ Results'!$L$3:$L$383,'[1]Gas PUMA-CZ Results'!$M$3:$M$383)</f>
        <v>5.9516758366343618E-2</v>
      </c>
      <c r="F90" s="13">
        <v>1.4057368059549448E-2</v>
      </c>
      <c r="G90" s="27">
        <f>_xlfn.XLOOKUP(Table256[[#This Row],[PUMA_CZG]],'[1]Gas PUMA-CZ Results'!$L$3:$L$383,'[1]Gas PUMA-CZ Results'!$N$3:$N$383)</f>
        <v>1.4001800322147337E-2</v>
      </c>
      <c r="H90" s="9">
        <f>(Table256[[#This Row],[FERA AR20]]-Table256[[#This Row],[Base AR20]])*100</f>
        <v>-0.1019356844587288</v>
      </c>
      <c r="I90" s="9">
        <f>(Table256[[#This Row],[FERA AR50]]-Table256[[#This Row],[Base AR50]])*100</f>
        <v>-5.5567737402111017E-3</v>
      </c>
      <c r="J90" s="7" t="s">
        <v>1202</v>
      </c>
      <c r="K90" s="28" t="s">
        <v>15</v>
      </c>
    </row>
    <row r="91" spans="1:11" ht="15.75" x14ac:dyDescent="0.25">
      <c r="A91" s="12" t="s">
        <v>267</v>
      </c>
      <c r="B91" s="7" t="s">
        <v>268</v>
      </c>
      <c r="C91" s="7" t="s">
        <v>1134</v>
      </c>
      <c r="D91" s="8">
        <v>6.3163473466084877E-2</v>
      </c>
      <c r="E91" s="27">
        <f>_xlfn.XLOOKUP(Table256[[#This Row],[PUMA_CZG]],'[1]Gas PUMA-CZ Results'!$L$3:$L$383,'[1]Gas PUMA-CZ Results'!$M$3:$M$383)</f>
        <v>6.2152742711599027E-2</v>
      </c>
      <c r="F91" s="13">
        <v>1.2141192318330623E-2</v>
      </c>
      <c r="G91" s="27">
        <f>_xlfn.XLOOKUP(Table256[[#This Row],[PUMA_CZG]],'[1]Gas PUMA-CZ Results'!$L$3:$L$383,'[1]Gas PUMA-CZ Results'!$N$3:$N$383)</f>
        <v>1.2103499910422312E-2</v>
      </c>
      <c r="H91" s="9">
        <f>(Table256[[#This Row],[FERA AR20]]-Table256[[#This Row],[Base AR20]])*100</f>
        <v>-0.10107307544858501</v>
      </c>
      <c r="I91" s="9">
        <f>(Table256[[#This Row],[FERA AR50]]-Table256[[#This Row],[Base AR50]])*100</f>
        <v>-3.7692407908310188E-3</v>
      </c>
      <c r="J91" s="7" t="s">
        <v>1195</v>
      </c>
      <c r="K91" s="28" t="s">
        <v>15</v>
      </c>
    </row>
    <row r="92" spans="1:11" ht="15.75" x14ac:dyDescent="0.25">
      <c r="A92" s="12" t="s">
        <v>312</v>
      </c>
      <c r="B92" s="7" t="s">
        <v>313</v>
      </c>
      <c r="C92" s="7" t="s">
        <v>1134</v>
      </c>
      <c r="D92" s="8">
        <v>6.0467179721904775E-2</v>
      </c>
      <c r="E92" s="27">
        <f>_xlfn.XLOOKUP(Table256[[#This Row],[PUMA_CZG]],'[1]Gas PUMA-CZ Results'!$L$3:$L$383,'[1]Gas PUMA-CZ Results'!$M$3:$M$383)</f>
        <v>5.9456732348447248E-2</v>
      </c>
      <c r="F92" s="13">
        <v>1.2612179631685538E-2</v>
      </c>
      <c r="G92" s="27">
        <f>_xlfn.XLOOKUP(Table256[[#This Row],[PUMA_CZG]],'[1]Gas PUMA-CZ Results'!$L$3:$L$383,'[1]Gas PUMA-CZ Results'!$N$3:$N$383)</f>
        <v>1.2567675123057745E-2</v>
      </c>
      <c r="H92" s="9">
        <f>(Table256[[#This Row],[FERA AR20]]-Table256[[#This Row],[Base AR20]])*100</f>
        <v>-0.10104473734575264</v>
      </c>
      <c r="I92" s="9">
        <f>(Table256[[#This Row],[FERA AR50]]-Table256[[#This Row],[Base AR50]])*100</f>
        <v>-4.4504508627793427E-3</v>
      </c>
      <c r="J92" s="7" t="s">
        <v>1203</v>
      </c>
      <c r="K92" s="28" t="s">
        <v>15</v>
      </c>
    </row>
    <row r="93" spans="1:11" ht="15.75" x14ac:dyDescent="0.25">
      <c r="A93" s="12" t="s">
        <v>294</v>
      </c>
      <c r="B93" s="7" t="s">
        <v>295</v>
      </c>
      <c r="C93" s="7" t="s">
        <v>85</v>
      </c>
      <c r="D93" s="8">
        <v>5.704014850588817E-2</v>
      </c>
      <c r="E93" s="27">
        <f>_xlfn.XLOOKUP(Table256[[#This Row],[PUMA_CZG]],'[1]Gas PUMA-CZ Results'!$L$3:$L$383,'[1]Gas PUMA-CZ Results'!$M$3:$M$383)</f>
        <v>5.6056084160635372E-2</v>
      </c>
      <c r="F93" s="13">
        <v>1.6299770372931108E-2</v>
      </c>
      <c r="G93" s="27">
        <f>_xlfn.XLOOKUP(Table256[[#This Row],[PUMA_CZG]],'[1]Gas PUMA-CZ Results'!$L$3:$L$383,'[1]Gas PUMA-CZ Results'!$N$3:$N$383)</f>
        <v>1.6218481423240973E-2</v>
      </c>
      <c r="H93" s="9">
        <f>(Table256[[#This Row],[FERA AR20]]-Table256[[#This Row],[Base AR20]])*100</f>
        <v>-9.8406434525279834E-2</v>
      </c>
      <c r="I93" s="9">
        <f>(Table256[[#This Row],[FERA AR50]]-Table256[[#This Row],[Base AR50]])*100</f>
        <v>-8.1288949690134366E-3</v>
      </c>
      <c r="J93" s="7" t="s">
        <v>296</v>
      </c>
      <c r="K93" s="28" t="s">
        <v>15</v>
      </c>
    </row>
    <row r="94" spans="1:11" ht="15.75" x14ac:dyDescent="0.25">
      <c r="A94" s="12" t="s">
        <v>345</v>
      </c>
      <c r="B94" s="7" t="s">
        <v>346</v>
      </c>
      <c r="C94" s="7" t="s">
        <v>1134</v>
      </c>
      <c r="D94" s="8">
        <v>6.2353669207960871E-2</v>
      </c>
      <c r="E94" s="27">
        <f>_xlfn.XLOOKUP(Table256[[#This Row],[PUMA_CZG]],'[1]Gas PUMA-CZ Results'!$L$3:$L$383,'[1]Gas PUMA-CZ Results'!$M$3:$M$383)</f>
        <v>6.1369648093984132E-2</v>
      </c>
      <c r="F94" s="13">
        <v>1.5566546758921017E-2</v>
      </c>
      <c r="G94" s="27">
        <f>_xlfn.XLOOKUP(Table256[[#This Row],[PUMA_CZG]],'[1]Gas PUMA-CZ Results'!$L$3:$L$383,'[1]Gas PUMA-CZ Results'!$N$3:$N$383)</f>
        <v>1.5504552686711602E-2</v>
      </c>
      <c r="H94" s="9">
        <f>(Table256[[#This Row],[FERA AR20]]-Table256[[#This Row],[Base AR20]])*100</f>
        <v>-9.8402111397673936E-2</v>
      </c>
      <c r="I94" s="9">
        <f>(Table256[[#This Row],[FERA AR50]]-Table256[[#This Row],[Base AR50]])*100</f>
        <v>-6.1994072209414774E-3</v>
      </c>
      <c r="J94" s="7" t="s">
        <v>1198</v>
      </c>
      <c r="K94" s="28" t="s">
        <v>15</v>
      </c>
    </row>
    <row r="95" spans="1:11" ht="15.75" x14ac:dyDescent="0.25">
      <c r="A95" s="12" t="s">
        <v>420</v>
      </c>
      <c r="B95" s="7" t="s">
        <v>421</v>
      </c>
      <c r="C95" s="7" t="s">
        <v>1189</v>
      </c>
      <c r="D95" s="8">
        <v>7.1771664699899693E-2</v>
      </c>
      <c r="E95" s="27">
        <f>_xlfn.XLOOKUP(Table256[[#This Row],[PUMA_CZG]],'[1]Gas PUMA-CZ Results'!$L$3:$L$383,'[1]Gas PUMA-CZ Results'!$M$3:$M$383)</f>
        <v>7.0797050125791933E-2</v>
      </c>
      <c r="F95" s="13">
        <v>1.9119960780266849E-2</v>
      </c>
      <c r="G95" s="27">
        <f>_xlfn.XLOOKUP(Table256[[#This Row],[PUMA_CZG]],'[1]Gas PUMA-CZ Results'!$L$3:$L$383,'[1]Gas PUMA-CZ Results'!$N$3:$N$383)</f>
        <v>1.9050134373188705E-2</v>
      </c>
      <c r="H95" s="9">
        <f>(Table256[[#This Row],[FERA AR20]]-Table256[[#This Row],[Base AR20]])*100</f>
        <v>-9.7461457410775998E-2</v>
      </c>
      <c r="I95" s="9">
        <f>(Table256[[#This Row],[FERA AR50]]-Table256[[#This Row],[Base AR50]])*100</f>
        <v>-6.9826407078144026E-3</v>
      </c>
      <c r="J95" s="7" t="s">
        <v>1190</v>
      </c>
      <c r="K95" s="28" t="s">
        <v>15</v>
      </c>
    </row>
    <row r="96" spans="1:11" ht="15.75" x14ac:dyDescent="0.25">
      <c r="A96" s="12" t="s">
        <v>230</v>
      </c>
      <c r="B96" s="7" t="s">
        <v>231</v>
      </c>
      <c r="C96" s="7" t="s">
        <v>182</v>
      </c>
      <c r="D96" s="8">
        <v>6.2701353383701988E-2</v>
      </c>
      <c r="E96" s="27">
        <f>_xlfn.XLOOKUP(Table256[[#This Row],[PUMA_CZG]],'[1]Gas PUMA-CZ Results'!$L$3:$L$383,'[1]Gas PUMA-CZ Results'!$M$3:$M$383)</f>
        <v>6.1746883147626934E-2</v>
      </c>
      <c r="F96" s="13">
        <v>1.1517072735933937E-2</v>
      </c>
      <c r="G96" s="27">
        <f>_xlfn.XLOOKUP(Table256[[#This Row],[PUMA_CZG]],'[1]Gas PUMA-CZ Results'!$L$3:$L$383,'[1]Gas PUMA-CZ Results'!$N$3:$N$383)</f>
        <v>1.148452684075473E-2</v>
      </c>
      <c r="H96" s="9">
        <f>(Table256[[#This Row],[FERA AR20]]-Table256[[#This Row],[Base AR20]])*100</f>
        <v>-9.5447023607505427E-2</v>
      </c>
      <c r="I96" s="9">
        <f>(Table256[[#This Row],[FERA AR50]]-Table256[[#This Row],[Base AR50]])*100</f>
        <v>-3.2545895179206946E-3</v>
      </c>
      <c r="J96" s="7" t="s">
        <v>316</v>
      </c>
      <c r="K96" s="28" t="s">
        <v>15</v>
      </c>
    </row>
    <row r="97" spans="1:11" ht="15.75" x14ac:dyDescent="0.25">
      <c r="A97" s="12" t="s">
        <v>202</v>
      </c>
      <c r="B97" s="7" t="s">
        <v>203</v>
      </c>
      <c r="C97" s="7" t="s">
        <v>1134</v>
      </c>
      <c r="D97" s="8">
        <v>5.5562086001724159E-2</v>
      </c>
      <c r="E97" s="27">
        <f>_xlfn.XLOOKUP(Table256[[#This Row],[PUMA_CZG]],'[1]Gas PUMA-CZ Results'!$L$3:$L$383,'[1]Gas PUMA-CZ Results'!$M$3:$M$383)</f>
        <v>5.4613978960892352E-2</v>
      </c>
      <c r="F97" s="13">
        <v>1.5905184819308214E-2</v>
      </c>
      <c r="G97" s="27">
        <f>_xlfn.XLOOKUP(Table256[[#This Row],[PUMA_CZG]],'[1]Gas PUMA-CZ Results'!$L$3:$L$383,'[1]Gas PUMA-CZ Results'!$N$3:$N$383)</f>
        <v>1.5826838658250703E-2</v>
      </c>
      <c r="H97" s="9">
        <f>(Table256[[#This Row],[FERA AR20]]-Table256[[#This Row],[Base AR20]])*100</f>
        <v>-9.481070408318068E-2</v>
      </c>
      <c r="I97" s="9">
        <f>(Table256[[#This Row],[FERA AR50]]-Table256[[#This Row],[Base AR50]])*100</f>
        <v>-7.8346161057511049E-3</v>
      </c>
      <c r="J97" s="7" t="s">
        <v>1221</v>
      </c>
      <c r="K97" s="28" t="s">
        <v>15</v>
      </c>
    </row>
    <row r="98" spans="1:11" ht="15.75" x14ac:dyDescent="0.25">
      <c r="A98" s="12" t="s">
        <v>306</v>
      </c>
      <c r="B98" s="7" t="s">
        <v>307</v>
      </c>
      <c r="C98" s="7" t="s">
        <v>85</v>
      </c>
      <c r="D98" s="8">
        <v>5.5816653875254037E-2</v>
      </c>
      <c r="E98" s="27">
        <f>_xlfn.XLOOKUP(Table256[[#This Row],[PUMA_CZG]],'[1]Gas PUMA-CZ Results'!$L$3:$L$383,'[1]Gas PUMA-CZ Results'!$M$3:$M$383)</f>
        <v>5.4874518354302439E-2</v>
      </c>
      <c r="F98" s="13">
        <v>1.451210760068304E-2</v>
      </c>
      <c r="G98" s="27">
        <f>_xlfn.XLOOKUP(Table256[[#This Row],[PUMA_CZG]],'[1]Gas PUMA-CZ Results'!$L$3:$L$383,'[1]Gas PUMA-CZ Results'!$N$3:$N$383)</f>
        <v>1.4447638746023615E-2</v>
      </c>
      <c r="H98" s="9">
        <f>(Table256[[#This Row],[FERA AR20]]-Table256[[#This Row],[Base AR20]])*100</f>
        <v>-9.4213552095159803E-2</v>
      </c>
      <c r="I98" s="9">
        <f>(Table256[[#This Row],[FERA AR50]]-Table256[[#This Row],[Base AR50]])*100</f>
        <v>-6.4468854659424646E-3</v>
      </c>
      <c r="J98" s="7" t="s">
        <v>308</v>
      </c>
      <c r="K98" s="28" t="s">
        <v>15</v>
      </c>
    </row>
    <row r="99" spans="1:11" ht="15.75" x14ac:dyDescent="0.25">
      <c r="A99" s="12" t="s">
        <v>194</v>
      </c>
      <c r="B99" s="7" t="s">
        <v>195</v>
      </c>
      <c r="C99" s="7" t="s">
        <v>1172</v>
      </c>
      <c r="D99" s="8">
        <v>5.5702861884270545E-2</v>
      </c>
      <c r="E99" s="27">
        <f>_xlfn.XLOOKUP(Table256[[#This Row],[PUMA_CZG]],'[1]Gas PUMA-CZ Results'!$L$3:$L$383,'[1]Gas PUMA-CZ Results'!$M$3:$M$383)</f>
        <v>5.4762812821444788E-2</v>
      </c>
      <c r="F99" s="13">
        <v>1.6670577820944884E-2</v>
      </c>
      <c r="G99" s="27">
        <f>_xlfn.XLOOKUP(Table256[[#This Row],[PUMA_CZG]],'[1]Gas PUMA-CZ Results'!$L$3:$L$383,'[1]Gas PUMA-CZ Results'!$N$3:$N$383)</f>
        <v>1.6586057011701533E-2</v>
      </c>
      <c r="H99" s="9">
        <f>(Table256[[#This Row],[FERA AR20]]-Table256[[#This Row],[Base AR20]])*100</f>
        <v>-9.4004906282575684E-2</v>
      </c>
      <c r="I99" s="9">
        <f>(Table256[[#This Row],[FERA AR50]]-Table256[[#This Row],[Base AR50]])*100</f>
        <v>-8.4520809243350536E-3</v>
      </c>
      <c r="J99" s="7" t="s">
        <v>1220</v>
      </c>
      <c r="K99" s="28" t="s">
        <v>15</v>
      </c>
    </row>
    <row r="100" spans="1:11" ht="15.75" x14ac:dyDescent="0.25">
      <c r="A100" s="12" t="s">
        <v>227</v>
      </c>
      <c r="B100" s="7" t="s">
        <v>228</v>
      </c>
      <c r="C100" s="7" t="s">
        <v>98</v>
      </c>
      <c r="D100" s="8">
        <v>4.5557178949975338E-2</v>
      </c>
      <c r="E100" s="27">
        <f>_xlfn.XLOOKUP(Table256[[#This Row],[PUMA_CZG]],'[1]Gas PUMA-CZ Results'!$L$3:$L$383,'[1]Gas PUMA-CZ Results'!$M$3:$M$383)</f>
        <v>4.4622146102021309E-2</v>
      </c>
      <c r="F100" s="13">
        <v>1.2102973133382156E-2</v>
      </c>
      <c r="G100" s="27">
        <f>_xlfn.XLOOKUP(Table256[[#This Row],[PUMA_CZG]],'[1]Gas PUMA-CZ Results'!$L$3:$L$383,'[1]Gas PUMA-CZ Results'!$N$3:$N$383)</f>
        <v>1.2036054187493766E-2</v>
      </c>
      <c r="H100" s="9">
        <f>(Table256[[#This Row],[FERA AR20]]-Table256[[#This Row],[Base AR20]])*100</f>
        <v>-9.3503284795402875E-2</v>
      </c>
      <c r="I100" s="9">
        <f>(Table256[[#This Row],[FERA AR50]]-Table256[[#This Row],[Base AR50]])*100</f>
        <v>-6.6918945888389328E-3</v>
      </c>
      <c r="J100" s="7" t="s">
        <v>229</v>
      </c>
      <c r="K100" s="28" t="s">
        <v>15</v>
      </c>
    </row>
    <row r="101" spans="1:11" ht="15.75" x14ac:dyDescent="0.25">
      <c r="A101" s="12" t="s">
        <v>342</v>
      </c>
      <c r="B101" s="7" t="s">
        <v>343</v>
      </c>
      <c r="C101" s="7" t="s">
        <v>1134</v>
      </c>
      <c r="D101" s="8">
        <v>5.7731379642068238E-2</v>
      </c>
      <c r="E101" s="27">
        <f>_xlfn.XLOOKUP(Table256[[#This Row],[PUMA_CZG]],'[1]Gas PUMA-CZ Results'!$L$3:$L$383,'[1]Gas PUMA-CZ Results'!$M$3:$M$383)</f>
        <v>5.6807477815176789E-2</v>
      </c>
      <c r="F101" s="13">
        <v>1.4020975816835868E-2</v>
      </c>
      <c r="G101" s="27">
        <f>_xlfn.XLOOKUP(Table256[[#This Row],[PUMA_CZG]],'[1]Gas PUMA-CZ Results'!$L$3:$L$383,'[1]Gas PUMA-CZ Results'!$N$3:$N$383)</f>
        <v>1.3965989522627197E-2</v>
      </c>
      <c r="H101" s="9">
        <f>(Table256[[#This Row],[FERA AR20]]-Table256[[#This Row],[Base AR20]])*100</f>
        <v>-9.2390182689144895E-2</v>
      </c>
      <c r="I101" s="9">
        <f>(Table256[[#This Row],[FERA AR50]]-Table256[[#This Row],[Base AR50]])*100</f>
        <v>-5.4986294208671238E-3</v>
      </c>
      <c r="J101" s="7" t="s">
        <v>1213</v>
      </c>
      <c r="K101" s="28" t="s">
        <v>15</v>
      </c>
    </row>
    <row r="102" spans="1:11" ht="15.75" x14ac:dyDescent="0.25">
      <c r="A102" s="12" t="s">
        <v>202</v>
      </c>
      <c r="B102" s="7" t="s">
        <v>203</v>
      </c>
      <c r="C102" s="7" t="s">
        <v>1172</v>
      </c>
      <c r="D102" s="8">
        <v>5.7817356951923395E-2</v>
      </c>
      <c r="E102" s="27">
        <f>_xlfn.XLOOKUP(Table256[[#This Row],[PUMA_CZG]],'[1]Gas PUMA-CZ Results'!$L$3:$L$383,'[1]Gas PUMA-CZ Results'!$M$3:$M$383)</f>
        <v>5.6898713200132969E-2</v>
      </c>
      <c r="F102" s="13">
        <v>1.6736853119675186E-2</v>
      </c>
      <c r="G102" s="27">
        <f>_xlfn.XLOOKUP(Table256[[#This Row],[PUMA_CZG]],'[1]Gas PUMA-CZ Results'!$L$3:$L$383,'[1]Gas PUMA-CZ Results'!$N$3:$N$383)</f>
        <v>1.6659124237497391E-2</v>
      </c>
      <c r="H102" s="9">
        <f>(Table256[[#This Row],[FERA AR20]]-Table256[[#This Row],[Base AR20]])*100</f>
        <v>-9.1864375179042529E-2</v>
      </c>
      <c r="I102" s="9">
        <f>(Table256[[#This Row],[FERA AR50]]-Table256[[#This Row],[Base AR50]])*100</f>
        <v>-7.7728882177795222E-3</v>
      </c>
      <c r="J102" s="7" t="s">
        <v>1212</v>
      </c>
      <c r="K102" s="28" t="s">
        <v>15</v>
      </c>
    </row>
    <row r="103" spans="1:11" ht="15.75" x14ac:dyDescent="0.25">
      <c r="A103" s="12" t="s">
        <v>348</v>
      </c>
      <c r="B103" s="7" t="s">
        <v>349</v>
      </c>
      <c r="C103" s="7" t="s">
        <v>1134</v>
      </c>
      <c r="D103" s="8">
        <v>5.7315714076205768E-2</v>
      </c>
      <c r="E103" s="27">
        <f>_xlfn.XLOOKUP(Table256[[#This Row],[PUMA_CZG]],'[1]Gas PUMA-CZ Results'!$L$3:$L$383,'[1]Gas PUMA-CZ Results'!$M$3:$M$383)</f>
        <v>5.6406024865747396E-2</v>
      </c>
      <c r="F103" s="13">
        <v>1.3485298641394444E-2</v>
      </c>
      <c r="G103" s="27">
        <f>_xlfn.XLOOKUP(Table256[[#This Row],[PUMA_CZG]],'[1]Gas PUMA-CZ Results'!$L$3:$L$383,'[1]Gas PUMA-CZ Results'!$N$3:$N$383)</f>
        <v>1.343438173744152E-2</v>
      </c>
      <c r="H103" s="9">
        <f>(Table256[[#This Row],[FERA AR20]]-Table256[[#This Row],[Base AR20]])*100</f>
        <v>-9.096892104583712E-2</v>
      </c>
      <c r="I103" s="9">
        <f>(Table256[[#This Row],[FERA AR50]]-Table256[[#This Row],[Base AR50]])*100</f>
        <v>-5.0916903952924475E-3</v>
      </c>
      <c r="J103" s="7" t="s">
        <v>1214</v>
      </c>
      <c r="K103" s="28" t="s">
        <v>15</v>
      </c>
    </row>
    <row r="104" spans="1:11" ht="15.75" x14ac:dyDescent="0.25">
      <c r="A104" s="12" t="s">
        <v>330</v>
      </c>
      <c r="B104" s="7" t="s">
        <v>331</v>
      </c>
      <c r="C104" s="7" t="s">
        <v>1172</v>
      </c>
      <c r="D104" s="8">
        <v>5.5550939459390908E-2</v>
      </c>
      <c r="E104" s="27">
        <f>_xlfn.XLOOKUP(Table256[[#This Row],[PUMA_CZG]],'[1]Gas PUMA-CZ Results'!$L$3:$L$383,'[1]Gas PUMA-CZ Results'!$M$3:$M$383)</f>
        <v>5.4645926843569607E-2</v>
      </c>
      <c r="F104" s="13">
        <v>1.6181677074910444E-2</v>
      </c>
      <c r="G104" s="27">
        <f>_xlfn.XLOOKUP(Table256[[#This Row],[PUMA_CZG]],'[1]Gas PUMA-CZ Results'!$L$3:$L$383,'[1]Gas PUMA-CZ Results'!$N$3:$N$383)</f>
        <v>1.6104044963467755E-2</v>
      </c>
      <c r="H104" s="9">
        <f>(Table256[[#This Row],[FERA AR20]]-Table256[[#This Row],[Base AR20]])*100</f>
        <v>-9.0501261582130038E-2</v>
      </c>
      <c r="I104" s="9">
        <f>(Table256[[#This Row],[FERA AR50]]-Table256[[#This Row],[Base AR50]])*100</f>
        <v>-7.76321114426895E-3</v>
      </c>
      <c r="J104" s="7" t="s">
        <v>1222</v>
      </c>
      <c r="K104" s="28" t="s">
        <v>15</v>
      </c>
    </row>
    <row r="105" spans="1:11" ht="15.75" x14ac:dyDescent="0.25">
      <c r="A105" s="12" t="s">
        <v>137</v>
      </c>
      <c r="B105" s="7" t="s">
        <v>138</v>
      </c>
      <c r="C105" s="7" t="s">
        <v>85</v>
      </c>
      <c r="D105" s="8">
        <v>5.4476465245269494E-2</v>
      </c>
      <c r="E105" s="27">
        <f>_xlfn.XLOOKUP(Table256[[#This Row],[PUMA_CZG]],'[1]Gas PUMA-CZ Results'!$L$3:$L$383,'[1]Gas PUMA-CZ Results'!$M$3:$M$383)</f>
        <v>5.3577359823682884E-2</v>
      </c>
      <c r="F105" s="13">
        <v>1.3496760649726424E-2</v>
      </c>
      <c r="G105" s="27">
        <f>_xlfn.XLOOKUP(Table256[[#This Row],[PUMA_CZG]],'[1]Gas PUMA-CZ Results'!$L$3:$L$383,'[1]Gas PUMA-CZ Results'!$N$3:$N$383)</f>
        <v>1.344098023478426E-2</v>
      </c>
      <c r="H105" s="9">
        <f>(Table256[[#This Row],[FERA AR20]]-Table256[[#This Row],[Base AR20]])*100</f>
        <v>-8.9910542158661011E-2</v>
      </c>
      <c r="I105" s="9">
        <f>(Table256[[#This Row],[FERA AR50]]-Table256[[#This Row],[Base AR50]])*100</f>
        <v>-5.5780414942164028E-3</v>
      </c>
      <c r="J105" s="7" t="s">
        <v>315</v>
      </c>
      <c r="K105" s="28" t="s">
        <v>15</v>
      </c>
    </row>
    <row r="106" spans="1:11" ht="15.75" x14ac:dyDescent="0.25">
      <c r="A106" s="12" t="s">
        <v>259</v>
      </c>
      <c r="B106" s="7" t="s">
        <v>260</v>
      </c>
      <c r="C106" s="7" t="s">
        <v>1134</v>
      </c>
      <c r="D106" s="8">
        <v>5.2863776099344242E-2</v>
      </c>
      <c r="E106" s="27">
        <f>_xlfn.XLOOKUP(Table256[[#This Row],[PUMA_CZG]],'[1]Gas PUMA-CZ Results'!$L$3:$L$383,'[1]Gas PUMA-CZ Results'!$M$3:$M$383)</f>
        <v>5.1967541612397181E-2</v>
      </c>
      <c r="F106" s="13">
        <v>1.8479661517155153E-2</v>
      </c>
      <c r="G106" s="27">
        <f>_xlfn.XLOOKUP(Table256[[#This Row],[PUMA_CZG]],'[1]Gas PUMA-CZ Results'!$L$3:$L$383,'[1]Gas PUMA-CZ Results'!$N$3:$N$383)</f>
        <v>1.8369067305886212E-2</v>
      </c>
      <c r="H106" s="9">
        <f>(Table256[[#This Row],[FERA AR20]]-Table256[[#This Row],[Base AR20]])*100</f>
        <v>-8.9623448694706176E-2</v>
      </c>
      <c r="I106" s="9">
        <f>(Table256[[#This Row],[FERA AR50]]-Table256[[#This Row],[Base AR50]])*100</f>
        <v>-1.1059421126894189E-2</v>
      </c>
      <c r="J106" s="7" t="s">
        <v>1229</v>
      </c>
      <c r="K106" s="28" t="s">
        <v>15</v>
      </c>
    </row>
    <row r="107" spans="1:11" ht="15.75" x14ac:dyDescent="0.25">
      <c r="A107" s="12" t="s">
        <v>245</v>
      </c>
      <c r="B107" s="7" t="s">
        <v>246</v>
      </c>
      <c r="C107" s="7" t="s">
        <v>98</v>
      </c>
      <c r="D107" s="8">
        <v>4.4498668920465258E-2</v>
      </c>
      <c r="E107" s="27">
        <f>_xlfn.XLOOKUP(Table256[[#This Row],[PUMA_CZG]],'[1]Gas PUMA-CZ Results'!$L$3:$L$383,'[1]Gas PUMA-CZ Results'!$M$3:$M$383)</f>
        <v>4.3607080312438394E-2</v>
      </c>
      <c r="F107" s="13">
        <v>1.1704201817454791E-2</v>
      </c>
      <c r="G107" s="27">
        <f>_xlfn.XLOOKUP(Table256[[#This Row],[PUMA_CZG]],'[1]Gas PUMA-CZ Results'!$L$3:$L$383,'[1]Gas PUMA-CZ Results'!$N$3:$N$383)</f>
        <v>1.1641612052509716E-2</v>
      </c>
      <c r="H107" s="9">
        <f>(Table256[[#This Row],[FERA AR20]]-Table256[[#This Row],[Base AR20]])*100</f>
        <v>-8.9158860802686368E-2</v>
      </c>
      <c r="I107" s="9">
        <f>(Table256[[#This Row],[FERA AR50]]-Table256[[#This Row],[Base AR50]])*100</f>
        <v>-6.2589764945074344E-3</v>
      </c>
      <c r="J107" s="7" t="s">
        <v>247</v>
      </c>
      <c r="K107" s="28" t="s">
        <v>15</v>
      </c>
    </row>
    <row r="108" spans="1:11" ht="15.75" x14ac:dyDescent="0.25">
      <c r="A108" s="12" t="s">
        <v>348</v>
      </c>
      <c r="B108" s="7" t="s">
        <v>349</v>
      </c>
      <c r="C108" s="7" t="s">
        <v>1172</v>
      </c>
      <c r="D108" s="8">
        <v>5.8097267968986947E-2</v>
      </c>
      <c r="E108" s="27">
        <f>_xlfn.XLOOKUP(Table256[[#This Row],[PUMA_CZG]],'[1]Gas PUMA-CZ Results'!$L$3:$L$383,'[1]Gas PUMA-CZ Results'!$M$3:$M$383)</f>
        <v>5.7212540629522864E-2</v>
      </c>
      <c r="F108" s="13">
        <v>1.4108968125819977E-2</v>
      </c>
      <c r="G108" s="27">
        <f>_xlfn.XLOOKUP(Table256[[#This Row],[PUMA_CZG]],'[1]Gas PUMA-CZ Results'!$L$3:$L$383,'[1]Gas PUMA-CZ Results'!$N$3:$N$383)</f>
        <v>1.4056217454236008E-2</v>
      </c>
      <c r="H108" s="9">
        <f>(Table256[[#This Row],[FERA AR20]]-Table256[[#This Row],[Base AR20]])*100</f>
        <v>-8.8472733946408366E-2</v>
      </c>
      <c r="I108" s="9">
        <f>(Table256[[#This Row],[FERA AR50]]-Table256[[#This Row],[Base AR50]])*100</f>
        <v>-5.2750671583969705E-3</v>
      </c>
      <c r="J108" s="7" t="s">
        <v>1211</v>
      </c>
      <c r="K108" s="28" t="s">
        <v>15</v>
      </c>
    </row>
    <row r="109" spans="1:11" ht="15.75" x14ac:dyDescent="0.25">
      <c r="A109" s="12" t="s">
        <v>79</v>
      </c>
      <c r="B109" s="7" t="s">
        <v>80</v>
      </c>
      <c r="C109" s="7" t="s">
        <v>182</v>
      </c>
      <c r="D109" s="8">
        <v>6.5673606333783024E-2</v>
      </c>
      <c r="E109" s="27">
        <f>_xlfn.XLOOKUP(Table256[[#This Row],[PUMA_CZG]],'[1]Gas PUMA-CZ Results'!$L$3:$L$383,'[1]Gas PUMA-CZ Results'!$M$3:$M$383)</f>
        <v>6.4794648436447833E-2</v>
      </c>
      <c r="F109" s="13">
        <v>1.5877495043613275E-2</v>
      </c>
      <c r="G109" s="27">
        <f>_xlfn.XLOOKUP(Table256[[#This Row],[PUMA_CZG]],'[1]Gas PUMA-CZ Results'!$L$3:$L$383,'[1]Gas PUMA-CZ Results'!$N$3:$N$383)</f>
        <v>1.5825214315921144E-2</v>
      </c>
      <c r="H109" s="9">
        <f>(Table256[[#This Row],[FERA AR20]]-Table256[[#This Row],[Base AR20]])*100</f>
        <v>-8.7895789733519192E-2</v>
      </c>
      <c r="I109" s="9">
        <f>(Table256[[#This Row],[FERA AR50]]-Table256[[#This Row],[Base AR50]])*100</f>
        <v>-5.2280727692130546E-3</v>
      </c>
      <c r="J109" s="7" t="s">
        <v>297</v>
      </c>
      <c r="K109" s="28" t="s">
        <v>15</v>
      </c>
    </row>
    <row r="110" spans="1:11" ht="15.75" x14ac:dyDescent="0.25">
      <c r="A110" s="12" t="s">
        <v>327</v>
      </c>
      <c r="B110" s="7" t="s">
        <v>328</v>
      </c>
      <c r="C110" s="7" t="s">
        <v>85</v>
      </c>
      <c r="D110" s="8">
        <v>5.3680924393165415E-2</v>
      </c>
      <c r="E110" s="27">
        <f>_xlfn.XLOOKUP(Table256[[#This Row],[PUMA_CZG]],'[1]Gas PUMA-CZ Results'!$L$3:$L$383,'[1]Gas PUMA-CZ Results'!$M$3:$M$383)</f>
        <v>5.2808487405191187E-2</v>
      </c>
      <c r="F110" s="13">
        <v>9.1683107451564824E-3</v>
      </c>
      <c r="G110" s="27">
        <f>_xlfn.XLOOKUP(Table256[[#This Row],[PUMA_CZG]],'[1]Gas PUMA-CZ Results'!$L$3:$L$383,'[1]Gas PUMA-CZ Results'!$N$3:$N$383)</f>
        <v>9.1425370624487311E-3</v>
      </c>
      <c r="H110" s="9">
        <f>(Table256[[#This Row],[FERA AR20]]-Table256[[#This Row],[Base AR20]])*100</f>
        <v>-8.7243698797422747E-2</v>
      </c>
      <c r="I110" s="9">
        <f>(Table256[[#This Row],[FERA AR50]]-Table256[[#This Row],[Base AR50]])*100</f>
        <v>-2.5773682707751211E-3</v>
      </c>
      <c r="J110" s="7" t="s">
        <v>329</v>
      </c>
      <c r="K110" s="28" t="s">
        <v>15</v>
      </c>
    </row>
    <row r="111" spans="1:11" ht="15.75" x14ac:dyDescent="0.25">
      <c r="A111" s="12" t="s">
        <v>227</v>
      </c>
      <c r="B111" s="7" t="s">
        <v>228</v>
      </c>
      <c r="C111" s="7" t="s">
        <v>252</v>
      </c>
      <c r="D111" s="8">
        <v>4.4244954480967741E-2</v>
      </c>
      <c r="E111" s="27">
        <f>_xlfn.XLOOKUP(Table256[[#This Row],[PUMA_CZG]],'[1]Gas PUMA-CZ Results'!$L$3:$L$383,'[1]Gas PUMA-CZ Results'!$M$3:$M$383)</f>
        <v>4.3378517200983131E-2</v>
      </c>
      <c r="F111" s="13">
        <v>1.2009995666517399E-2</v>
      </c>
      <c r="G111" s="27">
        <f>_xlfn.XLOOKUP(Table256[[#This Row],[PUMA_CZG]],'[1]Gas PUMA-CZ Results'!$L$3:$L$383,'[1]Gas PUMA-CZ Results'!$N$3:$N$383)</f>
        <v>1.1945348331491717E-2</v>
      </c>
      <c r="H111" s="9">
        <f>(Table256[[#This Row],[FERA AR20]]-Table256[[#This Row],[Base AR20]])*100</f>
        <v>-8.6643727998460957E-2</v>
      </c>
      <c r="I111" s="9">
        <f>(Table256[[#This Row],[FERA AR50]]-Table256[[#This Row],[Base AR50]])*100</f>
        <v>-6.4647335025681818E-3</v>
      </c>
      <c r="J111" s="7" t="s">
        <v>253</v>
      </c>
      <c r="K111" s="28" t="s">
        <v>15</v>
      </c>
    </row>
    <row r="112" spans="1:11" ht="15.75" x14ac:dyDescent="0.25">
      <c r="A112" s="12" t="s">
        <v>330</v>
      </c>
      <c r="B112" s="7" t="s">
        <v>331</v>
      </c>
      <c r="C112" s="7" t="s">
        <v>1134</v>
      </c>
      <c r="D112" s="8">
        <v>5.2766176798592981E-2</v>
      </c>
      <c r="E112" s="27">
        <f>_xlfn.XLOOKUP(Table256[[#This Row],[PUMA_CZG]],'[1]Gas PUMA-CZ Results'!$L$3:$L$383,'[1]Gas PUMA-CZ Results'!$M$3:$M$383)</f>
        <v>5.1901841357937684E-2</v>
      </c>
      <c r="F112" s="13">
        <v>1.5325537433575842E-2</v>
      </c>
      <c r="G112" s="27">
        <f>_xlfn.XLOOKUP(Table256[[#This Row],[PUMA_CZG]],'[1]Gas PUMA-CZ Results'!$L$3:$L$383,'[1]Gas PUMA-CZ Results'!$N$3:$N$383)</f>
        <v>1.5251945346441051E-2</v>
      </c>
      <c r="H112" s="9">
        <f>(Table256[[#This Row],[FERA AR20]]-Table256[[#This Row],[Base AR20]])*100</f>
        <v>-8.6433544065529777E-2</v>
      </c>
      <c r="I112" s="9">
        <f>(Table256[[#This Row],[FERA AR50]]-Table256[[#This Row],[Base AR50]])*100</f>
        <v>-7.3592087134791498E-3</v>
      </c>
      <c r="J112" s="7" t="s">
        <v>1230</v>
      </c>
      <c r="K112" s="28" t="s">
        <v>15</v>
      </c>
    </row>
    <row r="113" spans="1:11" ht="15.75" x14ac:dyDescent="0.25">
      <c r="A113" s="12" t="s">
        <v>294</v>
      </c>
      <c r="B113" s="7" t="s">
        <v>295</v>
      </c>
      <c r="C113" s="7" t="s">
        <v>113</v>
      </c>
      <c r="D113" s="8">
        <v>5.7120914369603544E-2</v>
      </c>
      <c r="E113" s="27">
        <f>_xlfn.XLOOKUP(Table256[[#This Row],[PUMA_CZG]],'[1]Gas PUMA-CZ Results'!$L$3:$L$383,'[1]Gas PUMA-CZ Results'!$M$3:$M$383)</f>
        <v>5.6259225209983645E-2</v>
      </c>
      <c r="F113" s="13">
        <v>1.6308278768426047E-2</v>
      </c>
      <c r="G113" s="27">
        <f>_xlfn.XLOOKUP(Table256[[#This Row],[PUMA_CZG]],'[1]Gas PUMA-CZ Results'!$L$3:$L$383,'[1]Gas PUMA-CZ Results'!$N$3:$N$383)</f>
        <v>1.6237294043498929E-2</v>
      </c>
      <c r="H113" s="9">
        <f>(Table256[[#This Row],[FERA AR20]]-Table256[[#This Row],[Base AR20]])*100</f>
        <v>-8.6168915961989945E-2</v>
      </c>
      <c r="I113" s="9">
        <f>(Table256[[#This Row],[FERA AR50]]-Table256[[#This Row],[Base AR50]])*100</f>
        <v>-7.0984724927117965E-3</v>
      </c>
      <c r="J113" s="7" t="s">
        <v>362</v>
      </c>
      <c r="K113" s="28" t="s">
        <v>15</v>
      </c>
    </row>
    <row r="114" spans="1:11" ht="15.75" x14ac:dyDescent="0.25">
      <c r="A114" s="12" t="s">
        <v>399</v>
      </c>
      <c r="B114" s="7" t="s">
        <v>400</v>
      </c>
      <c r="C114" s="7" t="s">
        <v>151</v>
      </c>
      <c r="D114" s="8">
        <v>6.4835676705457035E-2</v>
      </c>
      <c r="E114" s="27">
        <f>_xlfn.XLOOKUP(Table256[[#This Row],[PUMA_CZG]],'[1]Gas PUMA-CZ Results'!$L$3:$L$383,'[1]Gas PUMA-CZ Results'!$M$3:$M$383)</f>
        <v>6.3987676137184535E-2</v>
      </c>
      <c r="F114" s="13">
        <v>1.1663882730337733E-2</v>
      </c>
      <c r="G114" s="27">
        <f>_xlfn.XLOOKUP(Table256[[#This Row],[PUMA_CZG]],'[1]Gas PUMA-CZ Results'!$L$3:$L$383,'[1]Gas PUMA-CZ Results'!$N$3:$N$383)</f>
        <v>1.1636146831193635E-2</v>
      </c>
      <c r="H114" s="9">
        <f>(Table256[[#This Row],[FERA AR20]]-Table256[[#This Row],[Base AR20]])*100</f>
        <v>-8.4800056827250003E-2</v>
      </c>
      <c r="I114" s="9">
        <f>(Table256[[#This Row],[FERA AR50]]-Table256[[#This Row],[Base AR50]])*100</f>
        <v>-2.7735899144098672E-3</v>
      </c>
      <c r="J114" s="7" t="s">
        <v>401</v>
      </c>
      <c r="K114" s="28" t="s">
        <v>15</v>
      </c>
    </row>
    <row r="115" spans="1:11" ht="15.75" x14ac:dyDescent="0.25">
      <c r="A115" s="12" t="s">
        <v>176</v>
      </c>
      <c r="B115" s="7" t="s">
        <v>177</v>
      </c>
      <c r="C115" s="7" t="s">
        <v>26</v>
      </c>
      <c r="D115" s="8">
        <v>4.5176922275876386E-2</v>
      </c>
      <c r="E115" s="27">
        <f>_xlfn.XLOOKUP(Table256[[#This Row],[PUMA_CZG]],'[1]Gas PUMA-CZ Results'!$L$3:$L$383,'[1]Gas PUMA-CZ Results'!$M$3:$M$383)</f>
        <v>4.4359806674642649E-2</v>
      </c>
      <c r="F115" s="13">
        <v>1.3562096165852881E-2</v>
      </c>
      <c r="G115" s="27">
        <f>_xlfn.XLOOKUP(Table256[[#This Row],[PUMA_CZG]],'[1]Gas PUMA-CZ Results'!$L$3:$L$383,'[1]Gas PUMA-CZ Results'!$N$3:$N$383)</f>
        <v>1.348776940910402E-2</v>
      </c>
      <c r="H115" s="9">
        <f>(Table256[[#This Row],[FERA AR20]]-Table256[[#This Row],[Base AR20]])*100</f>
        <v>-8.1711560123373661E-2</v>
      </c>
      <c r="I115" s="9">
        <f>(Table256[[#This Row],[FERA AR50]]-Table256[[#This Row],[Base AR50]])*100</f>
        <v>-7.432675674886105E-3</v>
      </c>
      <c r="J115" s="7" t="s">
        <v>239</v>
      </c>
      <c r="K115" s="28" t="s">
        <v>15</v>
      </c>
    </row>
    <row r="116" spans="1:11" ht="15.75" x14ac:dyDescent="0.25">
      <c r="A116" s="12" t="s">
        <v>194</v>
      </c>
      <c r="B116" s="7" t="s">
        <v>195</v>
      </c>
      <c r="C116" s="7" t="s">
        <v>26</v>
      </c>
      <c r="D116" s="8">
        <v>4.5241137353406367E-2</v>
      </c>
      <c r="E116" s="27">
        <f>_xlfn.XLOOKUP(Table256[[#This Row],[PUMA_CZG]],'[1]Gas PUMA-CZ Results'!$L$3:$L$383,'[1]Gas PUMA-CZ Results'!$M$3:$M$383)</f>
        <v>4.4425524730863072E-2</v>
      </c>
      <c r="F116" s="13">
        <v>1.3699269178903949E-2</v>
      </c>
      <c r="G116" s="27">
        <f>_xlfn.XLOOKUP(Table256[[#This Row],[PUMA_CZG]],'[1]Gas PUMA-CZ Results'!$L$3:$L$383,'[1]Gas PUMA-CZ Results'!$N$3:$N$383)</f>
        <v>1.3623637409316828E-2</v>
      </c>
      <c r="H116" s="9">
        <f>(Table256[[#This Row],[FERA AR20]]-Table256[[#This Row],[Base AR20]])*100</f>
        <v>-8.1561262254329497E-2</v>
      </c>
      <c r="I116" s="9">
        <f>(Table256[[#This Row],[FERA AR50]]-Table256[[#This Row],[Base AR50]])*100</f>
        <v>-7.5631769587121075E-3</v>
      </c>
      <c r="J116" s="7" t="s">
        <v>238</v>
      </c>
      <c r="K116" s="28" t="s">
        <v>15</v>
      </c>
    </row>
    <row r="117" spans="1:11" ht="15.75" x14ac:dyDescent="0.25">
      <c r="A117" s="12" t="s">
        <v>140</v>
      </c>
      <c r="B117" s="7" t="s">
        <v>141</v>
      </c>
      <c r="C117" s="7" t="s">
        <v>57</v>
      </c>
      <c r="D117" s="8">
        <v>4.892176404106581E-2</v>
      </c>
      <c r="E117" s="27">
        <f>_xlfn.XLOOKUP(Table256[[#This Row],[PUMA_CZG]],'[1]Gas PUMA-CZ Results'!$L$3:$L$383,'[1]Gas PUMA-CZ Results'!$M$3:$M$383)</f>
        <v>4.8123030722682585E-2</v>
      </c>
      <c r="F117" s="13">
        <v>1.3475441180513107E-2</v>
      </c>
      <c r="G117" s="27">
        <f>_xlfn.XLOOKUP(Table256[[#This Row],[PUMA_CZG]],'[1]Gas PUMA-CZ Results'!$L$3:$L$383,'[1]Gas PUMA-CZ Results'!$N$3:$N$383)</f>
        <v>1.3414200437985236E-2</v>
      </c>
      <c r="H117" s="9">
        <f>(Table256[[#This Row],[FERA AR20]]-Table256[[#This Row],[Base AR20]])*100</f>
        <v>-7.9873331838322542E-2</v>
      </c>
      <c r="I117" s="9">
        <f>(Table256[[#This Row],[FERA AR50]]-Table256[[#This Row],[Base AR50]])*100</f>
        <v>-6.1240742527871386E-3</v>
      </c>
      <c r="J117" s="7" t="s">
        <v>286</v>
      </c>
      <c r="K117" s="28" t="s">
        <v>15</v>
      </c>
    </row>
    <row r="118" spans="1:11" ht="15.75" x14ac:dyDescent="0.25">
      <c r="A118" s="12" t="s">
        <v>194</v>
      </c>
      <c r="B118" s="7" t="s">
        <v>195</v>
      </c>
      <c r="C118" s="7" t="s">
        <v>100</v>
      </c>
      <c r="D118" s="8">
        <v>4.4858982408840183E-2</v>
      </c>
      <c r="E118" s="27">
        <f>_xlfn.XLOOKUP(Table256[[#This Row],[PUMA_CZG]],'[1]Gas PUMA-CZ Results'!$L$3:$L$383,'[1]Gas PUMA-CZ Results'!$M$3:$M$383)</f>
        <v>4.4085787337654447E-2</v>
      </c>
      <c r="F118" s="13">
        <v>1.3294955532629464E-2</v>
      </c>
      <c r="G118" s="27">
        <f>_xlfn.XLOOKUP(Table256[[#This Row],[PUMA_CZG]],'[1]Gas PUMA-CZ Results'!$L$3:$L$383,'[1]Gas PUMA-CZ Results'!$N$3:$N$383)</f>
        <v>1.3226614708189331E-2</v>
      </c>
      <c r="H118" s="9">
        <f>(Table256[[#This Row],[FERA AR20]]-Table256[[#This Row],[Base AR20]])*100</f>
        <v>-7.7319507118573522E-2</v>
      </c>
      <c r="I118" s="9">
        <f>(Table256[[#This Row],[FERA AR50]]-Table256[[#This Row],[Base AR50]])*100</f>
        <v>-6.834082444013255E-3</v>
      </c>
      <c r="J118" s="7" t="s">
        <v>196</v>
      </c>
      <c r="K118" s="28" t="s">
        <v>15</v>
      </c>
    </row>
    <row r="119" spans="1:11" ht="15.75" x14ac:dyDescent="0.25">
      <c r="A119" s="12" t="s">
        <v>440</v>
      </c>
      <c r="B119" s="7" t="s">
        <v>441</v>
      </c>
      <c r="C119" s="7" t="s">
        <v>1134</v>
      </c>
      <c r="D119" s="8">
        <v>6.1110562927720845E-2</v>
      </c>
      <c r="E119" s="27">
        <f>_xlfn.XLOOKUP(Table256[[#This Row],[PUMA_CZG]],'[1]Gas PUMA-CZ Results'!$L$3:$L$383,'[1]Gas PUMA-CZ Results'!$M$3:$M$383)</f>
        <v>6.0337649947059611E-2</v>
      </c>
      <c r="F119" s="13">
        <v>1.6231598309314636E-2</v>
      </c>
      <c r="G119" s="27">
        <f>_xlfn.XLOOKUP(Table256[[#This Row],[PUMA_CZG]],'[1]Gas PUMA-CZ Results'!$L$3:$L$383,'[1]Gas PUMA-CZ Results'!$N$3:$N$383)</f>
        <v>1.6176663707736898E-2</v>
      </c>
      <c r="H119" s="9">
        <f>(Table256[[#This Row],[FERA AR20]]-Table256[[#This Row],[Base AR20]])*100</f>
        <v>-7.7291298066123337E-2</v>
      </c>
      <c r="I119" s="9">
        <f>(Table256[[#This Row],[FERA AR50]]-Table256[[#This Row],[Base AR50]])*100</f>
        <v>-5.4934601577738551E-3</v>
      </c>
      <c r="J119" s="7" t="s">
        <v>1201</v>
      </c>
      <c r="K119" s="28" t="s">
        <v>15</v>
      </c>
    </row>
    <row r="120" spans="1:11" ht="15.75" x14ac:dyDescent="0.25">
      <c r="A120" s="12" t="s">
        <v>396</v>
      </c>
      <c r="B120" s="7" t="s">
        <v>397</v>
      </c>
      <c r="C120" s="7" t="s">
        <v>113</v>
      </c>
      <c r="D120" s="8">
        <v>5.3478442614457555E-2</v>
      </c>
      <c r="E120" s="27">
        <f>_xlfn.XLOOKUP(Table256[[#This Row],[PUMA_CZG]],'[1]Gas PUMA-CZ Results'!$L$3:$L$383,'[1]Gas PUMA-CZ Results'!$M$3:$M$383)</f>
        <v>5.272248754422218E-2</v>
      </c>
      <c r="F120" s="13">
        <v>1.0533343274421039E-2</v>
      </c>
      <c r="G120" s="27">
        <f>_xlfn.XLOOKUP(Table256[[#This Row],[PUMA_CZG]],'[1]Gas PUMA-CZ Results'!$L$3:$L$383,'[1]Gas PUMA-CZ Results'!$N$3:$N$383)</f>
        <v>1.0503685166168251E-2</v>
      </c>
      <c r="H120" s="9">
        <f>(Table256[[#This Row],[FERA AR20]]-Table256[[#This Row],[Base AR20]])*100</f>
        <v>-7.5595507023537567E-2</v>
      </c>
      <c r="I120" s="9">
        <f>(Table256[[#This Row],[FERA AR50]]-Table256[[#This Row],[Base AR50]])*100</f>
        <v>-2.9658108252787058E-3</v>
      </c>
      <c r="J120" s="7" t="s">
        <v>398</v>
      </c>
      <c r="K120" s="28" t="s">
        <v>15</v>
      </c>
    </row>
    <row r="121" spans="1:11" ht="15.75" x14ac:dyDescent="0.25">
      <c r="A121" s="12" t="s">
        <v>372</v>
      </c>
      <c r="B121" s="7" t="s">
        <v>373</v>
      </c>
      <c r="C121" s="7" t="s">
        <v>1134</v>
      </c>
      <c r="D121" s="8">
        <v>5.1970220014932025E-2</v>
      </c>
      <c r="E121" s="27">
        <f>_xlfn.XLOOKUP(Table256[[#This Row],[PUMA_CZG]],'[1]Gas PUMA-CZ Results'!$L$3:$L$383,'[1]Gas PUMA-CZ Results'!$M$3:$M$383)</f>
        <v>5.1215557521692108E-2</v>
      </c>
      <c r="F121" s="13">
        <v>1.5765885918623022E-2</v>
      </c>
      <c r="G121" s="27">
        <f>_xlfn.XLOOKUP(Table256[[#This Row],[PUMA_CZG]],'[1]Gas PUMA-CZ Results'!$L$3:$L$383,'[1]Gas PUMA-CZ Results'!$N$3:$N$383)</f>
        <v>1.5696801292504847E-2</v>
      </c>
      <c r="H121" s="9">
        <f>(Table256[[#This Row],[FERA AR20]]-Table256[[#This Row],[Base AR20]])*100</f>
        <v>-7.5466249323991735E-2</v>
      </c>
      <c r="I121" s="9">
        <f>(Table256[[#This Row],[FERA AR50]]-Table256[[#This Row],[Base AR50]])*100</f>
        <v>-6.9084626118175174E-3</v>
      </c>
      <c r="J121" s="7" t="s">
        <v>1231</v>
      </c>
      <c r="K121" s="28" t="s">
        <v>15</v>
      </c>
    </row>
    <row r="122" spans="1:11" ht="15.75" x14ac:dyDescent="0.25">
      <c r="A122" s="12" t="s">
        <v>234</v>
      </c>
      <c r="B122" s="7" t="s">
        <v>235</v>
      </c>
      <c r="C122" s="7" t="s">
        <v>1134</v>
      </c>
      <c r="D122" s="8">
        <v>5.9473498938554914E-2</v>
      </c>
      <c r="E122" s="27">
        <f>_xlfn.XLOOKUP(Table256[[#This Row],[PUMA_CZG]],'[1]Gas PUMA-CZ Results'!$L$3:$L$383,'[1]Gas PUMA-CZ Results'!$M$3:$M$383)</f>
        <v>5.8723201440339295E-2</v>
      </c>
      <c r="F122" s="13">
        <v>1.0821436841292534E-2</v>
      </c>
      <c r="G122" s="27">
        <f>_xlfn.XLOOKUP(Table256[[#This Row],[PUMA_CZG]],'[1]Gas PUMA-CZ Results'!$L$3:$L$383,'[1]Gas PUMA-CZ Results'!$N$3:$N$383)</f>
        <v>1.079629253014012E-2</v>
      </c>
      <c r="H122" s="9">
        <f>(Table256[[#This Row],[FERA AR20]]-Table256[[#This Row],[Base AR20]])*100</f>
        <v>-7.5029749821561853E-2</v>
      </c>
      <c r="I122" s="9">
        <f>(Table256[[#This Row],[FERA AR50]]-Table256[[#This Row],[Base AR50]])*100</f>
        <v>-2.5144311152414112E-3</v>
      </c>
      <c r="J122" s="7" t="s">
        <v>1207</v>
      </c>
      <c r="K122" s="28" t="s">
        <v>15</v>
      </c>
    </row>
    <row r="123" spans="1:11" ht="15.75" x14ac:dyDescent="0.25">
      <c r="A123" s="12" t="s">
        <v>79</v>
      </c>
      <c r="B123" s="7" t="s">
        <v>80</v>
      </c>
      <c r="C123" s="7" t="s">
        <v>151</v>
      </c>
      <c r="D123" s="8">
        <v>6.0888824293285036E-2</v>
      </c>
      <c r="E123" s="27">
        <f>_xlfn.XLOOKUP(Table256[[#This Row],[PUMA_CZG]],'[1]Gas PUMA-CZ Results'!$L$3:$L$383,'[1]Gas PUMA-CZ Results'!$M$3:$M$383)</f>
        <v>6.0139361940208719E-2</v>
      </c>
      <c r="F123" s="13">
        <v>1.4892542740618603E-2</v>
      </c>
      <c r="G123" s="27">
        <f>_xlfn.XLOOKUP(Table256[[#This Row],[PUMA_CZG]],'[1]Gas PUMA-CZ Results'!$L$3:$L$383,'[1]Gas PUMA-CZ Results'!$N$3:$N$383)</f>
        <v>1.4847352535297346E-2</v>
      </c>
      <c r="H123" s="9">
        <f>(Table256[[#This Row],[FERA AR20]]-Table256[[#This Row],[Base AR20]])*100</f>
        <v>-7.4946235307631753E-2</v>
      </c>
      <c r="I123" s="9">
        <f>(Table256[[#This Row],[FERA AR50]]-Table256[[#This Row],[Base AR50]])*100</f>
        <v>-4.5190205321257032E-3</v>
      </c>
      <c r="J123" s="7" t="s">
        <v>425</v>
      </c>
      <c r="K123" s="28" t="s">
        <v>15</v>
      </c>
    </row>
    <row r="124" spans="1:11" ht="15.75" x14ac:dyDescent="0.25">
      <c r="A124" s="12" t="s">
        <v>426</v>
      </c>
      <c r="B124" s="7" t="s">
        <v>427</v>
      </c>
      <c r="C124" s="7" t="s">
        <v>151</v>
      </c>
      <c r="D124" s="8">
        <v>6.0872654931217497E-2</v>
      </c>
      <c r="E124" s="27">
        <f>_xlfn.XLOOKUP(Table256[[#This Row],[PUMA_CZG]],'[1]Gas PUMA-CZ Results'!$L$3:$L$383,'[1]Gas PUMA-CZ Results'!$M$3:$M$383)</f>
        <v>6.0124591790942636E-2</v>
      </c>
      <c r="F124" s="13">
        <v>1.0154659349289984E-2</v>
      </c>
      <c r="G124" s="27">
        <f>_xlfn.XLOOKUP(Table256[[#This Row],[PUMA_CZG]],'[1]Gas PUMA-CZ Results'!$L$3:$L$383,'[1]Gas PUMA-CZ Results'!$N$3:$N$383)</f>
        <v>1.0133630276719156E-2</v>
      </c>
      <c r="H124" s="9">
        <f>(Table256[[#This Row],[FERA AR20]]-Table256[[#This Row],[Base AR20]])*100</f>
        <v>-7.4806314027486137E-2</v>
      </c>
      <c r="I124" s="9">
        <f>(Table256[[#This Row],[FERA AR50]]-Table256[[#This Row],[Base AR50]])*100</f>
        <v>-2.1029072570828353E-3</v>
      </c>
      <c r="J124" s="7" t="s">
        <v>428</v>
      </c>
      <c r="K124" s="28" t="s">
        <v>15</v>
      </c>
    </row>
    <row r="125" spans="1:11" ht="15.75" x14ac:dyDescent="0.25">
      <c r="A125" s="12" t="s">
        <v>259</v>
      </c>
      <c r="B125" s="7" t="s">
        <v>260</v>
      </c>
      <c r="C125" s="7" t="s">
        <v>100</v>
      </c>
      <c r="D125" s="8">
        <v>4.4231803917999635E-2</v>
      </c>
      <c r="E125" s="27">
        <f>_xlfn.XLOOKUP(Table256[[#This Row],[PUMA_CZG]],'[1]Gas PUMA-CZ Results'!$L$3:$L$383,'[1]Gas PUMA-CZ Results'!$M$3:$M$383)</f>
        <v>4.3484495521808296E-2</v>
      </c>
      <c r="F125" s="13">
        <v>1.5489063102412815E-2</v>
      </c>
      <c r="G125" s="27">
        <f>_xlfn.XLOOKUP(Table256[[#This Row],[PUMA_CZG]],'[1]Gas PUMA-CZ Results'!$L$3:$L$383,'[1]Gas PUMA-CZ Results'!$N$3:$N$383)</f>
        <v>1.5396426482730896E-2</v>
      </c>
      <c r="H125" s="9">
        <f>(Table256[[#This Row],[FERA AR20]]-Table256[[#This Row],[Base AR20]])*100</f>
        <v>-7.4730839619133876E-2</v>
      </c>
      <c r="I125" s="9">
        <f>(Table256[[#This Row],[FERA AR50]]-Table256[[#This Row],[Base AR50]])*100</f>
        <v>-9.2636619681918733E-3</v>
      </c>
      <c r="J125" s="7" t="s">
        <v>261</v>
      </c>
      <c r="K125" s="28" t="s">
        <v>15</v>
      </c>
    </row>
    <row r="126" spans="1:11" ht="15.75" x14ac:dyDescent="0.25">
      <c r="A126" s="12" t="s">
        <v>202</v>
      </c>
      <c r="B126" s="7" t="s">
        <v>203</v>
      </c>
      <c r="C126" s="7" t="s">
        <v>26</v>
      </c>
      <c r="D126" s="8">
        <v>4.8316259633320043E-2</v>
      </c>
      <c r="E126" s="27">
        <f>_xlfn.XLOOKUP(Table256[[#This Row],[PUMA_CZG]],'[1]Gas PUMA-CZ Results'!$L$3:$L$383,'[1]Gas PUMA-CZ Results'!$M$3:$M$383)</f>
        <v>4.7568981180958723E-2</v>
      </c>
      <c r="F126" s="13">
        <v>1.3851612165522817E-2</v>
      </c>
      <c r="G126" s="27">
        <f>_xlfn.XLOOKUP(Table256[[#This Row],[PUMA_CZG]],'[1]Gas PUMA-CZ Results'!$L$3:$L$383,'[1]Gas PUMA-CZ Results'!$N$3:$N$383)</f>
        <v>1.3789548092750195E-2</v>
      </c>
      <c r="H126" s="9">
        <f>(Table256[[#This Row],[FERA AR20]]-Table256[[#This Row],[Base AR20]])*100</f>
        <v>-7.4727845236131907E-2</v>
      </c>
      <c r="I126" s="9">
        <f>(Table256[[#This Row],[FERA AR50]]-Table256[[#This Row],[Base AR50]])*100</f>
        <v>-6.2064072772621826E-3</v>
      </c>
      <c r="J126" s="7" t="s">
        <v>204</v>
      </c>
      <c r="K126" s="28" t="s">
        <v>15</v>
      </c>
    </row>
    <row r="127" spans="1:11" ht="15.75" x14ac:dyDescent="0.25">
      <c r="A127" s="12" t="s">
        <v>302</v>
      </c>
      <c r="B127" s="7" t="s">
        <v>303</v>
      </c>
      <c r="C127" s="7" t="s">
        <v>1172</v>
      </c>
      <c r="D127" s="8">
        <v>4.993474894600989E-2</v>
      </c>
      <c r="E127" s="27">
        <f>_xlfn.XLOOKUP(Table256[[#This Row],[PUMA_CZG]],'[1]Gas PUMA-CZ Results'!$L$3:$L$383,'[1]Gas PUMA-CZ Results'!$M$3:$M$383)</f>
        <v>4.9188828494376953E-2</v>
      </c>
      <c r="F127" s="13">
        <v>1.5942731773455666E-2</v>
      </c>
      <c r="G127" s="27">
        <f>_xlfn.XLOOKUP(Table256[[#This Row],[PUMA_CZG]],'[1]Gas PUMA-CZ Results'!$L$3:$L$383,'[1]Gas PUMA-CZ Results'!$N$3:$N$383)</f>
        <v>1.5866101852602909E-2</v>
      </c>
      <c r="H127" s="9">
        <f>(Table256[[#This Row],[FERA AR20]]-Table256[[#This Row],[Base AR20]])*100</f>
        <v>-7.4592045163293652E-2</v>
      </c>
      <c r="I127" s="9">
        <f>(Table256[[#This Row],[FERA AR50]]-Table256[[#This Row],[Base AR50]])*100</f>
        <v>-7.6629920852756828E-3</v>
      </c>
      <c r="J127" s="7" t="s">
        <v>1236</v>
      </c>
      <c r="K127" s="28" t="s">
        <v>15</v>
      </c>
    </row>
    <row r="128" spans="1:11" ht="15.75" x14ac:dyDescent="0.25">
      <c r="A128" s="12" t="s">
        <v>414</v>
      </c>
      <c r="B128" s="7" t="s">
        <v>415</v>
      </c>
      <c r="C128" s="7" t="s">
        <v>1134</v>
      </c>
      <c r="D128" s="8">
        <v>5.3424719042699464E-2</v>
      </c>
      <c r="E128" s="27">
        <f>_xlfn.XLOOKUP(Table256[[#This Row],[PUMA_CZG]],'[1]Gas PUMA-CZ Results'!$L$3:$L$383,'[1]Gas PUMA-CZ Results'!$M$3:$M$383)</f>
        <v>5.2704938030104433E-2</v>
      </c>
      <c r="F128" s="13">
        <v>1.5093304072173344E-2</v>
      </c>
      <c r="G128" s="27">
        <f>_xlfn.XLOOKUP(Table256[[#This Row],[PUMA_CZG]],'[1]Gas PUMA-CZ Results'!$L$3:$L$383,'[1]Gas PUMA-CZ Results'!$N$3:$N$383)</f>
        <v>1.5035310726123675E-2</v>
      </c>
      <c r="H128" s="9">
        <f>(Table256[[#This Row],[FERA AR20]]-Table256[[#This Row],[Base AR20]])*100</f>
        <v>-7.1978101259503185E-2</v>
      </c>
      <c r="I128" s="9">
        <f>(Table256[[#This Row],[FERA AR50]]-Table256[[#This Row],[Base AR50]])*100</f>
        <v>-5.7993346049669062E-3</v>
      </c>
      <c r="J128" s="7" t="s">
        <v>1226</v>
      </c>
      <c r="K128" s="28" t="s">
        <v>15</v>
      </c>
    </row>
    <row r="129" spans="1:11" ht="15.75" x14ac:dyDescent="0.25">
      <c r="A129" s="12" t="s">
        <v>391</v>
      </c>
      <c r="B129" s="7" t="s">
        <v>392</v>
      </c>
      <c r="C129" s="7" t="s">
        <v>182</v>
      </c>
      <c r="D129" s="8">
        <v>5.4357012811989687E-2</v>
      </c>
      <c r="E129" s="27">
        <f>_xlfn.XLOOKUP(Table256[[#This Row],[PUMA_CZG]],'[1]Gas PUMA-CZ Results'!$L$3:$L$383,'[1]Gas PUMA-CZ Results'!$M$3:$M$383)</f>
        <v>5.3639040747639512E-2</v>
      </c>
      <c r="F129" s="13">
        <v>1.0117647621515102E-2</v>
      </c>
      <c r="G129" s="27">
        <f>_xlfn.XLOOKUP(Table256[[#This Row],[PUMA_CZG]],'[1]Gas PUMA-CZ Results'!$L$3:$L$383,'[1]Gas PUMA-CZ Results'!$N$3:$N$383)</f>
        <v>1.0092523627128574E-2</v>
      </c>
      <c r="H129" s="9">
        <f>(Table256[[#This Row],[FERA AR20]]-Table256[[#This Row],[Base AR20]])*100</f>
        <v>-7.1797206435017524E-2</v>
      </c>
      <c r="I129" s="9">
        <f>(Table256[[#This Row],[FERA AR50]]-Table256[[#This Row],[Base AR50]])*100</f>
        <v>-2.512399438652814E-3</v>
      </c>
      <c r="J129" s="7" t="s">
        <v>393</v>
      </c>
      <c r="K129" s="28" t="s">
        <v>15</v>
      </c>
    </row>
    <row r="130" spans="1:11" ht="15.75" x14ac:dyDescent="0.25">
      <c r="A130" s="12" t="s">
        <v>158</v>
      </c>
      <c r="B130" s="7" t="s">
        <v>159</v>
      </c>
      <c r="C130" s="7" t="s">
        <v>26</v>
      </c>
      <c r="D130" s="8">
        <v>4.2340405154867512E-2</v>
      </c>
      <c r="E130" s="27">
        <f>_xlfn.XLOOKUP(Table256[[#This Row],[PUMA_CZG]],'[1]Gas PUMA-CZ Results'!$L$3:$L$383,'[1]Gas PUMA-CZ Results'!$M$3:$M$383)</f>
        <v>4.1625485940239015E-2</v>
      </c>
      <c r="F130" s="13">
        <v>1.208915239931555E-2</v>
      </c>
      <c r="G130" s="27">
        <f>_xlfn.XLOOKUP(Table256[[#This Row],[PUMA_CZG]],'[1]Gas PUMA-CZ Results'!$L$3:$L$383,'[1]Gas PUMA-CZ Results'!$N$3:$N$383)</f>
        <v>1.2030249715271705E-2</v>
      </c>
      <c r="H130" s="9">
        <f>(Table256[[#This Row],[FERA AR20]]-Table256[[#This Row],[Base AR20]])*100</f>
        <v>-7.1491921462849689E-2</v>
      </c>
      <c r="I130" s="9">
        <f>(Table256[[#This Row],[FERA AR50]]-Table256[[#This Row],[Base AR50]])*100</f>
        <v>-5.8902684043845438E-3</v>
      </c>
      <c r="J130" s="7" t="s">
        <v>266</v>
      </c>
      <c r="K130" s="28" t="s">
        <v>15</v>
      </c>
    </row>
    <row r="131" spans="1:11" ht="15.75" x14ac:dyDescent="0.25">
      <c r="A131" s="12" t="s">
        <v>455</v>
      </c>
      <c r="B131" s="7" t="s">
        <v>456</v>
      </c>
      <c r="C131" s="7" t="s">
        <v>1172</v>
      </c>
      <c r="D131" s="8">
        <v>6.1513705752393608E-2</v>
      </c>
      <c r="E131" s="27">
        <f>_xlfn.XLOOKUP(Table256[[#This Row],[PUMA_CZG]],'[1]Gas PUMA-CZ Results'!$L$3:$L$383,'[1]Gas PUMA-CZ Results'!$M$3:$M$383)</f>
        <v>6.0801006592468426E-2</v>
      </c>
      <c r="F131" s="13">
        <v>1.4230327142898534E-2</v>
      </c>
      <c r="G131" s="27">
        <f>_xlfn.XLOOKUP(Table256[[#This Row],[PUMA_CZG]],'[1]Gas PUMA-CZ Results'!$L$3:$L$383,'[1]Gas PUMA-CZ Results'!$N$3:$N$383)</f>
        <v>1.4191886331123451E-2</v>
      </c>
      <c r="H131" s="9">
        <f>(Table256[[#This Row],[FERA AR20]]-Table256[[#This Row],[Base AR20]])*100</f>
        <v>-7.126991599251814E-2</v>
      </c>
      <c r="I131" s="9">
        <f>(Table256[[#This Row],[FERA AR50]]-Table256[[#This Row],[Base AR50]])*100</f>
        <v>-3.8440811775083614E-3</v>
      </c>
      <c r="J131" s="7" t="s">
        <v>1200</v>
      </c>
      <c r="K131" s="28" t="s">
        <v>15</v>
      </c>
    </row>
    <row r="132" spans="1:11" ht="15.75" x14ac:dyDescent="0.25">
      <c r="A132" s="12" t="s">
        <v>302</v>
      </c>
      <c r="B132" s="7" t="s">
        <v>303</v>
      </c>
      <c r="C132" s="7" t="s">
        <v>1134</v>
      </c>
      <c r="D132" s="8">
        <v>4.6995470966596252E-2</v>
      </c>
      <c r="E132" s="27">
        <f>_xlfn.XLOOKUP(Table256[[#This Row],[PUMA_CZG]],'[1]Gas PUMA-CZ Results'!$L$3:$L$383,'[1]Gas PUMA-CZ Results'!$M$3:$M$383)</f>
        <v>4.628286741459655E-2</v>
      </c>
      <c r="F132" s="13">
        <v>1.505320511906794E-2</v>
      </c>
      <c r="G132" s="27">
        <f>_xlfn.XLOOKUP(Table256[[#This Row],[PUMA_CZG]],'[1]Gas PUMA-CZ Results'!$L$3:$L$383,'[1]Gas PUMA-CZ Results'!$N$3:$N$383)</f>
        <v>1.497967202194422E-2</v>
      </c>
      <c r="H132" s="9">
        <f>(Table256[[#This Row],[FERA AR20]]-Table256[[#This Row],[Base AR20]])*100</f>
        <v>-7.1260355199970205E-2</v>
      </c>
      <c r="I132" s="9">
        <f>(Table256[[#This Row],[FERA AR50]]-Table256[[#This Row],[Base AR50]])*100</f>
        <v>-7.3533097123719415E-3</v>
      </c>
      <c r="J132" s="7" t="s">
        <v>1242</v>
      </c>
      <c r="K132" s="28" t="s">
        <v>15</v>
      </c>
    </row>
    <row r="133" spans="1:11" ht="15.75" x14ac:dyDescent="0.25">
      <c r="A133" s="12" t="s">
        <v>158</v>
      </c>
      <c r="B133" s="7" t="s">
        <v>159</v>
      </c>
      <c r="C133" s="7" t="s">
        <v>57</v>
      </c>
      <c r="D133" s="8">
        <v>4.62470855822728E-2</v>
      </c>
      <c r="E133" s="27">
        <f>_xlfn.XLOOKUP(Table256[[#This Row],[PUMA_CZG]],'[1]Gas PUMA-CZ Results'!$L$3:$L$383,'[1]Gas PUMA-CZ Results'!$M$3:$M$383)</f>
        <v>4.5536704787063224E-2</v>
      </c>
      <c r="F133" s="13">
        <v>1.3186038679994568E-2</v>
      </c>
      <c r="G133" s="27">
        <f>_xlfn.XLOOKUP(Table256[[#This Row],[PUMA_CZG]],'[1]Gas PUMA-CZ Results'!$L$3:$L$383,'[1]Gas PUMA-CZ Results'!$N$3:$N$383)</f>
        <v>1.3127737351084164E-2</v>
      </c>
      <c r="H133" s="9">
        <f>(Table256[[#This Row],[FERA AR20]]-Table256[[#This Row],[Base AR20]])*100</f>
        <v>-7.1038079520957531E-2</v>
      </c>
      <c r="I133" s="9">
        <f>(Table256[[#This Row],[FERA AR50]]-Table256[[#This Row],[Base AR50]])*100</f>
        <v>-5.8301328910404307E-3</v>
      </c>
      <c r="J133" s="7" t="s">
        <v>310</v>
      </c>
      <c r="K133" s="28" t="s">
        <v>15</v>
      </c>
    </row>
    <row r="134" spans="1:11" ht="15.75" x14ac:dyDescent="0.25">
      <c r="A134" s="12" t="s">
        <v>383</v>
      </c>
      <c r="B134" s="7" t="s">
        <v>384</v>
      </c>
      <c r="C134" s="7" t="s">
        <v>1134</v>
      </c>
      <c r="D134" s="8">
        <v>5.6604806395506739E-2</v>
      </c>
      <c r="E134" s="27">
        <f>_xlfn.XLOOKUP(Table256[[#This Row],[PUMA_CZG]],'[1]Gas PUMA-CZ Results'!$L$3:$L$383,'[1]Gas PUMA-CZ Results'!$M$3:$M$383)</f>
        <v>5.5930070787125474E-2</v>
      </c>
      <c r="F134" s="13">
        <v>1.4175818189107523E-2</v>
      </c>
      <c r="G134" s="27">
        <f>_xlfn.XLOOKUP(Table256[[#This Row],[PUMA_CZG]],'[1]Gas PUMA-CZ Results'!$L$3:$L$383,'[1]Gas PUMA-CZ Results'!$N$3:$N$383)</f>
        <v>1.4133217131739562E-2</v>
      </c>
      <c r="H134" s="9">
        <f>(Table256[[#This Row],[FERA AR20]]-Table256[[#This Row],[Base AR20]])*100</f>
        <v>-6.7473560838126473E-2</v>
      </c>
      <c r="I134" s="9">
        <f>(Table256[[#This Row],[FERA AR50]]-Table256[[#This Row],[Base AR50]])*100</f>
        <v>-4.2601057367960826E-3</v>
      </c>
      <c r="J134" s="7" t="s">
        <v>1215</v>
      </c>
      <c r="K134" s="28" t="s">
        <v>15</v>
      </c>
    </row>
    <row r="135" spans="1:11" ht="15.75" x14ac:dyDescent="0.25">
      <c r="A135" s="12" t="s">
        <v>482</v>
      </c>
      <c r="B135" s="7" t="s">
        <v>483</v>
      </c>
      <c r="C135" s="7" t="s">
        <v>1172</v>
      </c>
      <c r="D135" s="8">
        <v>5.9265788271004309E-2</v>
      </c>
      <c r="E135" s="27">
        <f>_xlfn.XLOOKUP(Table256[[#This Row],[PUMA_CZG]],'[1]Gas PUMA-CZ Results'!$L$3:$L$383,'[1]Gas PUMA-CZ Results'!$M$3:$M$383)</f>
        <v>5.8603772073050675E-2</v>
      </c>
      <c r="F135" s="13">
        <v>1.490239393949911E-2</v>
      </c>
      <c r="G135" s="27">
        <f>_xlfn.XLOOKUP(Table256[[#This Row],[PUMA_CZG]],'[1]Gas PUMA-CZ Results'!$L$3:$L$383,'[1]Gas PUMA-CZ Results'!$N$3:$N$383)</f>
        <v>1.4860240987493936E-2</v>
      </c>
      <c r="H135" s="9">
        <f>(Table256[[#This Row],[FERA AR20]]-Table256[[#This Row],[Base AR20]])*100</f>
        <v>-6.6201619795363403E-2</v>
      </c>
      <c r="I135" s="9">
        <f>(Table256[[#This Row],[FERA AR50]]-Table256[[#This Row],[Base AR50]])*100</f>
        <v>-4.2152952005174507E-3</v>
      </c>
      <c r="J135" s="7" t="s">
        <v>1208</v>
      </c>
      <c r="K135" s="28" t="s">
        <v>15</v>
      </c>
    </row>
    <row r="136" spans="1:11" ht="15.75" x14ac:dyDescent="0.25">
      <c r="A136" s="12" t="s">
        <v>437</v>
      </c>
      <c r="B136" s="7" t="s">
        <v>438</v>
      </c>
      <c r="C136" s="7" t="s">
        <v>1134</v>
      </c>
      <c r="D136" s="8">
        <v>5.0824570597036614E-2</v>
      </c>
      <c r="E136" s="27">
        <f>_xlfn.XLOOKUP(Table256[[#This Row],[PUMA_CZG]],'[1]Gas PUMA-CZ Results'!$L$3:$L$383,'[1]Gas PUMA-CZ Results'!$M$3:$M$383)</f>
        <v>5.0167612364974482E-2</v>
      </c>
      <c r="F136" s="13">
        <v>1.3840177696945576E-2</v>
      </c>
      <c r="G136" s="27">
        <f>_xlfn.XLOOKUP(Table256[[#This Row],[PUMA_CZG]],'[1]Gas PUMA-CZ Results'!$L$3:$L$383,'[1]Gas PUMA-CZ Results'!$N$3:$N$383)</f>
        <v>1.3791128423906571E-2</v>
      </c>
      <c r="H136" s="9">
        <f>(Table256[[#This Row],[FERA AR20]]-Table256[[#This Row],[Base AR20]])*100</f>
        <v>-6.5695823206213255E-2</v>
      </c>
      <c r="I136" s="9">
        <f>(Table256[[#This Row],[FERA AR50]]-Table256[[#This Row],[Base AR50]])*100</f>
        <v>-4.9049273039005262E-3</v>
      </c>
      <c r="J136" s="7" t="s">
        <v>1234</v>
      </c>
      <c r="K136" s="28" t="s">
        <v>15</v>
      </c>
    </row>
    <row r="137" spans="1:11" ht="15.75" x14ac:dyDescent="0.25">
      <c r="A137" s="12" t="s">
        <v>227</v>
      </c>
      <c r="B137" s="7" t="s">
        <v>228</v>
      </c>
      <c r="C137" s="7" t="s">
        <v>85</v>
      </c>
      <c r="D137" s="8">
        <v>4.6172979206392566E-2</v>
      </c>
      <c r="E137" s="27">
        <f>_xlfn.XLOOKUP(Table256[[#This Row],[PUMA_CZG]],'[1]Gas PUMA-CZ Results'!$L$3:$L$383,'[1]Gas PUMA-CZ Results'!$M$3:$M$383)</f>
        <v>4.5526106095626948E-2</v>
      </c>
      <c r="F137" s="13">
        <v>1.2147041519920692E-2</v>
      </c>
      <c r="G137" s="27">
        <f>_xlfn.XLOOKUP(Table256[[#This Row],[PUMA_CZG]],'[1]Gas PUMA-CZ Results'!$L$3:$L$383,'[1]Gas PUMA-CZ Results'!$N$3:$N$383)</f>
        <v>1.2101839753151437E-2</v>
      </c>
      <c r="H137" s="9">
        <f>(Table256[[#This Row],[FERA AR20]]-Table256[[#This Row],[Base AR20]])*100</f>
        <v>-6.468731107656181E-2</v>
      </c>
      <c r="I137" s="9">
        <f>(Table256[[#This Row],[FERA AR50]]-Table256[[#This Row],[Base AR50]])*100</f>
        <v>-4.520176676925565E-3</v>
      </c>
      <c r="J137" s="7" t="s">
        <v>405</v>
      </c>
      <c r="K137" s="28" t="s">
        <v>15</v>
      </c>
    </row>
    <row r="138" spans="1:11" ht="15.75" x14ac:dyDescent="0.25">
      <c r="A138" s="12" t="s">
        <v>461</v>
      </c>
      <c r="B138" s="7" t="s">
        <v>462</v>
      </c>
      <c r="C138" s="7" t="s">
        <v>151</v>
      </c>
      <c r="D138" s="8">
        <v>5.6398387511791492E-2</v>
      </c>
      <c r="E138" s="27">
        <f>_xlfn.XLOOKUP(Table256[[#This Row],[PUMA_CZG]],'[1]Gas PUMA-CZ Results'!$L$3:$L$383,'[1]Gas PUMA-CZ Results'!$M$3:$M$383)</f>
        <v>5.5755564868326571E-2</v>
      </c>
      <c r="F138" s="13">
        <v>1.1687918386166066E-2</v>
      </c>
      <c r="G138" s="27">
        <f>_xlfn.XLOOKUP(Table256[[#This Row],[PUMA_CZG]],'[1]Gas PUMA-CZ Results'!$L$3:$L$383,'[1]Gas PUMA-CZ Results'!$N$3:$N$383)</f>
        <v>1.166006797726205E-2</v>
      </c>
      <c r="H138" s="9">
        <f>(Table256[[#This Row],[FERA AR20]]-Table256[[#This Row],[Base AR20]])*100</f>
        <v>-6.4282264346492146E-2</v>
      </c>
      <c r="I138" s="9">
        <f>(Table256[[#This Row],[FERA AR50]]-Table256[[#This Row],[Base AR50]])*100</f>
        <v>-2.7850408904015952E-3</v>
      </c>
      <c r="J138" s="7" t="s">
        <v>463</v>
      </c>
      <c r="K138" s="28" t="s">
        <v>15</v>
      </c>
    </row>
    <row r="139" spans="1:11" ht="15.75" x14ac:dyDescent="0.25">
      <c r="A139" s="12" t="s">
        <v>500</v>
      </c>
      <c r="B139" s="7" t="s">
        <v>501</v>
      </c>
      <c r="C139" s="7" t="s">
        <v>1134</v>
      </c>
      <c r="D139" s="8">
        <v>5.5499974133323249E-2</v>
      </c>
      <c r="E139" s="27">
        <f>_xlfn.XLOOKUP(Table256[[#This Row],[PUMA_CZG]],'[1]Gas PUMA-CZ Results'!$L$3:$L$383,'[1]Gas PUMA-CZ Results'!$M$3:$M$383)</f>
        <v>5.486659888709277E-2</v>
      </c>
      <c r="F139" s="13">
        <v>1.4215755601234078E-2</v>
      </c>
      <c r="G139" s="27">
        <f>_xlfn.XLOOKUP(Table256[[#This Row],[PUMA_CZG]],'[1]Gas PUMA-CZ Results'!$L$3:$L$383,'[1]Gas PUMA-CZ Results'!$N$3:$N$383)</f>
        <v>1.4173860480680743E-2</v>
      </c>
      <c r="H139" s="9">
        <f>(Table256[[#This Row],[FERA AR20]]-Table256[[#This Row],[Base AR20]])*100</f>
        <v>-6.3337524623047897E-2</v>
      </c>
      <c r="I139" s="9">
        <f>(Table256[[#This Row],[FERA AR50]]-Table256[[#This Row],[Base AR50]])*100</f>
        <v>-4.1895120553334803E-3</v>
      </c>
      <c r="J139" s="7" t="s">
        <v>1223</v>
      </c>
      <c r="K139" s="28" t="s">
        <v>15</v>
      </c>
    </row>
    <row r="140" spans="1:11" ht="15.75" x14ac:dyDescent="0.25">
      <c r="A140" s="12" t="s">
        <v>482</v>
      </c>
      <c r="B140" s="7" t="s">
        <v>483</v>
      </c>
      <c r="C140" s="7" t="s">
        <v>1134</v>
      </c>
      <c r="D140" s="8">
        <v>5.599945659489771E-2</v>
      </c>
      <c r="E140" s="27">
        <f>_xlfn.XLOOKUP(Table256[[#This Row],[PUMA_CZG]],'[1]Gas PUMA-CZ Results'!$L$3:$L$383,'[1]Gas PUMA-CZ Results'!$M$3:$M$383)</f>
        <v>5.5374892656496033E-2</v>
      </c>
      <c r="F140" s="13">
        <v>1.4098638707765912E-2</v>
      </c>
      <c r="G140" s="27">
        <f>_xlfn.XLOOKUP(Table256[[#This Row],[PUMA_CZG]],'[1]Gas PUMA-CZ Results'!$L$3:$L$383,'[1]Gas PUMA-CZ Results'!$N$3:$N$383)</f>
        <v>1.4058769746921881E-2</v>
      </c>
      <c r="H140" s="9">
        <f>(Table256[[#This Row],[FERA AR20]]-Table256[[#This Row],[Base AR20]])*100</f>
        <v>-6.245639384016774E-2</v>
      </c>
      <c r="I140" s="9">
        <f>(Table256[[#This Row],[FERA AR50]]-Table256[[#This Row],[Base AR50]])*100</f>
        <v>-3.986896084403127E-3</v>
      </c>
      <c r="J140" s="7" t="s">
        <v>1217</v>
      </c>
      <c r="K140" s="28" t="s">
        <v>15</v>
      </c>
    </row>
    <row r="141" spans="1:11" ht="15.75" x14ac:dyDescent="0.25">
      <c r="A141" s="12" t="s">
        <v>420</v>
      </c>
      <c r="B141" s="7" t="s">
        <v>421</v>
      </c>
      <c r="C141" s="7" t="s">
        <v>1181</v>
      </c>
      <c r="D141" s="8">
        <v>4.8186883958578883E-2</v>
      </c>
      <c r="E141" s="27">
        <f>_xlfn.XLOOKUP(Table256[[#This Row],[PUMA_CZG]],'[1]Gas PUMA-CZ Results'!$L$3:$L$383,'[1]Gas PUMA-CZ Results'!$M$3:$M$383)</f>
        <v>4.7564908815954113E-2</v>
      </c>
      <c r="F141" s="13">
        <v>1.3060800474522568E-2</v>
      </c>
      <c r="G141" s="27">
        <f>_xlfn.XLOOKUP(Table256[[#This Row],[PUMA_CZG]],'[1]Gas PUMA-CZ Results'!$L$3:$L$383,'[1]Gas PUMA-CZ Results'!$N$3:$N$383)</f>
        <v>1.3014681701057304E-2</v>
      </c>
      <c r="H141" s="9">
        <f>(Table256[[#This Row],[FERA AR20]]-Table256[[#This Row],[Base AR20]])*100</f>
        <v>-6.2197514262476994E-2</v>
      </c>
      <c r="I141" s="9">
        <f>(Table256[[#This Row],[FERA AR50]]-Table256[[#This Row],[Base AR50]])*100</f>
        <v>-4.6118773465263566E-3</v>
      </c>
      <c r="J141" s="7" t="s">
        <v>1239</v>
      </c>
      <c r="K141" s="28" t="s">
        <v>15</v>
      </c>
    </row>
    <row r="142" spans="1:11" ht="15.75" x14ac:dyDescent="0.25">
      <c r="A142" s="12" t="s">
        <v>359</v>
      </c>
      <c r="B142" s="7" t="s">
        <v>360</v>
      </c>
      <c r="C142" s="7" t="s">
        <v>41</v>
      </c>
      <c r="D142" s="8">
        <v>4.7057015304823334E-2</v>
      </c>
      <c r="E142" s="27">
        <f>_xlfn.XLOOKUP(Table256[[#This Row],[PUMA_CZG]],'[1]Gas PUMA-CZ Results'!$L$3:$L$383,'[1]Gas PUMA-CZ Results'!$M$3:$M$383)</f>
        <v>4.6435933448014846E-2</v>
      </c>
      <c r="F142" s="13">
        <v>1.5875859957353085E-2</v>
      </c>
      <c r="G142" s="27">
        <f>_xlfn.XLOOKUP(Table256[[#This Row],[PUMA_CZG]],'[1]Gas PUMA-CZ Results'!$L$3:$L$383,'[1]Gas PUMA-CZ Results'!$N$3:$N$383)</f>
        <v>1.5804586452536504E-2</v>
      </c>
      <c r="H142" s="9">
        <f>(Table256[[#This Row],[FERA AR20]]-Table256[[#This Row],[Base AR20]])*100</f>
        <v>-6.2108185680848776E-2</v>
      </c>
      <c r="I142" s="9">
        <f>(Table256[[#This Row],[FERA AR50]]-Table256[[#This Row],[Base AR50]])*100</f>
        <v>-7.1273504816581068E-3</v>
      </c>
      <c r="J142" s="7" t="s">
        <v>406</v>
      </c>
      <c r="K142" s="28" t="s">
        <v>15</v>
      </c>
    </row>
    <row r="143" spans="1:11" ht="15.75" x14ac:dyDescent="0.25">
      <c r="A143" s="12" t="s">
        <v>410</v>
      </c>
      <c r="B143" s="7" t="s">
        <v>411</v>
      </c>
      <c r="C143" s="7" t="s">
        <v>85</v>
      </c>
      <c r="D143" s="8">
        <v>4.5121793148242037E-2</v>
      </c>
      <c r="E143" s="27">
        <f>_xlfn.XLOOKUP(Table256[[#This Row],[PUMA_CZG]],'[1]Gas PUMA-CZ Results'!$L$3:$L$383,'[1]Gas PUMA-CZ Results'!$M$3:$M$383)</f>
        <v>4.4504249327830467E-2</v>
      </c>
      <c r="F143" s="13">
        <v>1.1373665406557395E-2</v>
      </c>
      <c r="G143" s="27">
        <f>_xlfn.XLOOKUP(Table256[[#This Row],[PUMA_CZG]],'[1]Gas PUMA-CZ Results'!$L$3:$L$383,'[1]Gas PUMA-CZ Results'!$N$3:$N$383)</f>
        <v>1.1334028471383047E-2</v>
      </c>
      <c r="H143" s="9">
        <f>(Table256[[#This Row],[FERA AR20]]-Table256[[#This Row],[Base AR20]])*100</f>
        <v>-6.1754382041157019E-2</v>
      </c>
      <c r="I143" s="9">
        <f>(Table256[[#This Row],[FERA AR50]]-Table256[[#This Row],[Base AR50]])*100</f>
        <v>-3.9636935174348562E-3</v>
      </c>
      <c r="J143" s="7" t="s">
        <v>412</v>
      </c>
      <c r="K143" s="28" t="s">
        <v>15</v>
      </c>
    </row>
    <row r="144" spans="1:11" ht="15.75" x14ac:dyDescent="0.25">
      <c r="A144" s="12" t="s">
        <v>420</v>
      </c>
      <c r="B144" s="7" t="s">
        <v>421</v>
      </c>
      <c r="C144" s="7" t="s">
        <v>1134</v>
      </c>
      <c r="D144" s="8">
        <v>4.6169359192682675E-2</v>
      </c>
      <c r="E144" s="27">
        <f>_xlfn.XLOOKUP(Table256[[#This Row],[PUMA_CZG]],'[1]Gas PUMA-CZ Results'!$L$3:$L$383,'[1]Gas PUMA-CZ Results'!$M$3:$M$383)</f>
        <v>4.5553047289994916E-2</v>
      </c>
      <c r="F144" s="13">
        <v>1.238482254856503E-2</v>
      </c>
      <c r="G144" s="27">
        <f>_xlfn.XLOOKUP(Table256[[#This Row],[PUMA_CZG]],'[1]Gas PUMA-CZ Results'!$L$3:$L$383,'[1]Gas PUMA-CZ Results'!$N$3:$N$383)</f>
        <v>1.234007756632142E-2</v>
      </c>
      <c r="H144" s="9">
        <f>(Table256[[#This Row],[FERA AR20]]-Table256[[#This Row],[Base AR20]])*100</f>
        <v>-6.1631190268775921E-2</v>
      </c>
      <c r="I144" s="9">
        <f>(Table256[[#This Row],[FERA AR50]]-Table256[[#This Row],[Base AR50]])*100</f>
        <v>-4.474498224361044E-3</v>
      </c>
      <c r="J144" s="7" t="s">
        <v>1243</v>
      </c>
      <c r="K144" s="28" t="s">
        <v>15</v>
      </c>
    </row>
    <row r="145" spans="1:11" ht="15.75" x14ac:dyDescent="0.25">
      <c r="A145" s="12" t="s">
        <v>191</v>
      </c>
      <c r="B145" s="7" t="s">
        <v>192</v>
      </c>
      <c r="C145" s="7" t="s">
        <v>57</v>
      </c>
      <c r="D145" s="8">
        <v>4.2933732972171255E-2</v>
      </c>
      <c r="E145" s="27">
        <f>_xlfn.XLOOKUP(Table256[[#This Row],[PUMA_CZG]],'[1]Gas PUMA-CZ Results'!$L$3:$L$383,'[1]Gas PUMA-CZ Results'!$M$3:$M$383)</f>
        <v>4.2320942378468625E-2</v>
      </c>
      <c r="F145" s="13">
        <v>1.286345417773881E-2</v>
      </c>
      <c r="G145" s="27">
        <f>_xlfn.XLOOKUP(Table256[[#This Row],[PUMA_CZG]],'[1]Gas PUMA-CZ Results'!$L$3:$L$383,'[1]Gas PUMA-CZ Results'!$N$3:$N$383)</f>
        <v>1.2807929928886554E-2</v>
      </c>
      <c r="H145" s="9">
        <f>(Table256[[#This Row],[FERA AR20]]-Table256[[#This Row],[Base AR20]])*100</f>
        <v>-6.1279059370263067E-2</v>
      </c>
      <c r="I145" s="9">
        <f>(Table256[[#This Row],[FERA AR50]]-Table256[[#This Row],[Base AR50]])*100</f>
        <v>-5.5524248852256014E-3</v>
      </c>
      <c r="J145" s="7" t="s">
        <v>353</v>
      </c>
      <c r="K145" s="28" t="s">
        <v>15</v>
      </c>
    </row>
    <row r="146" spans="1:11" ht="15.75" x14ac:dyDescent="0.25">
      <c r="A146" s="12" t="s">
        <v>420</v>
      </c>
      <c r="B146" s="7" t="s">
        <v>421</v>
      </c>
      <c r="C146" s="7" t="s">
        <v>1172</v>
      </c>
      <c r="D146" s="8">
        <v>4.8046918783607027E-2</v>
      </c>
      <c r="E146" s="27">
        <f>_xlfn.XLOOKUP(Table256[[#This Row],[PUMA_CZG]],'[1]Gas PUMA-CZ Results'!$L$3:$L$383,'[1]Gas PUMA-CZ Results'!$M$3:$M$383)</f>
        <v>4.7440027814596206E-2</v>
      </c>
      <c r="F146" s="13">
        <v>1.3033706932537636E-2</v>
      </c>
      <c r="G146" s="27">
        <f>_xlfn.XLOOKUP(Table256[[#This Row],[PUMA_CZG]],'[1]Gas PUMA-CZ Results'!$L$3:$L$383,'[1]Gas PUMA-CZ Results'!$N$3:$N$383)</f>
        <v>1.2988638523050688E-2</v>
      </c>
      <c r="H146" s="9">
        <f>(Table256[[#This Row],[FERA AR20]]-Table256[[#This Row],[Base AR20]])*100</f>
        <v>-6.0689096901082179E-2</v>
      </c>
      <c r="I146" s="9">
        <f>(Table256[[#This Row],[FERA AR50]]-Table256[[#This Row],[Base AR50]])*100</f>
        <v>-4.506840948694836E-3</v>
      </c>
      <c r="J146" s="7" t="s">
        <v>1240</v>
      </c>
      <c r="K146" s="28" t="s">
        <v>15</v>
      </c>
    </row>
    <row r="147" spans="1:11" ht="15.75" x14ac:dyDescent="0.25">
      <c r="A147" s="12" t="s">
        <v>173</v>
      </c>
      <c r="B147" s="7" t="s">
        <v>174</v>
      </c>
      <c r="C147" s="7" t="s">
        <v>57</v>
      </c>
      <c r="D147" s="8">
        <v>4.3186383308875607E-2</v>
      </c>
      <c r="E147" s="27">
        <f>_xlfn.XLOOKUP(Table256[[#This Row],[PUMA_CZG]],'[1]Gas PUMA-CZ Results'!$L$3:$L$383,'[1]Gas PUMA-CZ Results'!$M$3:$M$383)</f>
        <v>4.2581837724192308E-2</v>
      </c>
      <c r="F147" s="13">
        <v>9.1129191992508126E-3</v>
      </c>
      <c r="G147" s="27">
        <f>_xlfn.XLOOKUP(Table256[[#This Row],[PUMA_CZG]],'[1]Gas PUMA-CZ Results'!$L$3:$L$383,'[1]Gas PUMA-CZ Results'!$N$3:$N$383)</f>
        <v>9.0857511958882236E-3</v>
      </c>
      <c r="H147" s="9">
        <f>(Table256[[#This Row],[FERA AR20]]-Table256[[#This Row],[Base AR20]])*100</f>
        <v>-6.0454558468329977E-2</v>
      </c>
      <c r="I147" s="9">
        <f>(Table256[[#This Row],[FERA AR50]]-Table256[[#This Row],[Base AR50]])*100</f>
        <v>-2.716800336258901E-3</v>
      </c>
      <c r="J147" s="7" t="s">
        <v>352</v>
      </c>
      <c r="K147" s="28" t="s">
        <v>15</v>
      </c>
    </row>
    <row r="148" spans="1:11" ht="15.75" x14ac:dyDescent="0.25">
      <c r="A148" s="12" t="s">
        <v>482</v>
      </c>
      <c r="B148" s="7" t="s">
        <v>483</v>
      </c>
      <c r="C148" s="7" t="s">
        <v>151</v>
      </c>
      <c r="D148" s="8">
        <v>5.3453203619212283E-2</v>
      </c>
      <c r="E148" s="27">
        <f>_xlfn.XLOOKUP(Table256[[#This Row],[PUMA_CZG]],'[1]Gas PUMA-CZ Results'!$L$3:$L$383,'[1]Gas PUMA-CZ Results'!$M$3:$M$383)</f>
        <v>5.2875177042358688E-2</v>
      </c>
      <c r="F148" s="13">
        <v>1.3768305374041737E-2</v>
      </c>
      <c r="G148" s="27">
        <f>_xlfn.XLOOKUP(Table256[[#This Row],[PUMA_CZG]],'[1]Gas PUMA-CZ Results'!$L$3:$L$383,'[1]Gas PUMA-CZ Results'!$N$3:$N$383)</f>
        <v>1.3729673323111655E-2</v>
      </c>
      <c r="H148" s="9">
        <f>(Table256[[#This Row],[FERA AR20]]-Table256[[#This Row],[Base AR20]])*100</f>
        <v>-5.7802657685359499E-2</v>
      </c>
      <c r="I148" s="9">
        <f>(Table256[[#This Row],[FERA AR50]]-Table256[[#This Row],[Base AR50]])*100</f>
        <v>-3.8632050930081582E-3</v>
      </c>
      <c r="J148" s="7" t="s">
        <v>484</v>
      </c>
      <c r="K148" s="28" t="s">
        <v>15</v>
      </c>
    </row>
    <row r="149" spans="1:11" ht="15.75" x14ac:dyDescent="0.25">
      <c r="A149" s="12" t="s">
        <v>245</v>
      </c>
      <c r="B149" s="7" t="s">
        <v>246</v>
      </c>
      <c r="C149" s="7" t="s">
        <v>85</v>
      </c>
      <c r="D149" s="8">
        <v>4.3429056331981249E-2</v>
      </c>
      <c r="E149" s="27">
        <f>_xlfn.XLOOKUP(Table256[[#This Row],[PUMA_CZG]],'[1]Gas PUMA-CZ Results'!$L$3:$L$383,'[1]Gas PUMA-CZ Results'!$M$3:$M$383)</f>
        <v>4.2856664451679856E-2</v>
      </c>
      <c r="F149" s="13">
        <v>1.1629061285246963E-2</v>
      </c>
      <c r="G149" s="27">
        <f>_xlfn.XLOOKUP(Table256[[#This Row],[PUMA_CZG]],'[1]Gas PUMA-CZ Results'!$L$3:$L$383,'[1]Gas PUMA-CZ Results'!$N$3:$N$383)</f>
        <v>1.1587627360491362E-2</v>
      </c>
      <c r="H149" s="9">
        <f>(Table256[[#This Row],[FERA AR20]]-Table256[[#This Row],[Base AR20]])*100</f>
        <v>-5.7239188030139276E-2</v>
      </c>
      <c r="I149" s="9">
        <f>(Table256[[#This Row],[FERA AR50]]-Table256[[#This Row],[Base AR50]])*100</f>
        <v>-4.1433924755600662E-3</v>
      </c>
      <c r="J149" s="7" t="s">
        <v>429</v>
      </c>
      <c r="K149" s="28" t="s">
        <v>15</v>
      </c>
    </row>
    <row r="150" spans="1:11" ht="15.75" x14ac:dyDescent="0.25">
      <c r="A150" s="12" t="s">
        <v>367</v>
      </c>
      <c r="B150" s="7" t="s">
        <v>368</v>
      </c>
      <c r="C150" s="7" t="s">
        <v>57</v>
      </c>
      <c r="D150" s="8">
        <v>4.1118134265956757E-2</v>
      </c>
      <c r="E150" s="27">
        <f>_xlfn.XLOOKUP(Table256[[#This Row],[PUMA_CZG]],'[1]Gas PUMA-CZ Results'!$L$3:$L$383,'[1]Gas PUMA-CZ Results'!$M$3:$M$383)</f>
        <v>4.0552874608732976E-2</v>
      </c>
      <c r="F150" s="13">
        <v>1.0059905341074113E-2</v>
      </c>
      <c r="G150" s="27">
        <f>_xlfn.XLOOKUP(Table256[[#This Row],[PUMA_CZG]],'[1]Gas PUMA-CZ Results'!$L$3:$L$383,'[1]Gas PUMA-CZ Results'!$N$3:$N$383)</f>
        <v>1.0025737182022472E-2</v>
      </c>
      <c r="H150" s="9">
        <f>(Table256[[#This Row],[FERA AR20]]-Table256[[#This Row],[Base AR20]])*100</f>
        <v>-5.6525965722378085E-2</v>
      </c>
      <c r="I150" s="9">
        <f>(Table256[[#This Row],[FERA AR50]]-Table256[[#This Row],[Base AR50]])*100</f>
        <v>-3.4168159051641001E-3</v>
      </c>
      <c r="J150" s="7" t="s">
        <v>369</v>
      </c>
      <c r="K150" s="28" t="s">
        <v>15</v>
      </c>
    </row>
    <row r="151" spans="1:11" ht="15.75" x14ac:dyDescent="0.25">
      <c r="A151" s="12" t="s">
        <v>335</v>
      </c>
      <c r="B151" s="7" t="s">
        <v>336</v>
      </c>
      <c r="C151" s="7" t="s">
        <v>26</v>
      </c>
      <c r="D151" s="8">
        <v>3.6813771470614653E-2</v>
      </c>
      <c r="E151" s="27">
        <f>_xlfn.XLOOKUP(Table256[[#This Row],[PUMA_CZG]],'[1]Gas PUMA-CZ Results'!$L$3:$L$383,'[1]Gas PUMA-CZ Results'!$M$3:$M$383)</f>
        <v>3.6270645398366129E-2</v>
      </c>
      <c r="F151" s="13">
        <v>1.0893212054143212E-2</v>
      </c>
      <c r="G151" s="27">
        <f>_xlfn.XLOOKUP(Table256[[#This Row],[PUMA_CZG]],'[1]Gas PUMA-CZ Results'!$L$3:$L$383,'[1]Gas PUMA-CZ Results'!$N$3:$N$383)</f>
        <v>1.0845188528232968E-2</v>
      </c>
      <c r="H151" s="9">
        <f>(Table256[[#This Row],[FERA AR20]]-Table256[[#This Row],[Base AR20]])*100</f>
        <v>-5.4312607224852455E-2</v>
      </c>
      <c r="I151" s="9">
        <f>(Table256[[#This Row],[FERA AR50]]-Table256[[#This Row],[Base AR50]])*100</f>
        <v>-4.8023525910243642E-3</v>
      </c>
      <c r="J151" s="7" t="s">
        <v>337</v>
      </c>
      <c r="K151" s="28" t="s">
        <v>15</v>
      </c>
    </row>
    <row r="152" spans="1:11" ht="15.75" x14ac:dyDescent="0.25">
      <c r="A152" s="12" t="s">
        <v>478</v>
      </c>
      <c r="B152" s="7" t="s">
        <v>479</v>
      </c>
      <c r="C152" s="7" t="s">
        <v>1134</v>
      </c>
      <c r="D152" s="8">
        <v>4.746445104408175E-2</v>
      </c>
      <c r="E152" s="27">
        <f>_xlfn.XLOOKUP(Table256[[#This Row],[PUMA_CZG]],'[1]Gas PUMA-CZ Results'!$L$3:$L$383,'[1]Gas PUMA-CZ Results'!$M$3:$M$383)</f>
        <v>4.692244052498698E-2</v>
      </c>
      <c r="F152" s="13">
        <v>1.2699075835806472E-2</v>
      </c>
      <c r="G152" s="27">
        <f>_xlfn.XLOOKUP(Table256[[#This Row],[PUMA_CZG]],'[1]Gas PUMA-CZ Results'!$L$3:$L$383,'[1]Gas PUMA-CZ Results'!$N$3:$N$383)</f>
        <v>1.26600501947902E-2</v>
      </c>
      <c r="H152" s="9">
        <f>(Table256[[#This Row],[FERA AR20]]-Table256[[#This Row],[Base AR20]])*100</f>
        <v>-5.4201051909476966E-2</v>
      </c>
      <c r="I152" s="9">
        <f>(Table256[[#This Row],[FERA AR50]]-Table256[[#This Row],[Base AR50]])*100</f>
        <v>-3.9025641016271137E-3</v>
      </c>
      <c r="J152" s="7" t="s">
        <v>1241</v>
      </c>
      <c r="K152" s="28" t="s">
        <v>15</v>
      </c>
    </row>
    <row r="153" spans="1:11" ht="15.75" x14ac:dyDescent="0.25">
      <c r="A153" s="12" t="s">
        <v>359</v>
      </c>
      <c r="B153" s="7" t="s">
        <v>360</v>
      </c>
      <c r="C153" s="7" t="s">
        <v>81</v>
      </c>
      <c r="D153" s="8">
        <v>3.7061444944845055E-2</v>
      </c>
      <c r="E153" s="27">
        <f>_xlfn.XLOOKUP(Table256[[#This Row],[PUMA_CZG]],'[1]Gas PUMA-CZ Results'!$L$3:$L$383,'[1]Gas PUMA-CZ Results'!$M$3:$M$383)</f>
        <v>3.6523234981547158E-2</v>
      </c>
      <c r="F153" s="13">
        <v>1.2204857346171973E-2</v>
      </c>
      <c r="G153" s="27">
        <f>_xlfn.XLOOKUP(Table256[[#This Row],[PUMA_CZG]],'[1]Gas PUMA-CZ Results'!$L$3:$L$383,'[1]Gas PUMA-CZ Results'!$N$3:$N$383)</f>
        <v>1.2145944105798613E-2</v>
      </c>
      <c r="H153" s="9">
        <f>(Table256[[#This Row],[FERA AR20]]-Table256[[#This Row],[Base AR20]])*100</f>
        <v>-5.3820996329789761E-2</v>
      </c>
      <c r="I153" s="9">
        <f>(Table256[[#This Row],[FERA AR50]]-Table256[[#This Row],[Base AR50]])*100</f>
        <v>-5.8913240373359085E-3</v>
      </c>
      <c r="J153" s="7" t="s">
        <v>361</v>
      </c>
      <c r="K153" s="28" t="s">
        <v>15</v>
      </c>
    </row>
    <row r="154" spans="1:11" ht="15.75" x14ac:dyDescent="0.25">
      <c r="A154" s="12" t="s">
        <v>302</v>
      </c>
      <c r="B154" s="7" t="s">
        <v>303</v>
      </c>
      <c r="C154" s="7" t="s">
        <v>100</v>
      </c>
      <c r="D154" s="8">
        <v>3.7372600150271662E-2</v>
      </c>
      <c r="E154" s="27">
        <f>_xlfn.XLOOKUP(Table256[[#This Row],[PUMA_CZG]],'[1]Gas PUMA-CZ Results'!$L$3:$L$383,'[1]Gas PUMA-CZ Results'!$M$3:$M$383)</f>
        <v>3.6837180208926727E-2</v>
      </c>
      <c r="F154" s="13">
        <v>1.2417085571057451E-2</v>
      </c>
      <c r="G154" s="27">
        <f>_xlfn.XLOOKUP(Table256[[#This Row],[PUMA_CZG]],'[1]Gas PUMA-CZ Results'!$L$3:$L$383,'[1]Gas PUMA-CZ Results'!$N$3:$N$383)</f>
        <v>1.2357474032219543E-2</v>
      </c>
      <c r="H154" s="9">
        <f>(Table256[[#This Row],[FERA AR20]]-Table256[[#This Row],[Base AR20]])*100</f>
        <v>-5.3541994134493481E-2</v>
      </c>
      <c r="I154" s="9">
        <f>(Table256[[#This Row],[FERA AR50]]-Table256[[#This Row],[Base AR50]])*100</f>
        <v>-5.9611538837907666E-3</v>
      </c>
      <c r="J154" s="7" t="s">
        <v>304</v>
      </c>
      <c r="K154" s="28" t="s">
        <v>15</v>
      </c>
    </row>
    <row r="155" spans="1:11" ht="15.75" x14ac:dyDescent="0.25">
      <c r="A155" s="12" t="s">
        <v>465</v>
      </c>
      <c r="B155" s="7" t="s">
        <v>466</v>
      </c>
      <c r="C155" s="7" t="s">
        <v>182</v>
      </c>
      <c r="D155" s="8">
        <v>4.6605440001936616E-2</v>
      </c>
      <c r="E155" s="27">
        <f>_xlfn.XLOOKUP(Table256[[#This Row],[PUMA_CZG]],'[1]Gas PUMA-CZ Results'!$L$3:$L$383,'[1]Gas PUMA-CZ Results'!$M$3:$M$383)</f>
        <v>4.6077000271351663E-2</v>
      </c>
      <c r="F155" s="13">
        <v>1.0016833094450806E-2</v>
      </c>
      <c r="G155" s="27">
        <f>_xlfn.XLOOKUP(Table256[[#This Row],[PUMA_CZG]],'[1]Gas PUMA-CZ Results'!$L$3:$L$383,'[1]Gas PUMA-CZ Results'!$N$3:$N$383)</f>
        <v>9.9922072074480617E-3</v>
      </c>
      <c r="H155" s="9">
        <f>(Table256[[#This Row],[FERA AR20]]-Table256[[#This Row],[Base AR20]])*100</f>
        <v>-5.2843973058495225E-2</v>
      </c>
      <c r="I155" s="9">
        <f>(Table256[[#This Row],[FERA AR50]]-Table256[[#This Row],[Base AR50]])*100</f>
        <v>-2.4625887002744165E-3</v>
      </c>
      <c r="J155" s="7" t="s">
        <v>467</v>
      </c>
      <c r="K155" s="28" t="s">
        <v>15</v>
      </c>
    </row>
    <row r="156" spans="1:11" ht="15.75" x14ac:dyDescent="0.25">
      <c r="A156" s="12" t="s">
        <v>540</v>
      </c>
      <c r="B156" s="7" t="s">
        <v>541</v>
      </c>
      <c r="C156" s="7" t="s">
        <v>151</v>
      </c>
      <c r="D156" s="8">
        <v>5.0513091665767604E-2</v>
      </c>
      <c r="E156" s="27">
        <f>_xlfn.XLOOKUP(Table256[[#This Row],[PUMA_CZG]],'[1]Gas PUMA-CZ Results'!$L$3:$L$383,'[1]Gas PUMA-CZ Results'!$M$3:$M$383)</f>
        <v>4.999694331958749E-2</v>
      </c>
      <c r="F156" s="13">
        <v>8.4864496202755168E-3</v>
      </c>
      <c r="G156" s="27">
        <f>_xlfn.XLOOKUP(Table256[[#This Row],[PUMA_CZG]],'[1]Gas PUMA-CZ Results'!$L$3:$L$383,'[1]Gas PUMA-CZ Results'!$N$3:$N$383)</f>
        <v>8.4717574078038201E-3</v>
      </c>
      <c r="H156" s="9">
        <f>(Table256[[#This Row],[FERA AR20]]-Table256[[#This Row],[Base AR20]])*100</f>
        <v>-5.1614834618011335E-2</v>
      </c>
      <c r="I156" s="9">
        <f>(Table256[[#This Row],[FERA AR50]]-Table256[[#This Row],[Base AR50]])*100</f>
        <v>-1.4692212471696664E-3</v>
      </c>
      <c r="J156" s="7" t="s">
        <v>542</v>
      </c>
      <c r="K156" s="28" t="s">
        <v>15</v>
      </c>
    </row>
    <row r="157" spans="1:11" ht="15.75" x14ac:dyDescent="0.25">
      <c r="A157" s="12" t="s">
        <v>388</v>
      </c>
      <c r="B157" s="7" t="s">
        <v>389</v>
      </c>
      <c r="C157" s="7" t="s">
        <v>57</v>
      </c>
      <c r="D157" s="8">
        <v>3.9229024851149867E-2</v>
      </c>
      <c r="E157" s="27">
        <f>_xlfn.XLOOKUP(Table256[[#This Row],[PUMA_CZG]],'[1]Gas PUMA-CZ Results'!$L$3:$L$383,'[1]Gas PUMA-CZ Results'!$M$3:$M$383)</f>
        <v>3.8713566488280844E-2</v>
      </c>
      <c r="F157" s="13">
        <v>1.220344198856544E-2</v>
      </c>
      <c r="G157" s="27">
        <f>_xlfn.XLOOKUP(Table256[[#This Row],[PUMA_CZG]],'[1]Gas PUMA-CZ Results'!$L$3:$L$383,'[1]Gas PUMA-CZ Results'!$N$3:$N$383)</f>
        <v>1.2153194289351724E-2</v>
      </c>
      <c r="H157" s="9">
        <f>(Table256[[#This Row],[FERA AR20]]-Table256[[#This Row],[Base AR20]])*100</f>
        <v>-5.1545836286902291E-2</v>
      </c>
      <c r="I157" s="9">
        <f>(Table256[[#This Row],[FERA AR50]]-Table256[[#This Row],[Base AR50]])*100</f>
        <v>-5.0247699213716232E-3</v>
      </c>
      <c r="J157" s="7" t="s">
        <v>390</v>
      </c>
      <c r="K157" s="28" t="s">
        <v>15</v>
      </c>
    </row>
    <row r="158" spans="1:11" ht="15.75" x14ac:dyDescent="0.25">
      <c r="A158" s="12" t="s">
        <v>402</v>
      </c>
      <c r="B158" s="7" t="s">
        <v>403</v>
      </c>
      <c r="C158" s="7" t="s">
        <v>1172</v>
      </c>
      <c r="D158" s="8">
        <v>4.1350586773278672E-2</v>
      </c>
      <c r="E158" s="27">
        <f>_xlfn.XLOOKUP(Table256[[#This Row],[PUMA_CZG]],'[1]Gas PUMA-CZ Results'!$L$3:$L$383,'[1]Gas PUMA-CZ Results'!$M$3:$M$383)</f>
        <v>4.0845062533283474E-2</v>
      </c>
      <c r="F158" s="13">
        <v>1.6364459567980393E-2</v>
      </c>
      <c r="G158" s="27">
        <f>_xlfn.XLOOKUP(Table256[[#This Row],[PUMA_CZG]],'[1]Gas PUMA-CZ Results'!$L$3:$L$383,'[1]Gas PUMA-CZ Results'!$N$3:$N$383)</f>
        <v>1.6284829894707514E-2</v>
      </c>
      <c r="H158" s="9">
        <f>(Table256[[#This Row],[FERA AR20]]-Table256[[#This Row],[Base AR20]])*100</f>
        <v>-5.0552423999519758E-2</v>
      </c>
      <c r="I158" s="9">
        <f>(Table256[[#This Row],[FERA AR50]]-Table256[[#This Row],[Base AR50]])*100</f>
        <v>-7.962967327287962E-3</v>
      </c>
      <c r="J158" s="7" t="s">
        <v>1259</v>
      </c>
      <c r="K158" s="28" t="s">
        <v>15</v>
      </c>
    </row>
    <row r="159" spans="1:11" ht="15.75" x14ac:dyDescent="0.25">
      <c r="A159" s="12" t="s">
        <v>391</v>
      </c>
      <c r="B159" s="7" t="s">
        <v>392</v>
      </c>
      <c r="C159" s="7" t="s">
        <v>151</v>
      </c>
      <c r="D159" s="8">
        <v>4.9699157914241385E-2</v>
      </c>
      <c r="E159" s="27">
        <f>_xlfn.XLOOKUP(Table256[[#This Row],[PUMA_CZG]],'[1]Gas PUMA-CZ Results'!$L$3:$L$383,'[1]Gas PUMA-CZ Results'!$M$3:$M$383)</f>
        <v>4.9198359175569924E-2</v>
      </c>
      <c r="F159" s="13">
        <v>9.4672588615261483E-3</v>
      </c>
      <c r="G159" s="27">
        <f>_xlfn.XLOOKUP(Table256[[#This Row],[PUMA_CZG]],'[1]Gas PUMA-CZ Results'!$L$3:$L$383,'[1]Gas PUMA-CZ Results'!$N$3:$N$383)</f>
        <v>9.4489766334547552E-3</v>
      </c>
      <c r="H159" s="9">
        <f>(Table256[[#This Row],[FERA AR20]]-Table256[[#This Row],[Base AR20]])*100</f>
        <v>-5.0079873867146102E-2</v>
      </c>
      <c r="I159" s="9">
        <f>(Table256[[#This Row],[FERA AR50]]-Table256[[#This Row],[Base AR50]])*100</f>
        <v>-1.8282228071393042E-3</v>
      </c>
      <c r="J159" s="7" t="s">
        <v>550</v>
      </c>
      <c r="K159" s="28" t="s">
        <v>15</v>
      </c>
    </row>
    <row r="160" spans="1:11" ht="15.75" x14ac:dyDescent="0.25">
      <c r="A160" s="12" t="s">
        <v>227</v>
      </c>
      <c r="B160" s="7" t="s">
        <v>228</v>
      </c>
      <c r="C160" s="7" t="s">
        <v>113</v>
      </c>
      <c r="D160" s="8">
        <v>4.3237121274355569E-2</v>
      </c>
      <c r="E160" s="27">
        <f>_xlfn.XLOOKUP(Table256[[#This Row],[PUMA_CZG]],'[1]Gas PUMA-CZ Results'!$L$3:$L$383,'[1]Gas PUMA-CZ Results'!$M$3:$M$383)</f>
        <v>4.2741237545735611E-2</v>
      </c>
      <c r="F160" s="13">
        <v>1.1933392985020413E-2</v>
      </c>
      <c r="G160" s="27">
        <f>_xlfn.XLOOKUP(Table256[[#This Row],[PUMA_CZG]],'[1]Gas PUMA-CZ Results'!$L$3:$L$383,'[1]Gas PUMA-CZ Results'!$N$3:$N$383)</f>
        <v>1.18953387188589E-2</v>
      </c>
      <c r="H160" s="9">
        <f>(Table256[[#This Row],[FERA AR20]]-Table256[[#This Row],[Base AR20]])*100</f>
        <v>-4.9588372861995855E-2</v>
      </c>
      <c r="I160" s="9">
        <f>(Table256[[#This Row],[FERA AR50]]-Table256[[#This Row],[Base AR50]])*100</f>
        <v>-3.8054266161513875E-3</v>
      </c>
      <c r="J160" s="7" t="s">
        <v>507</v>
      </c>
      <c r="K160" s="28" t="s">
        <v>15</v>
      </c>
    </row>
    <row r="161" spans="1:11" ht="15.75" x14ac:dyDescent="0.25">
      <c r="A161" s="12" t="s">
        <v>474</v>
      </c>
      <c r="B161" s="7" t="s">
        <v>475</v>
      </c>
      <c r="C161" s="7" t="s">
        <v>85</v>
      </c>
      <c r="D161" s="8">
        <v>3.9859472802811276E-2</v>
      </c>
      <c r="E161" s="27">
        <f>_xlfn.XLOOKUP(Table256[[#This Row],[PUMA_CZG]],'[1]Gas PUMA-CZ Results'!$L$3:$L$383,'[1]Gas PUMA-CZ Results'!$M$3:$M$383)</f>
        <v>3.9376614265107995E-2</v>
      </c>
      <c r="F161" s="13">
        <v>1.3940788496089998E-2</v>
      </c>
      <c r="G161" s="27">
        <f>_xlfn.XLOOKUP(Table256[[#This Row],[PUMA_CZG]],'[1]Gas PUMA-CZ Results'!$L$3:$L$383,'[1]Gas PUMA-CZ Results'!$N$3:$N$383)</f>
        <v>1.3881283047073872E-2</v>
      </c>
      <c r="H161" s="9">
        <f>(Table256[[#This Row],[FERA AR20]]-Table256[[#This Row],[Base AR20]])*100</f>
        <v>-4.8285853770328041E-2</v>
      </c>
      <c r="I161" s="9">
        <f>(Table256[[#This Row],[FERA AR50]]-Table256[[#This Row],[Base AR50]])*100</f>
        <v>-5.9505449016125991E-3</v>
      </c>
      <c r="J161" s="7" t="s">
        <v>476</v>
      </c>
      <c r="K161" s="28" t="s">
        <v>15</v>
      </c>
    </row>
    <row r="162" spans="1:11" ht="15.75" x14ac:dyDescent="0.25">
      <c r="A162" s="12" t="s">
        <v>523</v>
      </c>
      <c r="B162" s="7" t="s">
        <v>524</v>
      </c>
      <c r="C162" s="7" t="s">
        <v>1181</v>
      </c>
      <c r="D162" s="8">
        <v>4.2851385016555429E-2</v>
      </c>
      <c r="E162" s="27">
        <f>_xlfn.XLOOKUP(Table256[[#This Row],[PUMA_CZG]],'[1]Gas PUMA-CZ Results'!$L$3:$L$383,'[1]Gas PUMA-CZ Results'!$M$3:$M$383)</f>
        <v>4.2369176413424074E-2</v>
      </c>
      <c r="F162" s="13">
        <v>1.5161925079301196E-2</v>
      </c>
      <c r="G162" s="27">
        <f>_xlfn.XLOOKUP(Table256[[#This Row],[PUMA_CZG]],'[1]Gas PUMA-CZ Results'!$L$3:$L$383,'[1]Gas PUMA-CZ Results'!$N$3:$N$383)</f>
        <v>1.5101137459037054E-2</v>
      </c>
      <c r="H162" s="9">
        <f>(Table256[[#This Row],[FERA AR20]]-Table256[[#This Row],[Base AR20]])*100</f>
        <v>-4.8220860313135522E-2</v>
      </c>
      <c r="I162" s="9">
        <f>(Table256[[#This Row],[FERA AR50]]-Table256[[#This Row],[Base AR50]])*100</f>
        <v>-6.0787620264141778E-3</v>
      </c>
      <c r="J162" s="7" t="s">
        <v>1251</v>
      </c>
      <c r="K162" s="28" t="s">
        <v>15</v>
      </c>
    </row>
    <row r="163" spans="1:11" ht="15.75" x14ac:dyDescent="0.25">
      <c r="A163" s="12" t="s">
        <v>402</v>
      </c>
      <c r="B163" s="7" t="s">
        <v>403</v>
      </c>
      <c r="C163" s="7" t="s">
        <v>1134</v>
      </c>
      <c r="D163" s="8">
        <v>3.9072800020316156E-2</v>
      </c>
      <c r="E163" s="27">
        <f>_xlfn.XLOOKUP(Table256[[#This Row],[PUMA_CZG]],'[1]Gas PUMA-CZ Results'!$L$3:$L$383,'[1]Gas PUMA-CZ Results'!$M$3:$M$383)</f>
        <v>3.8597341650270338E-2</v>
      </c>
      <c r="F163" s="13">
        <v>1.5479663481907309E-2</v>
      </c>
      <c r="G163" s="27">
        <f>_xlfn.XLOOKUP(Table256[[#This Row],[PUMA_CZG]],'[1]Gas PUMA-CZ Results'!$L$3:$L$383,'[1]Gas PUMA-CZ Results'!$N$3:$N$383)</f>
        <v>1.5404586892744749E-2</v>
      </c>
      <c r="H163" s="9">
        <f>(Table256[[#This Row],[FERA AR20]]-Table256[[#This Row],[Base AR20]])*100</f>
        <v>-4.7545837004581842E-2</v>
      </c>
      <c r="I163" s="9">
        <f>(Table256[[#This Row],[FERA AR50]]-Table256[[#This Row],[Base AR50]])*100</f>
        <v>-7.5076589162559326E-3</v>
      </c>
      <c r="J163" s="7" t="s">
        <v>1266</v>
      </c>
      <c r="K163" s="28" t="s">
        <v>15</v>
      </c>
    </row>
    <row r="164" spans="1:11" ht="15.75" x14ac:dyDescent="0.25">
      <c r="A164" s="12" t="s">
        <v>497</v>
      </c>
      <c r="B164" s="7" t="s">
        <v>498</v>
      </c>
      <c r="C164" s="7" t="s">
        <v>182</v>
      </c>
      <c r="D164" s="8">
        <v>4.4093703989833713E-2</v>
      </c>
      <c r="E164" s="27">
        <f>_xlfn.XLOOKUP(Table256[[#This Row],[PUMA_CZG]],'[1]Gas PUMA-CZ Results'!$L$3:$L$383,'[1]Gas PUMA-CZ Results'!$M$3:$M$383)</f>
        <v>4.3620406128946534E-2</v>
      </c>
      <c r="F164" s="13">
        <v>1.0664524131471091E-2</v>
      </c>
      <c r="G164" s="27">
        <f>_xlfn.XLOOKUP(Table256[[#This Row],[PUMA_CZG]],'[1]Gas PUMA-CZ Results'!$L$3:$L$383,'[1]Gas PUMA-CZ Results'!$N$3:$N$383)</f>
        <v>1.0636616283777269E-2</v>
      </c>
      <c r="H164" s="9">
        <f>(Table256[[#This Row],[FERA AR20]]-Table256[[#This Row],[Base AR20]])*100</f>
        <v>-4.7329786088717851E-2</v>
      </c>
      <c r="I164" s="9">
        <f>(Table256[[#This Row],[FERA AR50]]-Table256[[#This Row],[Base AR50]])*100</f>
        <v>-2.7907847693822013E-3</v>
      </c>
      <c r="J164" s="7" t="s">
        <v>499</v>
      </c>
      <c r="K164" s="28" t="s">
        <v>15</v>
      </c>
    </row>
    <row r="165" spans="1:11" ht="15.75" x14ac:dyDescent="0.25">
      <c r="A165" s="12" t="s">
        <v>335</v>
      </c>
      <c r="B165" s="7" t="s">
        <v>336</v>
      </c>
      <c r="C165" s="7" t="s">
        <v>1134</v>
      </c>
      <c r="D165" s="8">
        <v>4.2733532742052154E-2</v>
      </c>
      <c r="E165" s="27">
        <f>_xlfn.XLOOKUP(Table256[[#This Row],[PUMA_CZG]],'[1]Gas PUMA-CZ Results'!$L$3:$L$383,'[1]Gas PUMA-CZ Results'!$M$3:$M$383)</f>
        <v>4.2264182348318198E-2</v>
      </c>
      <c r="F165" s="13">
        <v>1.2530768628505443E-2</v>
      </c>
      <c r="G165" s="27">
        <f>_xlfn.XLOOKUP(Table256[[#This Row],[PUMA_CZG]],'[1]Gas PUMA-CZ Results'!$L$3:$L$383,'[1]Gas PUMA-CZ Results'!$N$3:$N$383)</f>
        <v>1.249066236622382E-2</v>
      </c>
      <c r="H165" s="9">
        <f>(Table256[[#This Row],[FERA AR20]]-Table256[[#This Row],[Base AR20]])*100</f>
        <v>-4.6935039373395548E-2</v>
      </c>
      <c r="I165" s="9">
        <f>(Table256[[#This Row],[FERA AR50]]-Table256[[#This Row],[Base AR50]])*100</f>
        <v>-4.0106262281623326E-3</v>
      </c>
      <c r="J165" s="7" t="s">
        <v>1252</v>
      </c>
      <c r="K165" s="28" t="s">
        <v>15</v>
      </c>
    </row>
    <row r="166" spans="1:11" ht="15.75" x14ac:dyDescent="0.25">
      <c r="A166" s="12" t="s">
        <v>503</v>
      </c>
      <c r="B166" s="7" t="s">
        <v>504</v>
      </c>
      <c r="C166" s="7" t="s">
        <v>182</v>
      </c>
      <c r="D166" s="8">
        <v>4.3913148090085542E-2</v>
      </c>
      <c r="E166" s="27">
        <f>_xlfn.XLOOKUP(Table256[[#This Row],[PUMA_CZG]],'[1]Gas PUMA-CZ Results'!$L$3:$L$383,'[1]Gas PUMA-CZ Results'!$M$3:$M$383)</f>
        <v>4.3446992379259086E-2</v>
      </c>
      <c r="F166" s="13">
        <v>1.0114127531717301E-2</v>
      </c>
      <c r="G166" s="27">
        <f>_xlfn.XLOOKUP(Table256[[#This Row],[PUMA_CZG]],'[1]Gas PUMA-CZ Results'!$L$3:$L$383,'[1]Gas PUMA-CZ Results'!$N$3:$N$383)</f>
        <v>1.0089199458297183E-2</v>
      </c>
      <c r="H166" s="9">
        <f>(Table256[[#This Row],[FERA AR20]]-Table256[[#This Row],[Base AR20]])*100</f>
        <v>-4.6615571082645607E-2</v>
      </c>
      <c r="I166" s="9">
        <f>(Table256[[#This Row],[FERA AR50]]-Table256[[#This Row],[Base AR50]])*100</f>
        <v>-2.4928073420117658E-3</v>
      </c>
      <c r="J166" s="7" t="s">
        <v>505</v>
      </c>
      <c r="K166" s="28" t="s">
        <v>15</v>
      </c>
    </row>
    <row r="167" spans="1:11" ht="15.75" x14ac:dyDescent="0.25">
      <c r="A167" s="12" t="s">
        <v>517</v>
      </c>
      <c r="B167" s="7" t="s">
        <v>518</v>
      </c>
      <c r="C167" s="7" t="s">
        <v>1134</v>
      </c>
      <c r="D167" s="8">
        <v>4.1016174656191728E-2</v>
      </c>
      <c r="E167" s="27">
        <f>_xlfn.XLOOKUP(Table256[[#This Row],[PUMA_CZG]],'[1]Gas PUMA-CZ Results'!$L$3:$L$383,'[1]Gas PUMA-CZ Results'!$M$3:$M$383)</f>
        <v>4.0554047437996767E-2</v>
      </c>
      <c r="F167" s="13">
        <v>1.083632641631643E-2</v>
      </c>
      <c r="G167" s="27">
        <f>_xlfn.XLOOKUP(Table256[[#This Row],[PUMA_CZG]],'[1]Gas PUMA-CZ Results'!$L$3:$L$383,'[1]Gas PUMA-CZ Results'!$N$3:$N$383)</f>
        <v>1.0803815312610619E-2</v>
      </c>
      <c r="H167" s="9">
        <f>(Table256[[#This Row],[FERA AR20]]-Table256[[#This Row],[Base AR20]])*100</f>
        <v>-4.6212721819496178E-2</v>
      </c>
      <c r="I167" s="9">
        <f>(Table256[[#This Row],[FERA AR50]]-Table256[[#This Row],[Base AR50]])*100</f>
        <v>-3.2511103705810257E-3</v>
      </c>
      <c r="J167" s="7" t="s">
        <v>1260</v>
      </c>
      <c r="K167" s="28" t="s">
        <v>15</v>
      </c>
    </row>
    <row r="168" spans="1:11" ht="15.75" x14ac:dyDescent="0.25">
      <c r="A168" s="12" t="s">
        <v>509</v>
      </c>
      <c r="B168" s="7" t="s">
        <v>510</v>
      </c>
      <c r="C168" s="7" t="s">
        <v>182</v>
      </c>
      <c r="D168" s="8">
        <v>4.3496097807373423E-2</v>
      </c>
      <c r="E168" s="27">
        <f>_xlfn.XLOOKUP(Table256[[#This Row],[PUMA_CZG]],'[1]Gas PUMA-CZ Results'!$L$3:$L$383,'[1]Gas PUMA-CZ Results'!$M$3:$M$383)</f>
        <v>4.3035245747115362E-2</v>
      </c>
      <c r="F168" s="13">
        <v>1.0809674265544718E-2</v>
      </c>
      <c r="G168" s="27">
        <f>_xlfn.XLOOKUP(Table256[[#This Row],[PUMA_CZG]],'[1]Gas PUMA-CZ Results'!$L$3:$L$383,'[1]Gas PUMA-CZ Results'!$N$3:$N$383)</f>
        <v>1.0781000415631988E-2</v>
      </c>
      <c r="H168" s="9">
        <f>(Table256[[#This Row],[FERA AR20]]-Table256[[#This Row],[Base AR20]])*100</f>
        <v>-4.6085206025806014E-2</v>
      </c>
      <c r="I168" s="9">
        <f>(Table256[[#This Row],[FERA AR50]]-Table256[[#This Row],[Base AR50]])*100</f>
        <v>-2.8673849912730365E-3</v>
      </c>
      <c r="J168" s="7" t="s">
        <v>511</v>
      </c>
      <c r="K168" s="28" t="s">
        <v>15</v>
      </c>
    </row>
    <row r="169" spans="1:11" ht="15.75" x14ac:dyDescent="0.25">
      <c r="A169" s="12" t="s">
        <v>335</v>
      </c>
      <c r="B169" s="7" t="s">
        <v>336</v>
      </c>
      <c r="C169" s="7" t="s">
        <v>182</v>
      </c>
      <c r="D169" s="8">
        <v>4.3287774280743242E-2</v>
      </c>
      <c r="E169" s="27">
        <f>_xlfn.XLOOKUP(Table256[[#This Row],[PUMA_CZG]],'[1]Gas PUMA-CZ Results'!$L$3:$L$383,'[1]Gas PUMA-CZ Results'!$M$3:$M$383)</f>
        <v>4.2830132132376346E-2</v>
      </c>
      <c r="F169" s="13">
        <v>1.3000948113510227E-2</v>
      </c>
      <c r="G169" s="27">
        <f>_xlfn.XLOOKUP(Table256[[#This Row],[PUMA_CZG]],'[1]Gas PUMA-CZ Results'!$L$3:$L$383,'[1]Gas PUMA-CZ Results'!$N$3:$N$383)</f>
        <v>1.2959372081128283E-2</v>
      </c>
      <c r="H169" s="9">
        <f>(Table256[[#This Row],[FERA AR20]]-Table256[[#This Row],[Base AR20]])*100</f>
        <v>-4.5764214836689632E-2</v>
      </c>
      <c r="I169" s="9">
        <f>(Table256[[#This Row],[FERA AR50]]-Table256[[#This Row],[Base AR50]])*100</f>
        <v>-4.1576032381944114E-3</v>
      </c>
      <c r="J169" s="7" t="s">
        <v>496</v>
      </c>
      <c r="K169" s="28" t="s">
        <v>15</v>
      </c>
    </row>
    <row r="170" spans="1:11" ht="15.75" x14ac:dyDescent="0.25">
      <c r="A170" s="12" t="s">
        <v>471</v>
      </c>
      <c r="B170" s="7" t="s">
        <v>472</v>
      </c>
      <c r="C170" s="7" t="s">
        <v>1134</v>
      </c>
      <c r="D170" s="8">
        <v>4.1571053443091116E-2</v>
      </c>
      <c r="E170" s="27">
        <f>_xlfn.XLOOKUP(Table256[[#This Row],[PUMA_CZG]],'[1]Gas PUMA-CZ Results'!$L$3:$L$383,'[1]Gas PUMA-CZ Results'!$M$3:$M$383)</f>
        <v>4.1123620049002801E-2</v>
      </c>
      <c r="F170" s="13">
        <v>1.1703592455550546E-2</v>
      </c>
      <c r="G170" s="27">
        <f>_xlfn.XLOOKUP(Table256[[#This Row],[PUMA_CZG]],'[1]Gas PUMA-CZ Results'!$L$3:$L$383,'[1]Gas PUMA-CZ Results'!$N$3:$N$383)</f>
        <v>1.166793555086643E-2</v>
      </c>
      <c r="H170" s="9">
        <f>(Table256[[#This Row],[FERA AR20]]-Table256[[#This Row],[Base AR20]])*100</f>
        <v>-4.4743339408831462E-2</v>
      </c>
      <c r="I170" s="9">
        <f>(Table256[[#This Row],[FERA AR50]]-Table256[[#This Row],[Base AR50]])*100</f>
        <v>-3.5656904684116045E-3</v>
      </c>
      <c r="J170" s="7" t="s">
        <v>1257</v>
      </c>
      <c r="K170" s="28" t="s">
        <v>15</v>
      </c>
    </row>
    <row r="171" spans="1:11" ht="15.75" x14ac:dyDescent="0.25">
      <c r="A171" s="12" t="s">
        <v>379</v>
      </c>
      <c r="B171" s="7" t="s">
        <v>380</v>
      </c>
      <c r="C171" s="7" t="s">
        <v>26</v>
      </c>
      <c r="D171" s="8">
        <v>3.3301453684000108E-2</v>
      </c>
      <c r="E171" s="27">
        <f>_xlfn.XLOOKUP(Table256[[#This Row],[PUMA_CZG]],'[1]Gas PUMA-CZ Results'!$L$3:$L$383,'[1]Gas PUMA-CZ Results'!$M$3:$M$383)</f>
        <v>3.2856723494864834E-2</v>
      </c>
      <c r="F171" s="13">
        <v>9.9990779427259514E-3</v>
      </c>
      <c r="G171" s="27">
        <f>_xlfn.XLOOKUP(Table256[[#This Row],[PUMA_CZG]],'[1]Gas PUMA-CZ Results'!$L$3:$L$383,'[1]Gas PUMA-CZ Results'!$N$3:$N$383)</f>
        <v>9.9586244948269339E-3</v>
      </c>
      <c r="H171" s="9">
        <f>(Table256[[#This Row],[FERA AR20]]-Table256[[#This Row],[Base AR20]])*100</f>
        <v>-4.4473018913527423E-2</v>
      </c>
      <c r="I171" s="9">
        <f>(Table256[[#This Row],[FERA AR50]]-Table256[[#This Row],[Base AR50]])*100</f>
        <v>-4.0453447899017544E-3</v>
      </c>
      <c r="J171" s="7" t="s">
        <v>381</v>
      </c>
      <c r="K171" s="28" t="s">
        <v>15</v>
      </c>
    </row>
    <row r="172" spans="1:11" ht="15.75" x14ac:dyDescent="0.25">
      <c r="A172" s="12" t="s">
        <v>526</v>
      </c>
      <c r="B172" s="7" t="s">
        <v>527</v>
      </c>
      <c r="C172" s="7" t="s">
        <v>182</v>
      </c>
      <c r="D172" s="8">
        <v>4.2702503611472653E-2</v>
      </c>
      <c r="E172" s="27">
        <f>_xlfn.XLOOKUP(Table256[[#This Row],[PUMA_CZG]],'[1]Gas PUMA-CZ Results'!$L$3:$L$383,'[1]Gas PUMA-CZ Results'!$M$3:$M$383)</f>
        <v>4.2258441870685622E-2</v>
      </c>
      <c r="F172" s="13">
        <v>1.0058139304291763E-2</v>
      </c>
      <c r="G172" s="27">
        <f>_xlfn.XLOOKUP(Table256[[#This Row],[PUMA_CZG]],'[1]Gas PUMA-CZ Results'!$L$3:$L$383,'[1]Gas PUMA-CZ Results'!$N$3:$N$383)</f>
        <v>1.0033310078906182E-2</v>
      </c>
      <c r="H172" s="9">
        <f>(Table256[[#This Row],[FERA AR20]]-Table256[[#This Row],[Base AR20]])*100</f>
        <v>-4.4406174078703148E-2</v>
      </c>
      <c r="I172" s="9">
        <f>(Table256[[#This Row],[FERA AR50]]-Table256[[#This Row],[Base AR50]])*100</f>
        <v>-2.4829225385580508E-3</v>
      </c>
      <c r="J172" s="7" t="s">
        <v>528</v>
      </c>
      <c r="K172" s="28" t="s">
        <v>15</v>
      </c>
    </row>
    <row r="173" spans="1:11" ht="15.75" x14ac:dyDescent="0.25">
      <c r="A173" s="12" t="s">
        <v>562</v>
      </c>
      <c r="B173" s="7" t="s">
        <v>563</v>
      </c>
      <c r="C173" s="7" t="s">
        <v>1134</v>
      </c>
      <c r="D173" s="8">
        <v>4.1505840968786657E-2</v>
      </c>
      <c r="E173" s="27">
        <f>_xlfn.XLOOKUP(Table256[[#This Row],[PUMA_CZG]],'[1]Gas PUMA-CZ Results'!$L$3:$L$383,'[1]Gas PUMA-CZ Results'!$M$3:$M$383)</f>
        <v>4.1067952091694955E-2</v>
      </c>
      <c r="F173" s="13">
        <v>9.9922673537279731E-3</v>
      </c>
      <c r="G173" s="27">
        <f>_xlfn.XLOOKUP(Table256[[#This Row],[PUMA_CZG]],'[1]Gas PUMA-CZ Results'!$L$3:$L$383,'[1]Gas PUMA-CZ Results'!$N$3:$N$383)</f>
        <v>9.9667012470312875E-3</v>
      </c>
      <c r="H173" s="9">
        <f>(Table256[[#This Row],[FERA AR20]]-Table256[[#This Row],[Base AR20]])*100</f>
        <v>-4.3788887709170221E-2</v>
      </c>
      <c r="I173" s="9">
        <f>(Table256[[#This Row],[FERA AR50]]-Table256[[#This Row],[Base AR50]])*100</f>
        <v>-2.5566106696685645E-3</v>
      </c>
      <c r="J173" s="7" t="s">
        <v>1258</v>
      </c>
      <c r="K173" s="28" t="s">
        <v>15</v>
      </c>
    </row>
    <row r="174" spans="1:11" ht="15.75" x14ac:dyDescent="0.25">
      <c r="A174" s="12" t="s">
        <v>625</v>
      </c>
      <c r="B174" s="7" t="s">
        <v>626</v>
      </c>
      <c r="C174" s="7" t="s">
        <v>1134</v>
      </c>
      <c r="D174" s="8">
        <v>4.5928832028326441E-2</v>
      </c>
      <c r="E174" s="27">
        <f>_xlfn.XLOOKUP(Table256[[#This Row],[PUMA_CZG]],'[1]Gas PUMA-CZ Results'!$L$3:$L$383,'[1]Gas PUMA-CZ Results'!$M$3:$M$383)</f>
        <v>4.5491444735927714E-2</v>
      </c>
      <c r="F174" s="13">
        <v>1.6076496346635334E-2</v>
      </c>
      <c r="G174" s="27">
        <f>_xlfn.XLOOKUP(Table256[[#This Row],[PUMA_CZG]],'[1]Gas PUMA-CZ Results'!$L$3:$L$383,'[1]Gas PUMA-CZ Results'!$N$3:$N$383)</f>
        <v>1.6022591183518741E-2</v>
      </c>
      <c r="H174" s="9">
        <f>(Table256[[#This Row],[FERA AR20]]-Table256[[#This Row],[Base AR20]])*100</f>
        <v>-4.3738729239872765E-2</v>
      </c>
      <c r="I174" s="9">
        <f>(Table256[[#This Row],[FERA AR50]]-Table256[[#This Row],[Base AR50]])*100</f>
        <v>-5.3905163116593074E-3</v>
      </c>
      <c r="J174" s="7" t="s">
        <v>1244</v>
      </c>
      <c r="K174" s="28" t="s">
        <v>15</v>
      </c>
    </row>
    <row r="175" spans="1:11" ht="15.75" x14ac:dyDescent="0.25">
      <c r="A175" s="12" t="s">
        <v>529</v>
      </c>
      <c r="B175" s="7" t="s">
        <v>530</v>
      </c>
      <c r="C175" s="7" t="s">
        <v>182</v>
      </c>
      <c r="D175" s="8">
        <v>4.2356243626810251E-2</v>
      </c>
      <c r="E175" s="27">
        <f>_xlfn.XLOOKUP(Table256[[#This Row],[PUMA_CZG]],'[1]Gas PUMA-CZ Results'!$L$3:$L$383,'[1]Gas PUMA-CZ Results'!$M$3:$M$383)</f>
        <v>4.1919243015949237E-2</v>
      </c>
      <c r="F175" s="13">
        <v>1.2257146172410419E-2</v>
      </c>
      <c r="G175" s="27">
        <f>_xlfn.XLOOKUP(Table256[[#This Row],[PUMA_CZG]],'[1]Gas PUMA-CZ Results'!$L$3:$L$383,'[1]Gas PUMA-CZ Results'!$N$3:$N$383)</f>
        <v>1.2220292811994072E-2</v>
      </c>
      <c r="H175" s="9">
        <f>(Table256[[#This Row],[FERA AR20]]-Table256[[#This Row],[Base AR20]])*100</f>
        <v>-4.3700061086101444E-2</v>
      </c>
      <c r="I175" s="9">
        <f>(Table256[[#This Row],[FERA AR50]]-Table256[[#This Row],[Base AR50]])*100</f>
        <v>-3.6853360416347694E-3</v>
      </c>
      <c r="J175" s="7" t="s">
        <v>531</v>
      </c>
      <c r="K175" s="28" t="s">
        <v>15</v>
      </c>
    </row>
    <row r="176" spans="1:11" ht="15.75" x14ac:dyDescent="0.25">
      <c r="A176" s="12" t="s">
        <v>367</v>
      </c>
      <c r="B176" s="7" t="s">
        <v>368</v>
      </c>
      <c r="C176" s="7" t="s">
        <v>182</v>
      </c>
      <c r="D176" s="8">
        <v>4.2311229102727103E-2</v>
      </c>
      <c r="E176" s="27">
        <f>_xlfn.XLOOKUP(Table256[[#This Row],[PUMA_CZG]],'[1]Gas PUMA-CZ Results'!$L$3:$L$383,'[1]Gas PUMA-CZ Results'!$M$3:$M$383)</f>
        <v>4.1875021924908766E-2</v>
      </c>
      <c r="F176" s="13">
        <v>1.0895317154930919E-2</v>
      </c>
      <c r="G176" s="27">
        <f>_xlfn.XLOOKUP(Table256[[#This Row],[PUMA_CZG]],'[1]Gas PUMA-CZ Results'!$L$3:$L$383,'[1]Gas PUMA-CZ Results'!$N$3:$N$383)</f>
        <v>1.0866187326964738E-2</v>
      </c>
      <c r="H176" s="9">
        <f>(Table256[[#This Row],[FERA AR20]]-Table256[[#This Row],[Base AR20]])*100</f>
        <v>-4.362071778183374E-2</v>
      </c>
      <c r="I176" s="9">
        <f>(Table256[[#This Row],[FERA AR50]]-Table256[[#This Row],[Base AR50]])*100</f>
        <v>-2.9129827966180993E-3</v>
      </c>
      <c r="J176" s="7" t="s">
        <v>533</v>
      </c>
      <c r="K176" s="28" t="s">
        <v>15</v>
      </c>
    </row>
    <row r="177" spans="1:11" ht="15.75" x14ac:dyDescent="0.25">
      <c r="A177" s="12" t="s">
        <v>547</v>
      </c>
      <c r="B177" s="7" t="s">
        <v>548</v>
      </c>
      <c r="C177" s="7" t="s">
        <v>1134</v>
      </c>
      <c r="D177" s="8">
        <v>3.931919581439617E-2</v>
      </c>
      <c r="E177" s="27">
        <f>_xlfn.XLOOKUP(Table256[[#This Row],[PUMA_CZG]],'[1]Gas PUMA-CZ Results'!$L$3:$L$383,'[1]Gas PUMA-CZ Results'!$M$3:$M$383)</f>
        <v>3.8889390239393674E-2</v>
      </c>
      <c r="F177" s="13">
        <v>1.2146157158041846E-2</v>
      </c>
      <c r="G177" s="27">
        <f>_xlfn.XLOOKUP(Table256[[#This Row],[PUMA_CZG]],'[1]Gas PUMA-CZ Results'!$L$3:$L$383,'[1]Gas PUMA-CZ Results'!$N$3:$N$383)</f>
        <v>1.2104873811346995E-2</v>
      </c>
      <c r="H177" s="9">
        <f>(Table256[[#This Row],[FERA AR20]]-Table256[[#This Row],[Base AR20]])*100</f>
        <v>-4.2980557500249539E-2</v>
      </c>
      <c r="I177" s="9">
        <f>(Table256[[#This Row],[FERA AR50]]-Table256[[#This Row],[Base AR50]])*100</f>
        <v>-4.1283346694851245E-3</v>
      </c>
      <c r="J177" s="7" t="s">
        <v>1265</v>
      </c>
      <c r="K177" s="28" t="s">
        <v>15</v>
      </c>
    </row>
    <row r="178" spans="1:11" ht="15.75" x14ac:dyDescent="0.25">
      <c r="A178" s="12" t="s">
        <v>537</v>
      </c>
      <c r="B178" s="7" t="s">
        <v>538</v>
      </c>
      <c r="C178" s="7" t="s">
        <v>182</v>
      </c>
      <c r="D178" s="8">
        <v>4.2042846379453498E-2</v>
      </c>
      <c r="E178" s="27">
        <f>_xlfn.XLOOKUP(Table256[[#This Row],[PUMA_CZG]],'[1]Gas PUMA-CZ Results'!$L$3:$L$383,'[1]Gas PUMA-CZ Results'!$M$3:$M$383)</f>
        <v>4.1613611517898254E-2</v>
      </c>
      <c r="F178" s="13">
        <v>9.7426848406159464E-3</v>
      </c>
      <c r="G178" s="27">
        <f>_xlfn.XLOOKUP(Table256[[#This Row],[PUMA_CZG]],'[1]Gas PUMA-CZ Results'!$L$3:$L$383,'[1]Gas PUMA-CZ Results'!$N$3:$N$383)</f>
        <v>9.7194661630326355E-3</v>
      </c>
      <c r="H178" s="9">
        <f>(Table256[[#This Row],[FERA AR20]]-Table256[[#This Row],[Base AR20]])*100</f>
        <v>-4.2923486155524437E-2</v>
      </c>
      <c r="I178" s="9">
        <f>(Table256[[#This Row],[FERA AR50]]-Table256[[#This Row],[Base AR50]])*100</f>
        <v>-2.3218677583310837E-3</v>
      </c>
      <c r="J178" s="7" t="s">
        <v>539</v>
      </c>
      <c r="K178" s="28" t="s">
        <v>15</v>
      </c>
    </row>
    <row r="179" spans="1:11" ht="15.75" x14ac:dyDescent="0.25">
      <c r="A179" s="12" t="s">
        <v>543</v>
      </c>
      <c r="B179" s="7" t="s">
        <v>544</v>
      </c>
      <c r="C179" s="7" t="s">
        <v>182</v>
      </c>
      <c r="D179" s="8">
        <v>4.1825852408568287E-2</v>
      </c>
      <c r="E179" s="27">
        <f>_xlfn.XLOOKUP(Table256[[#This Row],[PUMA_CZG]],'[1]Gas PUMA-CZ Results'!$L$3:$L$383,'[1]Gas PUMA-CZ Results'!$M$3:$M$383)</f>
        <v>4.1397118856896453E-2</v>
      </c>
      <c r="F179" s="13">
        <v>1.1864612358061331E-2</v>
      </c>
      <c r="G179" s="27">
        <f>_xlfn.XLOOKUP(Table256[[#This Row],[PUMA_CZG]],'[1]Gas PUMA-CZ Results'!$L$3:$L$383,'[1]Gas PUMA-CZ Results'!$N$3:$N$383)</f>
        <v>1.1830059302372749E-2</v>
      </c>
      <c r="H179" s="9">
        <f>(Table256[[#This Row],[FERA AR20]]-Table256[[#This Row],[Base AR20]])*100</f>
        <v>-4.287335516718338E-2</v>
      </c>
      <c r="I179" s="9">
        <f>(Table256[[#This Row],[FERA AR50]]-Table256[[#This Row],[Base AR50]])*100</f>
        <v>-3.4553055688581885E-3</v>
      </c>
      <c r="J179" s="7" t="s">
        <v>545</v>
      </c>
      <c r="K179" s="28" t="s">
        <v>15</v>
      </c>
    </row>
    <row r="180" spans="1:11" ht="15.75" x14ac:dyDescent="0.25">
      <c r="A180" s="12" t="s">
        <v>280</v>
      </c>
      <c r="B180" s="7" t="s">
        <v>281</v>
      </c>
      <c r="C180" s="7" t="s">
        <v>1134</v>
      </c>
      <c r="D180" s="8">
        <v>3.8843660448346286E-2</v>
      </c>
      <c r="E180" s="27">
        <f>_xlfn.XLOOKUP(Table256[[#This Row],[PUMA_CZG]],'[1]Gas PUMA-CZ Results'!$L$3:$L$383,'[1]Gas PUMA-CZ Results'!$M$3:$M$383)</f>
        <v>3.8423166371383939E-2</v>
      </c>
      <c r="F180" s="13">
        <v>1.4647712145810291E-2</v>
      </c>
      <c r="G180" s="27">
        <f>_xlfn.XLOOKUP(Table256[[#This Row],[PUMA_CZG]],'[1]Gas PUMA-CZ Results'!$L$3:$L$383,'[1]Gas PUMA-CZ Results'!$N$3:$N$383)</f>
        <v>1.4587542819871837E-2</v>
      </c>
      <c r="H180" s="9">
        <f>(Table256[[#This Row],[FERA AR20]]-Table256[[#This Row],[Base AR20]])*100</f>
        <v>-4.2049407696234664E-2</v>
      </c>
      <c r="I180" s="9">
        <f>(Table256[[#This Row],[FERA AR50]]-Table256[[#This Row],[Base AR50]])*100</f>
        <v>-6.0169325938453852E-3</v>
      </c>
      <c r="J180" s="7" t="s">
        <v>1269</v>
      </c>
      <c r="K180" s="28" t="s">
        <v>15</v>
      </c>
    </row>
    <row r="181" spans="1:11" ht="15.75" x14ac:dyDescent="0.25">
      <c r="A181" s="12" t="s">
        <v>638</v>
      </c>
      <c r="B181" s="7" t="s">
        <v>639</v>
      </c>
      <c r="C181" s="7" t="s">
        <v>1134</v>
      </c>
      <c r="D181" s="8">
        <v>4.4813003788565342E-2</v>
      </c>
      <c r="E181" s="27">
        <f>_xlfn.XLOOKUP(Table256[[#This Row],[PUMA_CZG]],'[1]Gas PUMA-CZ Results'!$L$3:$L$383,'[1]Gas PUMA-CZ Results'!$M$3:$M$383)</f>
        <v>4.4396501653794676E-2</v>
      </c>
      <c r="F181" s="13">
        <v>1.317290876641147E-2</v>
      </c>
      <c r="G181" s="27">
        <f>_xlfn.XLOOKUP(Table256[[#This Row],[PUMA_CZG]],'[1]Gas PUMA-CZ Results'!$L$3:$L$383,'[1]Gas PUMA-CZ Results'!$N$3:$N$383)</f>
        <v>1.3136705955342224E-2</v>
      </c>
      <c r="H181" s="9">
        <f>(Table256[[#This Row],[FERA AR20]]-Table256[[#This Row],[Base AR20]])*100</f>
        <v>-4.16502134770666E-2</v>
      </c>
      <c r="I181" s="9">
        <f>(Table256[[#This Row],[FERA AR50]]-Table256[[#This Row],[Base AR50]])*100</f>
        <v>-3.6202811069245555E-3</v>
      </c>
      <c r="J181" s="7" t="s">
        <v>1246</v>
      </c>
      <c r="K181" s="28" t="s">
        <v>15</v>
      </c>
    </row>
    <row r="182" spans="1:11" ht="15.75" x14ac:dyDescent="0.25">
      <c r="A182" s="12" t="s">
        <v>571</v>
      </c>
      <c r="B182" s="7" t="s">
        <v>572</v>
      </c>
      <c r="C182" s="7" t="s">
        <v>1134</v>
      </c>
      <c r="D182" s="8">
        <v>4.0326656434578084E-2</v>
      </c>
      <c r="E182" s="27">
        <f>_xlfn.XLOOKUP(Table256[[#This Row],[PUMA_CZG]],'[1]Gas PUMA-CZ Results'!$L$3:$L$383,'[1]Gas PUMA-CZ Results'!$M$3:$M$383)</f>
        <v>3.9912964438707468E-2</v>
      </c>
      <c r="F182" s="13">
        <v>1.0057603240382667E-2</v>
      </c>
      <c r="G182" s="27">
        <f>_xlfn.XLOOKUP(Table256[[#This Row],[PUMA_CZG]],'[1]Gas PUMA-CZ Results'!$L$3:$L$383,'[1]Gas PUMA-CZ Results'!$N$3:$N$383)</f>
        <v>1.0031679248611015E-2</v>
      </c>
      <c r="H182" s="9">
        <f>(Table256[[#This Row],[FERA AR20]]-Table256[[#This Row],[Base AR20]])*100</f>
        <v>-4.1369199587061589E-2</v>
      </c>
      <c r="I182" s="9">
        <f>(Table256[[#This Row],[FERA AR50]]-Table256[[#This Row],[Base AR50]])*100</f>
        <v>-2.5923991771651528E-3</v>
      </c>
      <c r="J182" s="7" t="s">
        <v>1261</v>
      </c>
      <c r="K182" s="28" t="s">
        <v>15</v>
      </c>
    </row>
    <row r="183" spans="1:11" ht="15.75" x14ac:dyDescent="0.25">
      <c r="A183" s="12" t="s">
        <v>534</v>
      </c>
      <c r="B183" s="7" t="s">
        <v>535</v>
      </c>
      <c r="C183" s="7" t="s">
        <v>85</v>
      </c>
      <c r="D183" s="8">
        <v>3.6527193696412955E-2</v>
      </c>
      <c r="E183" s="27">
        <f>_xlfn.XLOOKUP(Table256[[#This Row],[PUMA_CZG]],'[1]Gas PUMA-CZ Results'!$L$3:$L$383,'[1]Gas PUMA-CZ Results'!$M$3:$M$383)</f>
        <v>3.6121471372560922E-2</v>
      </c>
      <c r="F183" s="13">
        <v>8.8473146302008449E-3</v>
      </c>
      <c r="G183" s="27">
        <f>_xlfn.XLOOKUP(Table256[[#This Row],[PUMA_CZG]],'[1]Gas PUMA-CZ Results'!$L$3:$L$383,'[1]Gas PUMA-CZ Results'!$N$3:$N$383)</f>
        <v>8.8233121544134749E-3</v>
      </c>
      <c r="H183" s="9">
        <f>(Table256[[#This Row],[FERA AR20]]-Table256[[#This Row],[Base AR20]])*100</f>
        <v>-4.0572232385203272E-2</v>
      </c>
      <c r="I183" s="9">
        <f>(Table256[[#This Row],[FERA AR50]]-Table256[[#This Row],[Base AR50]])*100</f>
        <v>-2.400247578736997E-3</v>
      </c>
      <c r="J183" s="7" t="s">
        <v>536</v>
      </c>
      <c r="K183" s="28" t="s">
        <v>15</v>
      </c>
    </row>
    <row r="184" spans="1:11" ht="15.75" x14ac:dyDescent="0.25">
      <c r="A184" s="12" t="s">
        <v>580</v>
      </c>
      <c r="B184" s="7" t="s">
        <v>581</v>
      </c>
      <c r="C184" s="7" t="s">
        <v>1134</v>
      </c>
      <c r="D184" s="8">
        <v>4.0007297838071831E-2</v>
      </c>
      <c r="E184" s="27">
        <f>_xlfn.XLOOKUP(Table256[[#This Row],[PUMA_CZG]],'[1]Gas PUMA-CZ Results'!$L$3:$L$383,'[1]Gas PUMA-CZ Results'!$M$3:$M$383)</f>
        <v>3.9602174528598801E-2</v>
      </c>
      <c r="F184" s="13">
        <v>1.0385430488013065E-2</v>
      </c>
      <c r="G184" s="27">
        <f>_xlfn.XLOOKUP(Table256[[#This Row],[PUMA_CZG]],'[1]Gas PUMA-CZ Results'!$L$3:$L$383,'[1]Gas PUMA-CZ Results'!$N$3:$N$383)</f>
        <v>1.0357929313732204E-2</v>
      </c>
      <c r="H184" s="9">
        <f>(Table256[[#This Row],[FERA AR20]]-Table256[[#This Row],[Base AR20]])*100</f>
        <v>-4.0512330947303082E-2</v>
      </c>
      <c r="I184" s="9">
        <f>(Table256[[#This Row],[FERA AR50]]-Table256[[#This Row],[Base AR50]])*100</f>
        <v>-2.7501174280861532E-3</v>
      </c>
      <c r="J184" s="7" t="s">
        <v>1263</v>
      </c>
      <c r="K184" s="28" t="s">
        <v>15</v>
      </c>
    </row>
    <row r="185" spans="1:11" ht="15.75" x14ac:dyDescent="0.25">
      <c r="A185" s="12" t="s">
        <v>555</v>
      </c>
      <c r="B185" s="7" t="s">
        <v>556</v>
      </c>
      <c r="C185" s="7" t="s">
        <v>182</v>
      </c>
      <c r="D185" s="8">
        <v>4.0525685610837636E-2</v>
      </c>
      <c r="E185" s="27">
        <f>_xlfn.XLOOKUP(Table256[[#This Row],[PUMA_CZG]],'[1]Gas PUMA-CZ Results'!$L$3:$L$383,'[1]Gas PUMA-CZ Results'!$M$3:$M$383)</f>
        <v>4.0125034743005321E-2</v>
      </c>
      <c r="F185" s="13">
        <v>1.3292503622100105E-2</v>
      </c>
      <c r="G185" s="27">
        <f>_xlfn.XLOOKUP(Table256[[#This Row],[PUMA_CZG]],'[1]Gas PUMA-CZ Results'!$L$3:$L$383,'[1]Gas PUMA-CZ Results'!$N$3:$N$383)</f>
        <v>1.3249167915482101E-2</v>
      </c>
      <c r="H185" s="9">
        <f>(Table256[[#This Row],[FERA AR20]]-Table256[[#This Row],[Base AR20]])*100</f>
        <v>-4.0065086783231535E-2</v>
      </c>
      <c r="I185" s="9">
        <f>(Table256[[#This Row],[FERA AR50]]-Table256[[#This Row],[Base AR50]])*100</f>
        <v>-4.3335706618003941E-3</v>
      </c>
      <c r="J185" s="7" t="s">
        <v>557</v>
      </c>
      <c r="K185" s="28" t="s">
        <v>15</v>
      </c>
    </row>
    <row r="186" spans="1:11" ht="15.75" x14ac:dyDescent="0.25">
      <c r="A186" s="12" t="s">
        <v>474</v>
      </c>
      <c r="B186" s="7" t="s">
        <v>475</v>
      </c>
      <c r="C186" s="7" t="s">
        <v>113</v>
      </c>
      <c r="D186" s="8">
        <v>3.8729453422154982E-2</v>
      </c>
      <c r="E186" s="27">
        <f>_xlfn.XLOOKUP(Table256[[#This Row],[PUMA_CZG]],'[1]Gas PUMA-CZ Results'!$L$3:$L$383,'[1]Gas PUMA-CZ Results'!$M$3:$M$383)</f>
        <v>3.8331459198680515E-2</v>
      </c>
      <c r="F186" s="13">
        <v>1.3801329367568964E-2</v>
      </c>
      <c r="G186" s="27">
        <f>_xlfn.XLOOKUP(Table256[[#This Row],[PUMA_CZG]],'[1]Gas PUMA-CZ Results'!$L$3:$L$383,'[1]Gas PUMA-CZ Results'!$N$3:$N$383)</f>
        <v>1.3750457673623472E-2</v>
      </c>
      <c r="H186" s="9">
        <f>(Table256[[#This Row],[FERA AR20]]-Table256[[#This Row],[Base AR20]])*100</f>
        <v>-3.9799422347446684E-2</v>
      </c>
      <c r="I186" s="9">
        <f>(Table256[[#This Row],[FERA AR50]]-Table256[[#This Row],[Base AR50]])*100</f>
        <v>-5.0871693945492291E-3</v>
      </c>
      <c r="J186" s="7" t="s">
        <v>570</v>
      </c>
      <c r="K186" s="28" t="s">
        <v>15</v>
      </c>
    </row>
    <row r="187" spans="1:11" ht="15.75" x14ac:dyDescent="0.25">
      <c r="A187" s="12" t="s">
        <v>448</v>
      </c>
      <c r="B187" s="7" t="s">
        <v>449</v>
      </c>
      <c r="C187" s="7" t="s">
        <v>1134</v>
      </c>
      <c r="D187" s="8">
        <v>3.5090125500481843E-2</v>
      </c>
      <c r="E187" s="27">
        <f>_xlfn.XLOOKUP(Table256[[#This Row],[PUMA_CZG]],'[1]Gas PUMA-CZ Results'!$L$3:$L$383,'[1]Gas PUMA-CZ Results'!$M$3:$M$383)</f>
        <v>3.4693391420724085E-2</v>
      </c>
      <c r="F187" s="13">
        <v>1.2586254068625189E-2</v>
      </c>
      <c r="G187" s="27">
        <f>_xlfn.XLOOKUP(Table256[[#This Row],[PUMA_CZG]],'[1]Gas PUMA-CZ Results'!$L$3:$L$383,'[1]Gas PUMA-CZ Results'!$N$3:$N$383)</f>
        <v>1.2534859395079284E-2</v>
      </c>
      <c r="H187" s="9">
        <f>(Table256[[#This Row],[FERA AR20]]-Table256[[#This Row],[Base AR20]])*100</f>
        <v>-3.9673407975775871E-2</v>
      </c>
      <c r="I187" s="9">
        <f>(Table256[[#This Row],[FERA AR50]]-Table256[[#This Row],[Base AR50]])*100</f>
        <v>-5.1394673545904559E-3</v>
      </c>
      <c r="J187" s="7" t="s">
        <v>1289</v>
      </c>
      <c r="K187" s="28" t="s">
        <v>15</v>
      </c>
    </row>
    <row r="188" spans="1:11" ht="15.75" x14ac:dyDescent="0.25">
      <c r="A188" s="12" t="s">
        <v>659</v>
      </c>
      <c r="B188" s="7" t="s">
        <v>660</v>
      </c>
      <c r="C188" s="7" t="s">
        <v>1134</v>
      </c>
      <c r="D188" s="8">
        <v>4.3460286258533661E-2</v>
      </c>
      <c r="E188" s="27">
        <f>_xlfn.XLOOKUP(Table256[[#This Row],[PUMA_CZG]],'[1]Gas PUMA-CZ Results'!$L$3:$L$383,'[1]Gas PUMA-CZ Results'!$M$3:$M$383)</f>
        <v>4.3069496910986022E-2</v>
      </c>
      <c r="F188" s="13">
        <v>1.1712531971640119E-2</v>
      </c>
      <c r="G188" s="27">
        <f>_xlfn.XLOOKUP(Table256[[#This Row],[PUMA_CZG]],'[1]Gas PUMA-CZ Results'!$L$3:$L$383,'[1]Gas PUMA-CZ Results'!$N$3:$N$383)</f>
        <v>1.1684002384649689E-2</v>
      </c>
      <c r="H188" s="9">
        <f>(Table256[[#This Row],[FERA AR20]]-Table256[[#This Row],[Base AR20]])*100</f>
        <v>-3.90789347547639E-2</v>
      </c>
      <c r="I188" s="9">
        <f>(Table256[[#This Row],[FERA AR50]]-Table256[[#This Row],[Base AR50]])*100</f>
        <v>-2.8529586990429581E-3</v>
      </c>
      <c r="J188" s="7" t="s">
        <v>1249</v>
      </c>
      <c r="K188" s="28" t="s">
        <v>15</v>
      </c>
    </row>
    <row r="189" spans="1:11" ht="15.75" x14ac:dyDescent="0.25">
      <c r="A189" s="12" t="s">
        <v>566</v>
      </c>
      <c r="B189" s="7" t="s">
        <v>567</v>
      </c>
      <c r="C189" s="7" t="s">
        <v>1134</v>
      </c>
      <c r="D189" s="8">
        <v>3.7860108727749461E-2</v>
      </c>
      <c r="E189" s="27">
        <f>_xlfn.XLOOKUP(Table256[[#This Row],[PUMA_CZG]],'[1]Gas PUMA-CZ Results'!$L$3:$L$383,'[1]Gas PUMA-CZ Results'!$M$3:$M$383)</f>
        <v>3.7470477425090291E-2</v>
      </c>
      <c r="F189" s="13">
        <v>1.2117934404998495E-2</v>
      </c>
      <c r="G189" s="27">
        <f>_xlfn.XLOOKUP(Table256[[#This Row],[PUMA_CZG]],'[1]Gas PUMA-CZ Results'!$L$3:$L$383,'[1]Gas PUMA-CZ Results'!$N$3:$N$383)</f>
        <v>1.2077787622201779E-2</v>
      </c>
      <c r="H189" s="9">
        <f>(Table256[[#This Row],[FERA AR20]]-Table256[[#This Row],[Base AR20]])*100</f>
        <v>-3.8963130265916995E-2</v>
      </c>
      <c r="I189" s="9">
        <f>(Table256[[#This Row],[FERA AR50]]-Table256[[#This Row],[Base AR50]])*100</f>
        <v>-4.0146782796715921E-3</v>
      </c>
      <c r="J189" s="7" t="s">
        <v>1274</v>
      </c>
      <c r="K189" s="28" t="s">
        <v>15</v>
      </c>
    </row>
    <row r="190" spans="1:11" ht="15.75" x14ac:dyDescent="0.25">
      <c r="A190" s="12" t="s">
        <v>433</v>
      </c>
      <c r="B190" s="7" t="s">
        <v>434</v>
      </c>
      <c r="C190" s="7" t="s">
        <v>1134</v>
      </c>
      <c r="D190" s="8">
        <v>4.5519067524521853E-2</v>
      </c>
      <c r="E190" s="27">
        <f>_xlfn.XLOOKUP(Table256[[#This Row],[PUMA_CZG]],'[1]Gas PUMA-CZ Results'!$L$3:$L$383,'[1]Gas PUMA-CZ Results'!$M$3:$M$383)</f>
        <v>4.5130752362397025E-2</v>
      </c>
      <c r="F190" s="13">
        <v>1.3151445121585432E-2</v>
      </c>
      <c r="G190" s="27">
        <f>_xlfn.XLOOKUP(Table256[[#This Row],[PUMA_CZG]],'[1]Gas PUMA-CZ Results'!$L$3:$L$383,'[1]Gas PUMA-CZ Results'!$N$3:$N$383)</f>
        <v>1.3119345097131271E-2</v>
      </c>
      <c r="H190" s="9">
        <f>(Table256[[#This Row],[FERA AR20]]-Table256[[#This Row],[Base AR20]])*100</f>
        <v>-3.8831516212482764E-2</v>
      </c>
      <c r="I190" s="9">
        <f>(Table256[[#This Row],[FERA AR50]]-Table256[[#This Row],[Base AR50]])*100</f>
        <v>-3.2100024454161102E-3</v>
      </c>
      <c r="J190" s="7" t="s">
        <v>1245</v>
      </c>
      <c r="K190" s="28" t="s">
        <v>15</v>
      </c>
    </row>
    <row r="191" spans="1:11" ht="15.75" x14ac:dyDescent="0.25">
      <c r="A191" s="12" t="s">
        <v>407</v>
      </c>
      <c r="B191" s="7" t="s">
        <v>408</v>
      </c>
      <c r="C191" s="7" t="s">
        <v>1134</v>
      </c>
      <c r="D191" s="8">
        <v>4.8427757909000287E-2</v>
      </c>
      <c r="E191" s="27">
        <f>_xlfn.XLOOKUP(Table256[[#This Row],[PUMA_CZG]],'[1]Gas PUMA-CZ Results'!$L$3:$L$383,'[1]Gas PUMA-CZ Results'!$M$3:$M$383)</f>
        <v>4.8042985741398148E-2</v>
      </c>
      <c r="F191" s="13">
        <v>1.6041283211011954E-2</v>
      </c>
      <c r="G191" s="27">
        <f>_xlfn.XLOOKUP(Table256[[#This Row],[PUMA_CZG]],'[1]Gas PUMA-CZ Results'!$L$3:$L$383,'[1]Gas PUMA-CZ Results'!$N$3:$N$383)</f>
        <v>1.6000605163475571E-2</v>
      </c>
      <c r="H191" s="9">
        <f>(Table256[[#This Row],[FERA AR20]]-Table256[[#This Row],[Base AR20]])*100</f>
        <v>-3.84772167602139E-2</v>
      </c>
      <c r="I191" s="9">
        <f>(Table256[[#This Row],[FERA AR50]]-Table256[[#This Row],[Base AR50]])*100</f>
        <v>-4.0678047536383405E-3</v>
      </c>
      <c r="J191" s="7" t="s">
        <v>1238</v>
      </c>
      <c r="K191" s="28" t="s">
        <v>15</v>
      </c>
    </row>
    <row r="192" spans="1:11" ht="15.75" x14ac:dyDescent="0.25">
      <c r="A192" s="12" t="s">
        <v>595</v>
      </c>
      <c r="B192" s="7" t="s">
        <v>596</v>
      </c>
      <c r="C192" s="7" t="s">
        <v>1181</v>
      </c>
      <c r="D192" s="8">
        <v>3.8025092269958295E-2</v>
      </c>
      <c r="E192" s="27">
        <f>_xlfn.XLOOKUP(Table256[[#This Row],[PUMA_CZG]],'[1]Gas PUMA-CZ Results'!$L$3:$L$383,'[1]Gas PUMA-CZ Results'!$M$3:$M$383)</f>
        <v>3.7644828684967629E-2</v>
      </c>
      <c r="F192" s="13">
        <v>1.4255029960314356E-2</v>
      </c>
      <c r="G192" s="27">
        <f>_xlfn.XLOOKUP(Table256[[#This Row],[PUMA_CZG]],'[1]Gas PUMA-CZ Results'!$L$3:$L$383,'[1]Gas PUMA-CZ Results'!$N$3:$N$383)</f>
        <v>1.4201282889024797E-2</v>
      </c>
      <c r="H192" s="9">
        <f>(Table256[[#This Row],[FERA AR20]]-Table256[[#This Row],[Base AR20]])*100</f>
        <v>-3.8026358499066576E-2</v>
      </c>
      <c r="I192" s="9">
        <f>(Table256[[#This Row],[FERA AR50]]-Table256[[#This Row],[Base AR50]])*100</f>
        <v>-5.3747071289559148E-3</v>
      </c>
      <c r="J192" s="7" t="s">
        <v>1273</v>
      </c>
      <c r="K192" s="28" t="s">
        <v>15</v>
      </c>
    </row>
    <row r="193" spans="1:11" ht="15.75" x14ac:dyDescent="0.25">
      <c r="A193" s="12" t="s">
        <v>146</v>
      </c>
      <c r="B193" s="7" t="s">
        <v>147</v>
      </c>
      <c r="C193" s="7" t="s">
        <v>26</v>
      </c>
      <c r="D193" s="8">
        <v>4.7041644630907667E-2</v>
      </c>
      <c r="E193" s="27">
        <f>_xlfn.XLOOKUP(Table256[[#This Row],[PUMA_CZG]],'[1]Gas PUMA-CZ Results'!$L$3:$L$383,'[1]Gas PUMA-CZ Results'!$M$3:$M$383)</f>
        <v>4.6666373147094542E-2</v>
      </c>
      <c r="F193" s="13">
        <v>1.3391633028574349E-2</v>
      </c>
      <c r="G193" s="27">
        <f>_xlfn.XLOOKUP(Table256[[#This Row],[PUMA_CZG]],'[1]Gas PUMA-CZ Results'!$L$3:$L$383,'[1]Gas PUMA-CZ Results'!$N$3:$N$383)</f>
        <v>1.3362300436810207E-2</v>
      </c>
      <c r="H193" s="9">
        <f>(Table256[[#This Row],[FERA AR20]]-Table256[[#This Row],[Base AR20]])*100</f>
        <v>-3.7527148381312492E-2</v>
      </c>
      <c r="I193" s="9">
        <f>(Table256[[#This Row],[FERA AR50]]-Table256[[#This Row],[Base AR50]])*100</f>
        <v>-2.9332591764142865E-3</v>
      </c>
      <c r="J193" s="7" t="s">
        <v>206</v>
      </c>
      <c r="K193" s="28" t="s">
        <v>15</v>
      </c>
    </row>
    <row r="194" spans="1:11" ht="15.75" x14ac:dyDescent="0.25">
      <c r="A194" s="12" t="s">
        <v>595</v>
      </c>
      <c r="B194" s="7" t="s">
        <v>596</v>
      </c>
      <c r="C194" s="7" t="s">
        <v>1172</v>
      </c>
      <c r="D194" s="8">
        <v>3.7689544941231744E-2</v>
      </c>
      <c r="E194" s="27">
        <f>_xlfn.XLOOKUP(Table256[[#This Row],[PUMA_CZG]],'[1]Gas PUMA-CZ Results'!$L$3:$L$383,'[1]Gas PUMA-CZ Results'!$M$3:$M$383)</f>
        <v>3.7315291842886587E-2</v>
      </c>
      <c r="F194" s="13">
        <v>1.4191190235008122E-2</v>
      </c>
      <c r="G194" s="27">
        <f>_xlfn.XLOOKUP(Table256[[#This Row],[PUMA_CZG]],'[1]Gas PUMA-CZ Results'!$L$3:$L$383,'[1]Gas PUMA-CZ Results'!$N$3:$N$383)</f>
        <v>1.4137822137955575E-2</v>
      </c>
      <c r="H194" s="9">
        <f>(Table256[[#This Row],[FERA AR20]]-Table256[[#This Row],[Base AR20]])*100</f>
        <v>-3.7425309834515641E-2</v>
      </c>
      <c r="I194" s="9">
        <f>(Table256[[#This Row],[FERA AR50]]-Table256[[#This Row],[Base AR50]])*100</f>
        <v>-5.3368097052546373E-3</v>
      </c>
      <c r="J194" s="7" t="s">
        <v>1276</v>
      </c>
      <c r="K194" s="28" t="s">
        <v>15</v>
      </c>
    </row>
    <row r="195" spans="1:11" ht="15.75" x14ac:dyDescent="0.25">
      <c r="A195" s="12" t="s">
        <v>586</v>
      </c>
      <c r="B195" s="7" t="s">
        <v>587</v>
      </c>
      <c r="C195" s="7" t="s">
        <v>1134</v>
      </c>
      <c r="D195" s="8">
        <v>3.6523397411328706E-2</v>
      </c>
      <c r="E195" s="27">
        <f>_xlfn.XLOOKUP(Table256[[#This Row],[PUMA_CZG]],'[1]Gas PUMA-CZ Results'!$L$3:$L$383,'[1]Gas PUMA-CZ Results'!$M$3:$M$383)</f>
        <v>3.6154794182905493E-2</v>
      </c>
      <c r="F195" s="13">
        <v>1.0702895246260126E-2</v>
      </c>
      <c r="G195" s="27">
        <f>_xlfn.XLOOKUP(Table256[[#This Row],[PUMA_CZG]],'[1]Gas PUMA-CZ Results'!$L$3:$L$383,'[1]Gas PUMA-CZ Results'!$N$3:$N$383)</f>
        <v>1.06710340254739E-2</v>
      </c>
      <c r="H195" s="9">
        <f>(Table256[[#This Row],[FERA AR20]]-Table256[[#This Row],[Base AR20]])*100</f>
        <v>-3.6860322842321297E-2</v>
      </c>
      <c r="I195" s="9">
        <f>(Table256[[#This Row],[FERA AR50]]-Table256[[#This Row],[Base AR50]])*100</f>
        <v>-3.1861220786225455E-3</v>
      </c>
      <c r="J195" s="7" t="s">
        <v>1278</v>
      </c>
      <c r="K195" s="28" t="s">
        <v>15</v>
      </c>
    </row>
    <row r="196" spans="1:11" ht="15.75" x14ac:dyDescent="0.25">
      <c r="A196" s="12" t="s">
        <v>681</v>
      </c>
      <c r="B196" s="7" t="s">
        <v>682</v>
      </c>
      <c r="C196" s="7" t="s">
        <v>1134</v>
      </c>
      <c r="D196" s="8">
        <v>4.2473960562339048E-2</v>
      </c>
      <c r="E196" s="27">
        <f>_xlfn.XLOOKUP(Table256[[#This Row],[PUMA_CZG]],'[1]Gas PUMA-CZ Results'!$L$3:$L$383,'[1]Gas PUMA-CZ Results'!$M$3:$M$383)</f>
        <v>4.210565770004767E-2</v>
      </c>
      <c r="F196" s="13">
        <v>1.1117568868627432E-2</v>
      </c>
      <c r="G196" s="27">
        <f>_xlfn.XLOOKUP(Table256[[#This Row],[PUMA_CZG]],'[1]Gas PUMA-CZ Results'!$L$3:$L$383,'[1]Gas PUMA-CZ Results'!$N$3:$N$383)</f>
        <v>1.1092215480755537E-2</v>
      </c>
      <c r="H196" s="9">
        <f>(Table256[[#This Row],[FERA AR20]]-Table256[[#This Row],[Base AR20]])*100</f>
        <v>-3.683028622913781E-2</v>
      </c>
      <c r="I196" s="9">
        <f>(Table256[[#This Row],[FERA AR50]]-Table256[[#This Row],[Base AR50]])*100</f>
        <v>-2.5353387871894853E-3</v>
      </c>
      <c r="J196" s="7" t="s">
        <v>1253</v>
      </c>
      <c r="K196" s="28" t="s">
        <v>15</v>
      </c>
    </row>
    <row r="197" spans="1:11" ht="15.75" x14ac:dyDescent="0.25">
      <c r="A197" s="12" t="s">
        <v>601</v>
      </c>
      <c r="B197" s="7" t="s">
        <v>602</v>
      </c>
      <c r="C197" s="7" t="s">
        <v>113</v>
      </c>
      <c r="D197" s="8">
        <v>3.7067169843060035E-2</v>
      </c>
      <c r="E197" s="27">
        <f>_xlfn.XLOOKUP(Table256[[#This Row],[PUMA_CZG]],'[1]Gas PUMA-CZ Results'!$L$3:$L$383,'[1]Gas PUMA-CZ Results'!$M$3:$M$383)</f>
        <v>3.6702464167800437E-2</v>
      </c>
      <c r="F197" s="13">
        <v>1.0993562201567478E-2</v>
      </c>
      <c r="G197" s="27">
        <f>_xlfn.XLOOKUP(Table256[[#This Row],[PUMA_CZG]],'[1]Gas PUMA-CZ Results'!$L$3:$L$383,'[1]Gas PUMA-CZ Results'!$N$3:$N$383)</f>
        <v>1.0961259929249411E-2</v>
      </c>
      <c r="H197" s="9">
        <f>(Table256[[#This Row],[FERA AR20]]-Table256[[#This Row],[Base AR20]])*100</f>
        <v>-3.6470567525959813E-2</v>
      </c>
      <c r="I197" s="9">
        <f>(Table256[[#This Row],[FERA AR50]]-Table256[[#This Row],[Base AR50]])*100</f>
        <v>-3.230227231806708E-3</v>
      </c>
      <c r="J197" s="7" t="s">
        <v>603</v>
      </c>
      <c r="K197" s="28" t="s">
        <v>15</v>
      </c>
    </row>
    <row r="198" spans="1:11" ht="15.75" x14ac:dyDescent="0.25">
      <c r="A198" s="12" t="s">
        <v>490</v>
      </c>
      <c r="B198" s="7" t="s">
        <v>491</v>
      </c>
      <c r="C198" s="7" t="s">
        <v>492</v>
      </c>
      <c r="D198" s="8">
        <v>3.1732475472568959E-2</v>
      </c>
      <c r="E198" s="27">
        <f>_xlfn.XLOOKUP(Table256[[#This Row],[PUMA_CZG]],'[1]Gas PUMA-CZ Results'!$L$3:$L$383,'[1]Gas PUMA-CZ Results'!$M$3:$M$383)</f>
        <v>3.137120395024097E-2</v>
      </c>
      <c r="F198" s="13">
        <v>1.1068269225155646E-2</v>
      </c>
      <c r="G198" s="27">
        <f>_xlfn.XLOOKUP(Table256[[#This Row],[PUMA_CZG]],'[1]Gas PUMA-CZ Results'!$L$3:$L$383,'[1]Gas PUMA-CZ Results'!$N$3:$N$383)</f>
        <v>1.1024048509745156E-2</v>
      </c>
      <c r="H198" s="9">
        <f>(Table256[[#This Row],[FERA AR20]]-Table256[[#This Row],[Base AR20]])*100</f>
        <v>-3.612715223279897E-2</v>
      </c>
      <c r="I198" s="9">
        <f>(Table256[[#This Row],[FERA AR50]]-Table256[[#This Row],[Base AR50]])*100</f>
        <v>-4.4220715410490594E-3</v>
      </c>
      <c r="J198" s="7" t="s">
        <v>493</v>
      </c>
      <c r="K198" s="28" t="s">
        <v>15</v>
      </c>
    </row>
    <row r="199" spans="1:11" ht="15.75" x14ac:dyDescent="0.25">
      <c r="A199" s="12" t="s">
        <v>589</v>
      </c>
      <c r="B199" s="7" t="s">
        <v>590</v>
      </c>
      <c r="C199" s="7" t="s">
        <v>182</v>
      </c>
      <c r="D199" s="8">
        <v>3.8399281139630564E-2</v>
      </c>
      <c r="E199" s="27">
        <f>_xlfn.XLOOKUP(Table256[[#This Row],[PUMA_CZG]],'[1]Gas PUMA-CZ Results'!$L$3:$L$383,'[1]Gas PUMA-CZ Results'!$M$3:$M$383)</f>
        <v>3.8039864150107294E-2</v>
      </c>
      <c r="F199" s="13">
        <v>9.6753700461883353E-3</v>
      </c>
      <c r="G199" s="27">
        <f>_xlfn.XLOOKUP(Table256[[#This Row],[PUMA_CZG]],'[1]Gas PUMA-CZ Results'!$L$3:$L$383,'[1]Gas PUMA-CZ Results'!$N$3:$N$383)</f>
        <v>9.6523925966474546E-3</v>
      </c>
      <c r="H199" s="9">
        <f>(Table256[[#This Row],[FERA AR20]]-Table256[[#This Row],[Base AR20]])*100</f>
        <v>-3.5941698952327017E-2</v>
      </c>
      <c r="I199" s="9">
        <f>(Table256[[#This Row],[FERA AR50]]-Table256[[#This Row],[Base AR50]])*100</f>
        <v>-2.2977449540880629E-3</v>
      </c>
      <c r="J199" s="7" t="s">
        <v>591</v>
      </c>
      <c r="K199" s="28" t="s">
        <v>15</v>
      </c>
    </row>
    <row r="200" spans="1:11" ht="15.75" x14ac:dyDescent="0.25">
      <c r="A200" s="12" t="s">
        <v>592</v>
      </c>
      <c r="B200" s="7" t="s">
        <v>593</v>
      </c>
      <c r="C200" s="7" t="s">
        <v>182</v>
      </c>
      <c r="D200" s="8">
        <v>3.8301146353191907E-2</v>
      </c>
      <c r="E200" s="27">
        <f>_xlfn.XLOOKUP(Table256[[#This Row],[PUMA_CZG]],'[1]Gas PUMA-CZ Results'!$L$3:$L$383,'[1]Gas PUMA-CZ Results'!$M$3:$M$383)</f>
        <v>3.7943462298395243E-2</v>
      </c>
      <c r="F200" s="13">
        <v>1.0921529991606973E-2</v>
      </c>
      <c r="G200" s="27">
        <f>_xlfn.XLOOKUP(Table256[[#This Row],[PUMA_CZG]],'[1]Gas PUMA-CZ Results'!$L$3:$L$383,'[1]Gas PUMA-CZ Results'!$N$3:$N$383)</f>
        <v>1.0892260798526487E-2</v>
      </c>
      <c r="H200" s="9">
        <f>(Table256[[#This Row],[FERA AR20]]-Table256[[#This Row],[Base AR20]])*100</f>
        <v>-3.5768405479666421E-2</v>
      </c>
      <c r="I200" s="9">
        <f>(Table256[[#This Row],[FERA AR50]]-Table256[[#This Row],[Base AR50]])*100</f>
        <v>-2.9269193080485797E-3</v>
      </c>
      <c r="J200" s="7" t="s">
        <v>594</v>
      </c>
      <c r="K200" s="28" t="s">
        <v>15</v>
      </c>
    </row>
    <row r="201" spans="1:11" ht="15.75" x14ac:dyDescent="0.25">
      <c r="A201" s="12" t="s">
        <v>604</v>
      </c>
      <c r="B201" s="7" t="s">
        <v>605</v>
      </c>
      <c r="C201" s="7" t="s">
        <v>1134</v>
      </c>
      <c r="D201" s="8">
        <v>3.8861358484570035E-2</v>
      </c>
      <c r="E201" s="27">
        <f>_xlfn.XLOOKUP(Table256[[#This Row],[PUMA_CZG]],'[1]Gas PUMA-CZ Results'!$L$3:$L$383,'[1]Gas PUMA-CZ Results'!$M$3:$M$383)</f>
        <v>3.8504269414041822E-2</v>
      </c>
      <c r="F201" s="13">
        <v>1.1611807283319482E-2</v>
      </c>
      <c r="G201" s="27">
        <f>_xlfn.XLOOKUP(Table256[[#This Row],[PUMA_CZG]],'[1]Gas PUMA-CZ Results'!$L$3:$L$383,'[1]Gas PUMA-CZ Results'!$N$3:$N$383)</f>
        <v>1.1579749456098371E-2</v>
      </c>
      <c r="H201" s="9">
        <f>(Table256[[#This Row],[FERA AR20]]-Table256[[#This Row],[Base AR20]])*100</f>
        <v>-3.5708907052821315E-2</v>
      </c>
      <c r="I201" s="9">
        <f>(Table256[[#This Row],[FERA AR50]]-Table256[[#This Row],[Base AR50]])*100</f>
        <v>-3.2057827221111321E-3</v>
      </c>
      <c r="J201" s="7" t="s">
        <v>1268</v>
      </c>
      <c r="K201" s="28" t="s">
        <v>15</v>
      </c>
    </row>
    <row r="202" spans="1:11" ht="15.75" x14ac:dyDescent="0.25">
      <c r="A202" s="12" t="s">
        <v>610</v>
      </c>
      <c r="B202" s="7" t="s">
        <v>611</v>
      </c>
      <c r="C202" s="7" t="s">
        <v>1134</v>
      </c>
      <c r="D202" s="8">
        <v>3.5614950761311812E-2</v>
      </c>
      <c r="E202" s="27">
        <f>_xlfn.XLOOKUP(Table256[[#This Row],[PUMA_CZG]],'[1]Gas PUMA-CZ Results'!$L$3:$L$383,'[1]Gas PUMA-CZ Results'!$M$3:$M$383)</f>
        <v>3.526229150016278E-2</v>
      </c>
      <c r="F202" s="13">
        <v>9.9713492393058434E-3</v>
      </c>
      <c r="G202" s="27">
        <f>_xlfn.XLOOKUP(Table256[[#This Row],[PUMA_CZG]],'[1]Gas PUMA-CZ Results'!$L$3:$L$383,'[1]Gas PUMA-CZ Results'!$N$3:$N$383)</f>
        <v>9.943512081371805E-3</v>
      </c>
      <c r="H202" s="9">
        <f>(Table256[[#This Row],[FERA AR20]]-Table256[[#This Row],[Base AR20]])*100</f>
        <v>-3.5265926114903118E-2</v>
      </c>
      <c r="I202" s="9">
        <f>(Table256[[#This Row],[FERA AR50]]-Table256[[#This Row],[Base AR50]])*100</f>
        <v>-2.7837157934038417E-3</v>
      </c>
      <c r="J202" s="7" t="s">
        <v>1284</v>
      </c>
      <c r="K202" s="28" t="s">
        <v>15</v>
      </c>
    </row>
    <row r="203" spans="1:11" ht="15.75" x14ac:dyDescent="0.25">
      <c r="A203" s="12" t="s">
        <v>503</v>
      </c>
      <c r="B203" s="7" t="s">
        <v>504</v>
      </c>
      <c r="C203" s="7" t="s">
        <v>151</v>
      </c>
      <c r="D203" s="8">
        <v>4.1604073859593797E-2</v>
      </c>
      <c r="E203" s="27">
        <f>_xlfn.XLOOKUP(Table256[[#This Row],[PUMA_CZG]],'[1]Gas PUMA-CZ Results'!$L$3:$L$383,'[1]Gas PUMA-CZ Results'!$M$3:$M$383)</f>
        <v>4.1253050033798415E-2</v>
      </c>
      <c r="F203" s="13">
        <v>9.5312164630798387E-3</v>
      </c>
      <c r="G203" s="27">
        <f>_xlfn.XLOOKUP(Table256[[#This Row],[PUMA_CZG]],'[1]Gas PUMA-CZ Results'!$L$3:$L$383,'[1]Gas PUMA-CZ Results'!$N$3:$N$383)</f>
        <v>9.5126872299538447E-3</v>
      </c>
      <c r="H203" s="9">
        <f>(Table256[[#This Row],[FERA AR20]]-Table256[[#This Row],[Base AR20]])*100</f>
        <v>-3.5102382579538238E-2</v>
      </c>
      <c r="I203" s="9">
        <f>(Table256[[#This Row],[FERA AR50]]-Table256[[#This Row],[Base AR50]])*100</f>
        <v>-1.8529233125993971E-3</v>
      </c>
      <c r="J203" s="7" t="s">
        <v>662</v>
      </c>
      <c r="K203" s="28" t="s">
        <v>15</v>
      </c>
    </row>
    <row r="204" spans="1:11" ht="15.75" x14ac:dyDescent="0.25">
      <c r="A204" s="12" t="s">
        <v>598</v>
      </c>
      <c r="B204" s="7" t="s">
        <v>599</v>
      </c>
      <c r="C204" s="7" t="s">
        <v>182</v>
      </c>
      <c r="D204" s="8">
        <v>3.7653441556868339E-2</v>
      </c>
      <c r="E204" s="27">
        <f>_xlfn.XLOOKUP(Table256[[#This Row],[PUMA_CZG]],'[1]Gas PUMA-CZ Results'!$L$3:$L$383,'[1]Gas PUMA-CZ Results'!$M$3:$M$383)</f>
        <v>3.7307500659152441E-2</v>
      </c>
      <c r="F204" s="13">
        <v>1.2484881285628475E-2</v>
      </c>
      <c r="G204" s="27">
        <f>_xlfn.XLOOKUP(Table256[[#This Row],[PUMA_CZG]],'[1]Gas PUMA-CZ Results'!$L$3:$L$383,'[1]Gas PUMA-CZ Results'!$N$3:$N$383)</f>
        <v>1.2446645180924374E-2</v>
      </c>
      <c r="H204" s="9">
        <f>(Table256[[#This Row],[FERA AR20]]-Table256[[#This Row],[Base AR20]])*100</f>
        <v>-3.4594089771589759E-2</v>
      </c>
      <c r="I204" s="9">
        <f>(Table256[[#This Row],[FERA AR50]]-Table256[[#This Row],[Base AR50]])*100</f>
        <v>-3.8236104704101812E-3</v>
      </c>
      <c r="J204" s="7" t="s">
        <v>600</v>
      </c>
      <c r="K204" s="28" t="s">
        <v>15</v>
      </c>
    </row>
    <row r="205" spans="1:11" ht="15.75" x14ac:dyDescent="0.25">
      <c r="A205" s="12" t="s">
        <v>595</v>
      </c>
      <c r="B205" s="7" t="s">
        <v>596</v>
      </c>
      <c r="C205" s="7" t="s">
        <v>1134</v>
      </c>
      <c r="D205" s="8">
        <v>3.5233421918505876E-2</v>
      </c>
      <c r="E205" s="27">
        <f>_xlfn.XLOOKUP(Table256[[#This Row],[PUMA_CZG]],'[1]Gas PUMA-CZ Results'!$L$3:$L$383,'[1]Gas PUMA-CZ Results'!$M$3:$M$383)</f>
        <v>3.4887774798945025E-2</v>
      </c>
      <c r="F205" s="13">
        <v>1.3368422696116201E-2</v>
      </c>
      <c r="G205" s="27">
        <f>_xlfn.XLOOKUP(Table256[[#This Row],[PUMA_CZG]],'[1]Gas PUMA-CZ Results'!$L$3:$L$383,'[1]Gas PUMA-CZ Results'!$N$3:$N$383)</f>
        <v>1.3318382124631567E-2</v>
      </c>
      <c r="H205" s="9">
        <f>(Table256[[#This Row],[FERA AR20]]-Table256[[#This Row],[Base AR20]])*100</f>
        <v>-3.4564711956085181E-2</v>
      </c>
      <c r="I205" s="9">
        <f>(Table256[[#This Row],[FERA AR50]]-Table256[[#This Row],[Base AR50]])*100</f>
        <v>-5.0040571484633381E-3</v>
      </c>
      <c r="J205" s="7" t="s">
        <v>1285</v>
      </c>
      <c r="K205" s="28" t="s">
        <v>15</v>
      </c>
    </row>
    <row r="206" spans="1:11" ht="15.75" x14ac:dyDescent="0.25">
      <c r="A206" s="12" t="s">
        <v>641</v>
      </c>
      <c r="B206" s="7" t="s">
        <v>642</v>
      </c>
      <c r="C206" s="7" t="s">
        <v>1134</v>
      </c>
      <c r="D206" s="8">
        <v>3.6781338821043244E-2</v>
      </c>
      <c r="E206" s="27">
        <f>_xlfn.XLOOKUP(Table256[[#This Row],[PUMA_CZG]],'[1]Gas PUMA-CZ Results'!$L$3:$L$383,'[1]Gas PUMA-CZ Results'!$M$3:$M$383)</f>
        <v>3.6437197277217101E-2</v>
      </c>
      <c r="F206" s="13">
        <v>1.0286101985269518E-2</v>
      </c>
      <c r="G206" s="27">
        <f>_xlfn.XLOOKUP(Table256[[#This Row],[PUMA_CZG]],'[1]Gas PUMA-CZ Results'!$L$3:$L$383,'[1]Gas PUMA-CZ Results'!$N$3:$N$383)</f>
        <v>1.0259035004133759E-2</v>
      </c>
      <c r="H206" s="9">
        <f>(Table256[[#This Row],[FERA AR20]]-Table256[[#This Row],[Base AR20]])*100</f>
        <v>-3.4414154382614304E-2</v>
      </c>
      <c r="I206" s="9">
        <f>(Table256[[#This Row],[FERA AR50]]-Table256[[#This Row],[Base AR50]])*100</f>
        <v>-2.7066981135758644E-3</v>
      </c>
      <c r="J206" s="7" t="s">
        <v>1277</v>
      </c>
      <c r="K206" s="28" t="s">
        <v>15</v>
      </c>
    </row>
    <row r="207" spans="1:11" ht="15.75" x14ac:dyDescent="0.25">
      <c r="A207" s="12" t="s">
        <v>607</v>
      </c>
      <c r="B207" s="7" t="s">
        <v>608</v>
      </c>
      <c r="C207" s="7" t="s">
        <v>182</v>
      </c>
      <c r="D207" s="8">
        <v>3.7547084583660989E-2</v>
      </c>
      <c r="E207" s="27">
        <f>_xlfn.XLOOKUP(Table256[[#This Row],[PUMA_CZG]],'[1]Gas PUMA-CZ Results'!$L$3:$L$383,'[1]Gas PUMA-CZ Results'!$M$3:$M$383)</f>
        <v>3.720377085097009E-2</v>
      </c>
      <c r="F207" s="13">
        <v>7.8385400002555141E-3</v>
      </c>
      <c r="G207" s="27">
        <f>_xlfn.XLOOKUP(Table256[[#This Row],[PUMA_CZG]],'[1]Gas PUMA-CZ Results'!$L$3:$L$383,'[1]Gas PUMA-CZ Results'!$N$3:$N$383)</f>
        <v>7.8234775460048929E-3</v>
      </c>
      <c r="H207" s="9">
        <f>(Table256[[#This Row],[FERA AR20]]-Table256[[#This Row],[Base AR20]])*100</f>
        <v>-3.4331373269089888E-2</v>
      </c>
      <c r="I207" s="9">
        <f>(Table256[[#This Row],[FERA AR50]]-Table256[[#This Row],[Base AR50]])*100</f>
        <v>-1.5062454250621207E-3</v>
      </c>
      <c r="J207" s="7" t="s">
        <v>609</v>
      </c>
      <c r="K207" s="28" t="s">
        <v>15</v>
      </c>
    </row>
    <row r="208" spans="1:11" ht="15.75" x14ac:dyDescent="0.25">
      <c r="A208" s="12" t="s">
        <v>577</v>
      </c>
      <c r="B208" s="7" t="s">
        <v>578</v>
      </c>
      <c r="C208" s="7" t="s">
        <v>1134</v>
      </c>
      <c r="D208" s="8">
        <v>3.9740611063556641E-2</v>
      </c>
      <c r="E208" s="27">
        <f>_xlfn.XLOOKUP(Table256[[#This Row],[PUMA_CZG]],'[1]Gas PUMA-CZ Results'!$L$3:$L$383,'[1]Gas PUMA-CZ Results'!$M$3:$M$383)</f>
        <v>3.9398187560166976E-2</v>
      </c>
      <c r="F208" s="13">
        <v>1.1667849162587925E-2</v>
      </c>
      <c r="G208" s="27">
        <f>_xlfn.XLOOKUP(Table256[[#This Row],[PUMA_CZG]],'[1]Gas PUMA-CZ Results'!$L$3:$L$383,'[1]Gas PUMA-CZ Results'!$N$3:$N$383)</f>
        <v>1.1638187665163056E-2</v>
      </c>
      <c r="H208" s="9">
        <f>(Table256[[#This Row],[FERA AR20]]-Table256[[#This Row],[Base AR20]])*100</f>
        <v>-3.4242350338966471E-2</v>
      </c>
      <c r="I208" s="9">
        <f>(Table256[[#This Row],[FERA AR50]]-Table256[[#This Row],[Base AR50]])*100</f>
        <v>-2.9661497424868927E-3</v>
      </c>
      <c r="J208" s="7" t="s">
        <v>1264</v>
      </c>
      <c r="K208" s="28" t="s">
        <v>15</v>
      </c>
    </row>
    <row r="209" spans="1:11" ht="15.75" x14ac:dyDescent="0.25">
      <c r="A209" s="12" t="s">
        <v>534</v>
      </c>
      <c r="B209" s="7" t="s">
        <v>535</v>
      </c>
      <c r="C209" s="7" t="s">
        <v>113</v>
      </c>
      <c r="D209" s="8">
        <v>3.5828635254066113E-2</v>
      </c>
      <c r="E209" s="27">
        <f>_xlfn.XLOOKUP(Table256[[#This Row],[PUMA_CZG]],'[1]Gas PUMA-CZ Results'!$L$3:$L$383,'[1]Gas PUMA-CZ Results'!$M$3:$M$383)</f>
        <v>3.5487779035133782E-2</v>
      </c>
      <c r="F209" s="13">
        <v>8.8057518751796671E-3</v>
      </c>
      <c r="G209" s="27">
        <f>_xlfn.XLOOKUP(Table256[[#This Row],[PUMA_CZG]],'[1]Gas PUMA-CZ Results'!$L$3:$L$383,'[1]Gas PUMA-CZ Results'!$N$3:$N$383)</f>
        <v>8.785015024475434E-3</v>
      </c>
      <c r="H209" s="9">
        <f>(Table256[[#This Row],[FERA AR20]]-Table256[[#This Row],[Base AR20]])*100</f>
        <v>-3.4085621893233109E-2</v>
      </c>
      <c r="I209" s="9">
        <f>(Table256[[#This Row],[FERA AR50]]-Table256[[#This Row],[Base AR50]])*100</f>
        <v>-2.0736850704233117E-3</v>
      </c>
      <c r="J209" s="7" t="s">
        <v>628</v>
      </c>
      <c r="K209" s="28" t="s">
        <v>15</v>
      </c>
    </row>
    <row r="210" spans="1:11" ht="15.75" x14ac:dyDescent="0.25">
      <c r="A210" s="12" t="s">
        <v>622</v>
      </c>
      <c r="B210" s="7" t="s">
        <v>623</v>
      </c>
      <c r="C210" s="7" t="s">
        <v>1134</v>
      </c>
      <c r="D210" s="8">
        <v>3.8192152163021839E-2</v>
      </c>
      <c r="E210" s="27">
        <f>_xlfn.XLOOKUP(Table256[[#This Row],[PUMA_CZG]],'[1]Gas PUMA-CZ Results'!$L$3:$L$383,'[1]Gas PUMA-CZ Results'!$M$3:$M$383)</f>
        <v>3.7854212069021086E-2</v>
      </c>
      <c r="F210" s="13">
        <v>1.0607171364060237E-2</v>
      </c>
      <c r="G210" s="27">
        <f>_xlfn.XLOOKUP(Table256[[#This Row],[PUMA_CZG]],'[1]Gas PUMA-CZ Results'!$L$3:$L$383,'[1]Gas PUMA-CZ Results'!$N$3:$N$383)</f>
        <v>1.0580936051412733E-2</v>
      </c>
      <c r="H210" s="9">
        <f>(Table256[[#This Row],[FERA AR20]]-Table256[[#This Row],[Base AR20]])*100</f>
        <v>-3.3794009400075348E-2</v>
      </c>
      <c r="I210" s="9">
        <f>(Table256[[#This Row],[FERA AR50]]-Table256[[#This Row],[Base AR50]])*100</f>
        <v>-2.6235312647504561E-3</v>
      </c>
      <c r="J210" s="7" t="s">
        <v>1272</v>
      </c>
      <c r="K210" s="28" t="s">
        <v>15</v>
      </c>
    </row>
    <row r="211" spans="1:11" ht="15.75" x14ac:dyDescent="0.25">
      <c r="A211" s="12" t="s">
        <v>452</v>
      </c>
      <c r="B211" s="7" t="s">
        <v>453</v>
      </c>
      <c r="C211" s="7" t="s">
        <v>26</v>
      </c>
      <c r="D211" s="8">
        <v>2.8470533501673612E-2</v>
      </c>
      <c r="E211" s="27">
        <f>_xlfn.XLOOKUP(Table256[[#This Row],[PUMA_CZG]],'[1]Gas PUMA-CZ Results'!$L$3:$L$383,'[1]Gas PUMA-CZ Results'!$M$3:$M$383)</f>
        <v>2.814486653302074E-2</v>
      </c>
      <c r="F211" s="13">
        <v>9.0061718757559698E-3</v>
      </c>
      <c r="G211" s="27">
        <f>_xlfn.XLOOKUP(Table256[[#This Row],[PUMA_CZG]],'[1]Gas PUMA-CZ Results'!$L$3:$L$383,'[1]Gas PUMA-CZ Results'!$N$3:$N$383)</f>
        <v>8.9733433483335494E-3</v>
      </c>
      <c r="H211" s="9">
        <f>(Table256[[#This Row],[FERA AR20]]-Table256[[#This Row],[Base AR20]])*100</f>
        <v>-3.2566696865287195E-2</v>
      </c>
      <c r="I211" s="9">
        <f>(Table256[[#This Row],[FERA AR50]]-Table256[[#This Row],[Base AR50]])*100</f>
        <v>-3.2828527422420345E-3</v>
      </c>
      <c r="J211" s="7" t="s">
        <v>454</v>
      </c>
      <c r="K211" s="28" t="s">
        <v>15</v>
      </c>
    </row>
    <row r="212" spans="1:11" ht="15.75" x14ac:dyDescent="0.25">
      <c r="A212" s="12" t="s">
        <v>335</v>
      </c>
      <c r="B212" s="7" t="s">
        <v>336</v>
      </c>
      <c r="C212" s="7" t="s">
        <v>151</v>
      </c>
      <c r="D212" s="8">
        <v>4.0003141226621505E-2</v>
      </c>
      <c r="E212" s="27">
        <f>_xlfn.XLOOKUP(Table256[[#This Row],[PUMA_CZG]],'[1]Gas PUMA-CZ Results'!$L$3:$L$383,'[1]Gas PUMA-CZ Results'!$M$3:$M$383)</f>
        <v>3.9678772014248243E-2</v>
      </c>
      <c r="F212" s="13">
        <v>1.2167520498711198E-2</v>
      </c>
      <c r="G212" s="27">
        <f>_xlfn.XLOOKUP(Table256[[#This Row],[PUMA_CZG]],'[1]Gas PUMA-CZ Results'!$L$3:$L$383,'[1]Gas PUMA-CZ Results'!$N$3:$N$383)</f>
        <v>1.2137340991359383E-2</v>
      </c>
      <c r="H212" s="9">
        <f>(Table256[[#This Row],[FERA AR20]]-Table256[[#This Row],[Base AR20]])*100</f>
        <v>-3.2436921237326277E-2</v>
      </c>
      <c r="I212" s="9">
        <f>(Table256[[#This Row],[FERA AR50]]-Table256[[#This Row],[Base AR50]])*100</f>
        <v>-3.0179507351815044E-3</v>
      </c>
      <c r="J212" s="7" t="s">
        <v>676</v>
      </c>
      <c r="K212" s="28" t="s">
        <v>15</v>
      </c>
    </row>
    <row r="213" spans="1:11" ht="15.75" x14ac:dyDescent="0.25">
      <c r="A213" s="12" t="s">
        <v>555</v>
      </c>
      <c r="B213" s="7" t="s">
        <v>556</v>
      </c>
      <c r="C213" s="7" t="s">
        <v>151</v>
      </c>
      <c r="D213" s="8">
        <v>3.9822350834184554E-2</v>
      </c>
      <c r="E213" s="27">
        <f>_xlfn.XLOOKUP(Table256[[#This Row],[PUMA_CZG]],'[1]Gas PUMA-CZ Results'!$L$3:$L$383,'[1]Gas PUMA-CZ Results'!$M$3:$M$383)</f>
        <v>3.9500283636540824E-2</v>
      </c>
      <c r="F213" s="13">
        <v>1.2683218608253574E-2</v>
      </c>
      <c r="G213" s="27">
        <f>_xlfn.XLOOKUP(Table256[[#This Row],[PUMA_CZG]],'[1]Gas PUMA-CZ Results'!$L$3:$L$383,'[1]Gas PUMA-CZ Results'!$N$3:$N$383)</f>
        <v>1.2650423445530353E-2</v>
      </c>
      <c r="H213" s="9">
        <f>(Table256[[#This Row],[FERA AR20]]-Table256[[#This Row],[Base AR20]])*100</f>
        <v>-3.2206719764373004E-2</v>
      </c>
      <c r="I213" s="9">
        <f>(Table256[[#This Row],[FERA AR50]]-Table256[[#This Row],[Base AR50]])*100</f>
        <v>-3.2795162723220708E-3</v>
      </c>
      <c r="J213" s="7" t="s">
        <v>688</v>
      </c>
      <c r="K213" s="28" t="s">
        <v>15</v>
      </c>
    </row>
    <row r="214" spans="1:11" ht="15.75" x14ac:dyDescent="0.25">
      <c r="A214" s="12" t="s">
        <v>632</v>
      </c>
      <c r="B214" s="7" t="s">
        <v>633</v>
      </c>
      <c r="C214" s="7" t="s">
        <v>182</v>
      </c>
      <c r="D214" s="8">
        <v>3.6043458878145106E-2</v>
      </c>
      <c r="E214" s="27">
        <f>_xlfn.XLOOKUP(Table256[[#This Row],[PUMA_CZG]],'[1]Gas PUMA-CZ Results'!$L$3:$L$383,'[1]Gas PUMA-CZ Results'!$M$3:$M$383)</f>
        <v>3.5726279561060718E-2</v>
      </c>
      <c r="F214" s="13">
        <v>1.2655598211459278E-2</v>
      </c>
      <c r="G214" s="27">
        <f>_xlfn.XLOOKUP(Table256[[#This Row],[PUMA_CZG]],'[1]Gas PUMA-CZ Results'!$L$3:$L$383,'[1]Gas PUMA-CZ Results'!$N$3:$N$383)</f>
        <v>1.2616313299973453E-2</v>
      </c>
      <c r="H214" s="9">
        <f>(Table256[[#This Row],[FERA AR20]]-Table256[[#This Row],[Base AR20]])*100</f>
        <v>-3.1717931708438729E-2</v>
      </c>
      <c r="I214" s="9">
        <f>(Table256[[#This Row],[FERA AR50]]-Table256[[#This Row],[Base AR50]])*100</f>
        <v>-3.9284911485824858E-3</v>
      </c>
      <c r="J214" s="7" t="s">
        <v>634</v>
      </c>
      <c r="K214" s="28" t="s">
        <v>15</v>
      </c>
    </row>
    <row r="215" spans="1:11" ht="15.75" x14ac:dyDescent="0.25">
      <c r="A215" s="12" t="s">
        <v>520</v>
      </c>
      <c r="B215" s="7" t="s">
        <v>521</v>
      </c>
      <c r="C215" s="7" t="s">
        <v>57</v>
      </c>
      <c r="D215" s="8">
        <v>3.0677593099494138E-2</v>
      </c>
      <c r="E215" s="27">
        <f>_xlfn.XLOOKUP(Table256[[#This Row],[PUMA_CZG]],'[1]Gas PUMA-CZ Results'!$L$3:$L$383,'[1]Gas PUMA-CZ Results'!$M$3:$M$383)</f>
        <v>3.0361953596172532E-2</v>
      </c>
      <c r="F215" s="13">
        <v>1.0611086166478587E-2</v>
      </c>
      <c r="G215" s="27">
        <f>_xlfn.XLOOKUP(Table256[[#This Row],[PUMA_CZG]],'[1]Gas PUMA-CZ Results'!$L$3:$L$383,'[1]Gas PUMA-CZ Results'!$N$3:$N$383)</f>
        <v>1.057307839305553E-2</v>
      </c>
      <c r="H215" s="9">
        <f>(Table256[[#This Row],[FERA AR20]]-Table256[[#This Row],[Base AR20]])*100</f>
        <v>-3.1563950332160612E-2</v>
      </c>
      <c r="I215" s="9">
        <f>(Table256[[#This Row],[FERA AR50]]-Table256[[#This Row],[Base AR50]])*100</f>
        <v>-3.8007773423056126E-3</v>
      </c>
      <c r="J215" s="7" t="s">
        <v>522</v>
      </c>
      <c r="K215" s="28" t="s">
        <v>15</v>
      </c>
    </row>
    <row r="216" spans="1:11" ht="15.75" x14ac:dyDescent="0.25">
      <c r="A216" s="12" t="s">
        <v>669</v>
      </c>
      <c r="B216" s="7" t="s">
        <v>670</v>
      </c>
      <c r="C216" s="7" t="s">
        <v>1134</v>
      </c>
      <c r="D216" s="8">
        <v>3.521146161284127E-2</v>
      </c>
      <c r="E216" s="27">
        <f>_xlfn.XLOOKUP(Table256[[#This Row],[PUMA_CZG]],'[1]Gas PUMA-CZ Results'!$L$3:$L$383,'[1]Gas PUMA-CZ Results'!$M$3:$M$383)</f>
        <v>3.4895937838758995E-2</v>
      </c>
      <c r="F216" s="13">
        <v>1.1899151307638375E-2</v>
      </c>
      <c r="G216" s="27">
        <f>_xlfn.XLOOKUP(Table256[[#This Row],[PUMA_CZG]],'[1]Gas PUMA-CZ Results'!$L$3:$L$383,'[1]Gas PUMA-CZ Results'!$N$3:$N$383)</f>
        <v>1.1862912946213854E-2</v>
      </c>
      <c r="H216" s="9">
        <f>(Table256[[#This Row],[FERA AR20]]-Table256[[#This Row],[Base AR20]])*100</f>
        <v>-3.1552377408227555E-2</v>
      </c>
      <c r="I216" s="9">
        <f>(Table256[[#This Row],[FERA AR50]]-Table256[[#This Row],[Base AR50]])*100</f>
        <v>-3.6238361424521456E-3</v>
      </c>
      <c r="J216" s="7" t="s">
        <v>1286</v>
      </c>
      <c r="K216" s="28" t="s">
        <v>15</v>
      </c>
    </row>
    <row r="217" spans="1:11" ht="15.75" x14ac:dyDescent="0.25">
      <c r="A217" s="12" t="s">
        <v>359</v>
      </c>
      <c r="B217" s="7" t="s">
        <v>360</v>
      </c>
      <c r="C217" s="7" t="s">
        <v>57</v>
      </c>
      <c r="D217" s="8">
        <v>3.0390274621292946E-2</v>
      </c>
      <c r="E217" s="27">
        <f>_xlfn.XLOOKUP(Table256[[#This Row],[PUMA_CZG]],'[1]Gas PUMA-CZ Results'!$L$3:$L$383,'[1]Gas PUMA-CZ Results'!$M$3:$M$383)</f>
        <v>3.0080493302773788E-2</v>
      </c>
      <c r="F217" s="13">
        <v>1.0194297310232844E-2</v>
      </c>
      <c r="G217" s="27">
        <f>_xlfn.XLOOKUP(Table256[[#This Row],[PUMA_CZG]],'[1]Gas PUMA-CZ Results'!$L$3:$L$383,'[1]Gas PUMA-CZ Results'!$N$3:$N$383)</f>
        <v>1.0159212356027153E-2</v>
      </c>
      <c r="H217" s="9">
        <f>(Table256[[#This Row],[FERA AR20]]-Table256[[#This Row],[Base AR20]])*100</f>
        <v>-3.0978131851915752E-2</v>
      </c>
      <c r="I217" s="9">
        <f>(Table256[[#This Row],[FERA AR50]]-Table256[[#This Row],[Base AR50]])*100</f>
        <v>-3.5084954205691354E-3</v>
      </c>
      <c r="J217" s="7" t="s">
        <v>532</v>
      </c>
      <c r="K217" s="28" t="s">
        <v>15</v>
      </c>
    </row>
    <row r="218" spans="1:11" ht="15.75" x14ac:dyDescent="0.25">
      <c r="A218" s="12" t="s">
        <v>714</v>
      </c>
      <c r="B218" s="7" t="s">
        <v>715</v>
      </c>
      <c r="C218" s="7" t="s">
        <v>1134</v>
      </c>
      <c r="D218" s="8">
        <v>3.8962371382845334E-2</v>
      </c>
      <c r="E218" s="27">
        <f>_xlfn.XLOOKUP(Table256[[#This Row],[PUMA_CZG]],'[1]Gas PUMA-CZ Results'!$L$3:$L$383,'[1]Gas PUMA-CZ Results'!$M$3:$M$383)</f>
        <v>3.8654202110225959E-2</v>
      </c>
      <c r="F218" s="13">
        <v>1.1177669854835001E-2</v>
      </c>
      <c r="G218" s="27">
        <f>_xlfn.XLOOKUP(Table256[[#This Row],[PUMA_CZG]],'[1]Gas PUMA-CZ Results'!$L$3:$L$383,'[1]Gas PUMA-CZ Results'!$N$3:$N$383)</f>
        <v>1.1152204677976923E-2</v>
      </c>
      <c r="H218" s="9">
        <f>(Table256[[#This Row],[FERA AR20]]-Table256[[#This Row],[Base AR20]])*100</f>
        <v>-3.0816927261937549E-2</v>
      </c>
      <c r="I218" s="9">
        <f>(Table256[[#This Row],[FERA AR50]]-Table256[[#This Row],[Base AR50]])*100</f>
        <v>-2.5465176858077351E-3</v>
      </c>
      <c r="J218" s="7" t="s">
        <v>1267</v>
      </c>
      <c r="K218" s="28" t="s">
        <v>15</v>
      </c>
    </row>
    <row r="219" spans="1:11" ht="15.75" x14ac:dyDescent="0.25">
      <c r="A219" s="12" t="s">
        <v>62</v>
      </c>
      <c r="B219" s="7" t="s">
        <v>63</v>
      </c>
      <c r="C219" s="7" t="s">
        <v>26</v>
      </c>
      <c r="D219" s="8">
        <v>7.9725451640090955E-2</v>
      </c>
      <c r="E219" s="27">
        <f>_xlfn.XLOOKUP(Table256[[#This Row],[PUMA_CZG]],'[1]Gas PUMA-CZ Results'!$L$3:$L$383,'[1]Gas PUMA-CZ Results'!$M$3:$M$383)</f>
        <v>7.9417362939474906E-2</v>
      </c>
      <c r="F219" s="13">
        <v>1.5222501512930017E-2</v>
      </c>
      <c r="G219" s="27">
        <f>_xlfn.XLOOKUP(Table256[[#This Row],[PUMA_CZG]],'[1]Gas PUMA-CZ Results'!$L$3:$L$383,'[1]Gas PUMA-CZ Results'!$N$3:$N$383)</f>
        <v>1.5211957634554327E-2</v>
      </c>
      <c r="H219" s="9">
        <f>(Table256[[#This Row],[FERA AR20]]-Table256[[#This Row],[Base AR20]])*100</f>
        <v>-3.0808870061604932E-2</v>
      </c>
      <c r="I219" s="9">
        <f>(Table256[[#This Row],[FERA AR50]]-Table256[[#This Row],[Base AR50]])*100</f>
        <v>-1.0543878375689902E-3</v>
      </c>
      <c r="J219" s="7" t="s">
        <v>64</v>
      </c>
      <c r="K219" s="28" t="s">
        <v>15</v>
      </c>
    </row>
    <row r="220" spans="1:11" ht="15.75" x14ac:dyDescent="0.25">
      <c r="A220" s="12" t="s">
        <v>452</v>
      </c>
      <c r="B220" s="7" t="s">
        <v>453</v>
      </c>
      <c r="C220" s="7" t="s">
        <v>1172</v>
      </c>
      <c r="D220" s="8">
        <v>3.5165234502321542E-2</v>
      </c>
      <c r="E220" s="27">
        <f>_xlfn.XLOOKUP(Table256[[#This Row],[PUMA_CZG]],'[1]Gas PUMA-CZ Results'!$L$3:$L$383,'[1]Gas PUMA-CZ Results'!$M$3:$M$383)</f>
        <v>3.4862324036660126E-2</v>
      </c>
      <c r="F220" s="13">
        <v>1.0988219601784015E-2</v>
      </c>
      <c r="G220" s="27">
        <f>_xlfn.XLOOKUP(Table256[[#This Row],[PUMA_CZG]],'[1]Gas PUMA-CZ Results'!$L$3:$L$383,'[1]Gas PUMA-CZ Results'!$N$3:$N$383)</f>
        <v>1.0958470378887947E-2</v>
      </c>
      <c r="H220" s="9">
        <f>(Table256[[#This Row],[FERA AR20]]-Table256[[#This Row],[Base AR20]])*100</f>
        <v>-3.0291046566141566E-2</v>
      </c>
      <c r="I220" s="9">
        <f>(Table256[[#This Row],[FERA AR50]]-Table256[[#This Row],[Base AR50]])*100</f>
        <v>-2.9749222896068711E-3</v>
      </c>
      <c r="J220" s="7" t="s">
        <v>1288</v>
      </c>
      <c r="K220" s="28" t="s">
        <v>15</v>
      </c>
    </row>
    <row r="221" spans="1:11" ht="15.75" x14ac:dyDescent="0.25">
      <c r="A221" s="12" t="s">
        <v>718</v>
      </c>
      <c r="B221" s="7" t="s">
        <v>719</v>
      </c>
      <c r="C221" s="7" t="s">
        <v>1134</v>
      </c>
      <c r="D221" s="8">
        <v>3.8332474740683284E-2</v>
      </c>
      <c r="E221" s="27">
        <f>_xlfn.XLOOKUP(Table256[[#This Row],[PUMA_CZG]],'[1]Gas PUMA-CZ Results'!$L$3:$L$383,'[1]Gas PUMA-CZ Results'!$M$3:$M$383)</f>
        <v>3.8029888274326129E-2</v>
      </c>
      <c r="F221" s="13">
        <v>9.7063536325512102E-3</v>
      </c>
      <c r="G221" s="27">
        <f>_xlfn.XLOOKUP(Table256[[#This Row],[PUMA_CZG]],'[1]Gas PUMA-CZ Results'!$L$3:$L$383,'[1]Gas PUMA-CZ Results'!$N$3:$N$383)</f>
        <v>9.686862473665802E-3</v>
      </c>
      <c r="H221" s="9">
        <f>(Table256[[#This Row],[FERA AR20]]-Table256[[#This Row],[Base AR20]])*100</f>
        <v>-3.025864663571548E-2</v>
      </c>
      <c r="I221" s="9">
        <f>(Table256[[#This Row],[FERA AR50]]-Table256[[#This Row],[Base AR50]])*100</f>
        <v>-1.9491158885408255E-3</v>
      </c>
      <c r="J221" s="7" t="s">
        <v>1271</v>
      </c>
      <c r="K221" s="28" t="s">
        <v>15</v>
      </c>
    </row>
    <row r="222" spans="1:11" ht="15.75" x14ac:dyDescent="0.25">
      <c r="A222" s="12" t="s">
        <v>684</v>
      </c>
      <c r="B222" s="7" t="s">
        <v>685</v>
      </c>
      <c r="C222" s="7" t="s">
        <v>1134</v>
      </c>
      <c r="D222" s="8">
        <v>3.4315465925044336E-2</v>
      </c>
      <c r="E222" s="27">
        <f>_xlfn.XLOOKUP(Table256[[#This Row],[PUMA_CZG]],'[1]Gas PUMA-CZ Results'!$L$3:$L$383,'[1]Gas PUMA-CZ Results'!$M$3:$M$383)</f>
        <v>3.4015467884099961E-2</v>
      </c>
      <c r="F222" s="13">
        <v>9.011560231067986E-3</v>
      </c>
      <c r="G222" s="27">
        <f>_xlfn.XLOOKUP(Table256[[#This Row],[PUMA_CZG]],'[1]Gas PUMA-CZ Results'!$L$3:$L$383,'[1]Gas PUMA-CZ Results'!$N$3:$N$383)</f>
        <v>8.990740601809542E-3</v>
      </c>
      <c r="H222" s="9">
        <f>(Table256[[#This Row],[FERA AR20]]-Table256[[#This Row],[Base AR20]])*100</f>
        <v>-2.999980409443756E-2</v>
      </c>
      <c r="I222" s="9">
        <f>(Table256[[#This Row],[FERA AR50]]-Table256[[#This Row],[Base AR50]])*100</f>
        <v>-2.0819629258444008E-3</v>
      </c>
      <c r="J222" s="7" t="s">
        <v>1290</v>
      </c>
      <c r="K222" s="28" t="s">
        <v>15</v>
      </c>
    </row>
    <row r="223" spans="1:11" ht="15.75" x14ac:dyDescent="0.25">
      <c r="A223" s="12" t="s">
        <v>619</v>
      </c>
      <c r="B223" s="7" t="s">
        <v>620</v>
      </c>
      <c r="C223" s="7" t="s">
        <v>1134</v>
      </c>
      <c r="D223" s="8">
        <v>3.4085222646507089E-2</v>
      </c>
      <c r="E223" s="27">
        <f>_xlfn.XLOOKUP(Table256[[#This Row],[PUMA_CZG]],'[1]Gas PUMA-CZ Results'!$L$3:$L$383,'[1]Gas PUMA-CZ Results'!$M$3:$M$383)</f>
        <v>3.3787346745068572E-2</v>
      </c>
      <c r="F223" s="13">
        <v>9.6765466694206607E-3</v>
      </c>
      <c r="G223" s="27">
        <f>_xlfn.XLOOKUP(Table256[[#This Row],[PUMA_CZG]],'[1]Gas PUMA-CZ Results'!$L$3:$L$383,'[1]Gas PUMA-CZ Results'!$N$3:$N$383)</f>
        <v>9.6523951525071122E-3</v>
      </c>
      <c r="H223" s="9">
        <f>(Table256[[#This Row],[FERA AR20]]-Table256[[#This Row],[Base AR20]])*100</f>
        <v>-2.9787590143851711E-2</v>
      </c>
      <c r="I223" s="9">
        <f>(Table256[[#This Row],[FERA AR50]]-Table256[[#This Row],[Base AR50]])*100</f>
        <v>-2.4151516913548457E-3</v>
      </c>
      <c r="J223" s="7" t="s">
        <v>1291</v>
      </c>
      <c r="K223" s="28" t="s">
        <v>15</v>
      </c>
    </row>
    <row r="224" spans="1:11" ht="15.75" x14ac:dyDescent="0.25">
      <c r="A224" s="12" t="s">
        <v>646</v>
      </c>
      <c r="B224" s="7" t="s">
        <v>647</v>
      </c>
      <c r="C224" s="7" t="s">
        <v>182</v>
      </c>
      <c r="D224" s="8">
        <v>3.4907270161677266E-2</v>
      </c>
      <c r="E224" s="27">
        <f>_xlfn.XLOOKUP(Table256[[#This Row],[PUMA_CZG]],'[1]Gas PUMA-CZ Results'!$L$3:$L$383,'[1]Gas PUMA-CZ Results'!$M$3:$M$383)</f>
        <v>3.4609987481099974E-2</v>
      </c>
      <c r="F224" s="13">
        <v>1.0329457158843596E-2</v>
      </c>
      <c r="G224" s="27">
        <f>_xlfn.XLOOKUP(Table256[[#This Row],[PUMA_CZG]],'[1]Gas PUMA-CZ Results'!$L$3:$L$383,'[1]Gas PUMA-CZ Results'!$N$3:$N$383)</f>
        <v>1.0303273895223768E-2</v>
      </c>
      <c r="H224" s="9">
        <f>(Table256[[#This Row],[FERA AR20]]-Table256[[#This Row],[Base AR20]])*100</f>
        <v>-2.9728268057729185E-2</v>
      </c>
      <c r="I224" s="9">
        <f>(Table256[[#This Row],[FERA AR50]]-Table256[[#This Row],[Base AR50]])*100</f>
        <v>-2.6183263619828159E-3</v>
      </c>
      <c r="J224" s="7" t="s">
        <v>648</v>
      </c>
      <c r="K224" s="28" t="s">
        <v>15</v>
      </c>
    </row>
    <row r="225" spans="1:11" ht="15.75" x14ac:dyDescent="0.25">
      <c r="A225" s="12" t="s">
        <v>452</v>
      </c>
      <c r="B225" s="7" t="s">
        <v>453</v>
      </c>
      <c r="C225" s="7" t="s">
        <v>182</v>
      </c>
      <c r="D225" s="8">
        <v>3.475809548570679E-2</v>
      </c>
      <c r="E225" s="27">
        <f>_xlfn.XLOOKUP(Table256[[#This Row],[PUMA_CZG]],'[1]Gas PUMA-CZ Results'!$L$3:$L$383,'[1]Gas PUMA-CZ Results'!$M$3:$M$383)</f>
        <v>3.4463031655541605E-2</v>
      </c>
      <c r="F225" s="13">
        <v>1.0870122565029009E-2</v>
      </c>
      <c r="G225" s="27">
        <f>_xlfn.XLOOKUP(Table256[[#This Row],[PUMA_CZG]],'[1]Gas PUMA-CZ Results'!$L$3:$L$383,'[1]Gas PUMA-CZ Results'!$N$3:$N$383)</f>
        <v>1.084112531738116E-2</v>
      </c>
      <c r="H225" s="9">
        <f>(Table256[[#This Row],[FERA AR20]]-Table256[[#This Row],[Base AR20]])*100</f>
        <v>-2.9506383016518478E-2</v>
      </c>
      <c r="I225" s="9">
        <f>(Table256[[#This Row],[FERA AR50]]-Table256[[#This Row],[Base AR50]])*100</f>
        <v>-2.89972476478495E-3</v>
      </c>
      <c r="J225" s="7" t="s">
        <v>649</v>
      </c>
      <c r="K225" s="28" t="s">
        <v>15</v>
      </c>
    </row>
    <row r="226" spans="1:11" ht="15.75" x14ac:dyDescent="0.25">
      <c r="A226" s="12" t="s">
        <v>656</v>
      </c>
      <c r="B226" s="7" t="s">
        <v>657</v>
      </c>
      <c r="C226" s="7" t="s">
        <v>182</v>
      </c>
      <c r="D226" s="8">
        <v>3.4623249767102952E-2</v>
      </c>
      <c r="E226" s="27">
        <f>_xlfn.XLOOKUP(Table256[[#This Row],[PUMA_CZG]],'[1]Gas PUMA-CZ Results'!$L$3:$L$383,'[1]Gas PUMA-CZ Results'!$M$3:$M$383)</f>
        <v>3.4330783279398369E-2</v>
      </c>
      <c r="F226" s="13">
        <v>8.1367269994432889E-3</v>
      </c>
      <c r="G226" s="27">
        <f>_xlfn.XLOOKUP(Table256[[#This Row],[PUMA_CZG]],'[1]Gas PUMA-CZ Results'!$L$3:$L$383,'[1]Gas PUMA-CZ Results'!$N$3:$N$383)</f>
        <v>8.1204705264052122E-3</v>
      </c>
      <c r="H226" s="9">
        <f>(Table256[[#This Row],[FERA AR20]]-Table256[[#This Row],[Base AR20]])*100</f>
        <v>-2.9246648770458322E-2</v>
      </c>
      <c r="I226" s="9">
        <f>(Table256[[#This Row],[FERA AR50]]-Table256[[#This Row],[Base AR50]])*100</f>
        <v>-1.6256473038076674E-3</v>
      </c>
      <c r="J226" s="7" t="s">
        <v>658</v>
      </c>
      <c r="K226" s="28" t="s">
        <v>15</v>
      </c>
    </row>
    <row r="227" spans="1:11" ht="15.75" x14ac:dyDescent="0.25">
      <c r="A227" s="12" t="s">
        <v>705</v>
      </c>
      <c r="B227" s="7" t="s">
        <v>706</v>
      </c>
      <c r="C227" s="7" t="s">
        <v>151</v>
      </c>
      <c r="D227" s="8">
        <v>3.7826183638751627E-2</v>
      </c>
      <c r="E227" s="27">
        <f>_xlfn.XLOOKUP(Table256[[#This Row],[PUMA_CZG]],'[1]Gas PUMA-CZ Results'!$L$3:$L$383,'[1]Gas PUMA-CZ Results'!$M$3:$M$383)</f>
        <v>3.7535851372348342E-2</v>
      </c>
      <c r="F227" s="13">
        <v>1.0603921179609852E-2</v>
      </c>
      <c r="G227" s="27">
        <f>_xlfn.XLOOKUP(Table256[[#This Row],[PUMA_CZG]],'[1]Gas PUMA-CZ Results'!$L$3:$L$383,'[1]Gas PUMA-CZ Results'!$N$3:$N$383)</f>
        <v>1.058099133174684E-2</v>
      </c>
      <c r="H227" s="9">
        <f>(Table256[[#This Row],[FERA AR20]]-Table256[[#This Row],[Base AR20]])*100</f>
        <v>-2.9033226640328563E-2</v>
      </c>
      <c r="I227" s="9">
        <f>(Table256[[#This Row],[FERA AR50]]-Table256[[#This Row],[Base AR50]])*100</f>
        <v>-2.2929847863012096E-3</v>
      </c>
      <c r="J227" s="7" t="s">
        <v>707</v>
      </c>
      <c r="K227" s="28" t="s">
        <v>15</v>
      </c>
    </row>
    <row r="228" spans="1:11" ht="15.75" x14ac:dyDescent="0.25">
      <c r="A228" s="12" t="s">
        <v>613</v>
      </c>
      <c r="B228" s="7" t="s">
        <v>614</v>
      </c>
      <c r="C228" s="7" t="s">
        <v>85</v>
      </c>
      <c r="D228" s="8">
        <v>3.2109655710387375E-2</v>
      </c>
      <c r="E228" s="27">
        <f>_xlfn.XLOOKUP(Table256[[#This Row],[PUMA_CZG]],'[1]Gas PUMA-CZ Results'!$L$3:$L$383,'[1]Gas PUMA-CZ Results'!$M$3:$M$383)</f>
        <v>3.1821501524896489E-2</v>
      </c>
      <c r="F228" s="13">
        <v>1.0549276155883332E-2</v>
      </c>
      <c r="G228" s="27">
        <f>_xlfn.XLOOKUP(Table256[[#This Row],[PUMA_CZG]],'[1]Gas PUMA-CZ Results'!$L$3:$L$383,'[1]Gas PUMA-CZ Results'!$N$3:$N$383)</f>
        <v>1.0518006009672438E-2</v>
      </c>
      <c r="H228" s="9">
        <f>(Table256[[#This Row],[FERA AR20]]-Table256[[#This Row],[Base AR20]])*100</f>
        <v>-2.8815418549088534E-2</v>
      </c>
      <c r="I228" s="9">
        <f>(Table256[[#This Row],[FERA AR50]]-Table256[[#This Row],[Base AR50]])*100</f>
        <v>-3.1270146210893995E-3</v>
      </c>
      <c r="J228" s="7" t="s">
        <v>615</v>
      </c>
      <c r="K228" s="28" t="s">
        <v>15</v>
      </c>
    </row>
    <row r="229" spans="1:11" ht="15.75" x14ac:dyDescent="0.25">
      <c r="A229" s="12" t="s">
        <v>635</v>
      </c>
      <c r="B229" s="7" t="s">
        <v>636</v>
      </c>
      <c r="C229" s="7" t="s">
        <v>1134</v>
      </c>
      <c r="D229" s="8">
        <v>3.6514120371720291E-2</v>
      </c>
      <c r="E229" s="27">
        <f>_xlfn.XLOOKUP(Table256[[#This Row],[PUMA_CZG]],'[1]Gas PUMA-CZ Results'!$L$3:$L$383,'[1]Gas PUMA-CZ Results'!$M$3:$M$383)</f>
        <v>3.622659397920433E-2</v>
      </c>
      <c r="F229" s="13">
        <v>9.4853641786850473E-3</v>
      </c>
      <c r="G229" s="27">
        <f>_xlfn.XLOOKUP(Table256[[#This Row],[PUMA_CZG]],'[1]Gas PUMA-CZ Results'!$L$3:$L$383,'[1]Gas PUMA-CZ Results'!$N$3:$N$383)</f>
        <v>9.4658926954464557E-3</v>
      </c>
      <c r="H229" s="9">
        <f>(Table256[[#This Row],[FERA AR20]]-Table256[[#This Row],[Base AR20]])*100</f>
        <v>-2.8752639251596046E-2</v>
      </c>
      <c r="I229" s="9">
        <f>(Table256[[#This Row],[FERA AR50]]-Table256[[#This Row],[Base AR50]])*100</f>
        <v>-1.9471483238591575E-3</v>
      </c>
      <c r="J229" s="7" t="s">
        <v>1279</v>
      </c>
      <c r="K229" s="28" t="s">
        <v>15</v>
      </c>
    </row>
    <row r="230" spans="1:11" ht="15.75" x14ac:dyDescent="0.25">
      <c r="A230" s="12" t="s">
        <v>452</v>
      </c>
      <c r="B230" s="7" t="s">
        <v>453</v>
      </c>
      <c r="C230" s="7" t="s">
        <v>1134</v>
      </c>
      <c r="D230" s="8">
        <v>3.2892205380495712E-2</v>
      </c>
      <c r="E230" s="27">
        <f>_xlfn.XLOOKUP(Table256[[#This Row],[PUMA_CZG]],'[1]Gas PUMA-CZ Results'!$L$3:$L$383,'[1]Gas PUMA-CZ Results'!$M$3:$M$383)</f>
        <v>3.2619425825534919E-2</v>
      </c>
      <c r="F230" s="13">
        <v>1.036232957708204E-2</v>
      </c>
      <c r="G230" s="27">
        <f>_xlfn.XLOOKUP(Table256[[#This Row],[PUMA_CZG]],'[1]Gas PUMA-CZ Results'!$L$3:$L$383,'[1]Gas PUMA-CZ Results'!$N$3:$N$383)</f>
        <v>1.0335109927208061E-2</v>
      </c>
      <c r="H230" s="9">
        <f>(Table256[[#This Row],[FERA AR20]]-Table256[[#This Row],[Base AR20]])*100</f>
        <v>-2.7277955496079337E-2</v>
      </c>
      <c r="I230" s="9">
        <f>(Table256[[#This Row],[FERA AR50]]-Table256[[#This Row],[Base AR50]])*100</f>
        <v>-2.7219649873979485E-3</v>
      </c>
      <c r="J230" s="7" t="s">
        <v>1295</v>
      </c>
      <c r="K230" s="28" t="s">
        <v>15</v>
      </c>
    </row>
    <row r="231" spans="1:11" ht="15.75" x14ac:dyDescent="0.25">
      <c r="A231" s="12" t="s">
        <v>551</v>
      </c>
      <c r="B231" s="7" t="s">
        <v>552</v>
      </c>
      <c r="C231" s="7" t="s">
        <v>1134</v>
      </c>
      <c r="D231" s="8">
        <v>3.5905289558845775E-2</v>
      </c>
      <c r="E231" s="27">
        <f>_xlfn.XLOOKUP(Table256[[#This Row],[PUMA_CZG]],'[1]Gas PUMA-CZ Results'!$L$3:$L$383,'[1]Gas PUMA-CZ Results'!$M$3:$M$383)</f>
        <v>3.5632969805740704E-2</v>
      </c>
      <c r="F231" s="13">
        <v>9.496105397244322E-3</v>
      </c>
      <c r="G231" s="27">
        <f>_xlfn.XLOOKUP(Table256[[#This Row],[PUMA_CZG]],'[1]Gas PUMA-CZ Results'!$L$3:$L$383,'[1]Gas PUMA-CZ Results'!$N$3:$N$383)</f>
        <v>9.4769961248990023E-3</v>
      </c>
      <c r="H231" s="9">
        <f>(Table256[[#This Row],[FERA AR20]]-Table256[[#This Row],[Base AR20]])*100</f>
        <v>-2.7231975310507139E-2</v>
      </c>
      <c r="I231" s="9">
        <f>(Table256[[#This Row],[FERA AR50]]-Table256[[#This Row],[Base AR50]])*100</f>
        <v>-1.91092723453197E-3</v>
      </c>
      <c r="J231" s="7" t="s">
        <v>1282</v>
      </c>
      <c r="K231" s="28" t="s">
        <v>15</v>
      </c>
    </row>
    <row r="232" spans="1:11" ht="15.75" x14ac:dyDescent="0.25">
      <c r="A232" s="12" t="s">
        <v>673</v>
      </c>
      <c r="B232" s="7" t="s">
        <v>674</v>
      </c>
      <c r="C232" s="7" t="s">
        <v>182</v>
      </c>
      <c r="D232" s="8">
        <v>3.3737138282007466E-2</v>
      </c>
      <c r="E232" s="27">
        <f>_xlfn.XLOOKUP(Table256[[#This Row],[PUMA_CZG]],'[1]Gas PUMA-CZ Results'!$L$3:$L$383,'[1]Gas PUMA-CZ Results'!$M$3:$M$383)</f>
        <v>3.3470638146017452E-2</v>
      </c>
      <c r="F232" s="13">
        <v>1.0065648440011574E-2</v>
      </c>
      <c r="G232" s="27">
        <f>_xlfn.XLOOKUP(Table256[[#This Row],[PUMA_CZG]],'[1]Gas PUMA-CZ Results'!$L$3:$L$383,'[1]Gas PUMA-CZ Results'!$N$3:$N$383)</f>
        <v>1.0041849755185094E-2</v>
      </c>
      <c r="H232" s="9">
        <f>(Table256[[#This Row],[FERA AR20]]-Table256[[#This Row],[Base AR20]])*100</f>
        <v>-2.6650013599001376E-2</v>
      </c>
      <c r="I232" s="9">
        <f>(Table256[[#This Row],[FERA AR50]]-Table256[[#This Row],[Base AR50]])*100</f>
        <v>-2.3798684826480468E-3</v>
      </c>
      <c r="J232" s="7" t="s">
        <v>675</v>
      </c>
      <c r="K232" s="28" t="s">
        <v>15</v>
      </c>
    </row>
    <row r="233" spans="1:11" ht="15.75" x14ac:dyDescent="0.25">
      <c r="A233" s="12" t="s">
        <v>724</v>
      </c>
      <c r="B233" s="7" t="s">
        <v>725</v>
      </c>
      <c r="C233" s="7" t="s">
        <v>151</v>
      </c>
      <c r="D233" s="8">
        <v>3.6186732005649959E-2</v>
      </c>
      <c r="E233" s="27">
        <f>_xlfn.XLOOKUP(Table256[[#This Row],[PUMA_CZG]],'[1]Gas PUMA-CZ Results'!$L$3:$L$383,'[1]Gas PUMA-CZ Results'!$M$3:$M$383)</f>
        <v>3.5920980260711916E-2</v>
      </c>
      <c r="F233" s="13">
        <v>8.9495900003285292E-3</v>
      </c>
      <c r="G233" s="27">
        <f>_xlfn.XLOOKUP(Table256[[#This Row],[PUMA_CZG]],'[1]Gas PUMA-CZ Results'!$L$3:$L$383,'[1]Gas PUMA-CZ Results'!$N$3:$N$383)</f>
        <v>8.9332515054466634E-3</v>
      </c>
      <c r="H233" s="9">
        <f>(Table256[[#This Row],[FERA AR20]]-Table256[[#This Row],[Base AR20]])*100</f>
        <v>-2.6575174493804338E-2</v>
      </c>
      <c r="I233" s="9">
        <f>(Table256[[#This Row],[FERA AR50]]-Table256[[#This Row],[Base AR50]])*100</f>
        <v>-1.6338494881865812E-3</v>
      </c>
      <c r="J233" s="7" t="s">
        <v>726</v>
      </c>
      <c r="K233" s="28" t="s">
        <v>15</v>
      </c>
    </row>
    <row r="234" spans="1:11" ht="15.75" x14ac:dyDescent="0.25">
      <c r="A234" s="12" t="s">
        <v>653</v>
      </c>
      <c r="B234" s="7" t="s">
        <v>654</v>
      </c>
      <c r="C234" s="7" t="s">
        <v>1134</v>
      </c>
      <c r="D234" s="8">
        <v>3.5804574275520216E-2</v>
      </c>
      <c r="E234" s="27">
        <f>_xlfn.XLOOKUP(Table256[[#This Row],[PUMA_CZG]],'[1]Gas PUMA-CZ Results'!$L$3:$L$383,'[1]Gas PUMA-CZ Results'!$M$3:$M$383)</f>
        <v>3.5539468641327059E-2</v>
      </c>
      <c r="F234" s="13">
        <v>9.7632753316293959E-3</v>
      </c>
      <c r="G234" s="27">
        <f>_xlfn.XLOOKUP(Table256[[#This Row],[PUMA_CZG]],'[1]Gas PUMA-CZ Results'!$L$3:$L$383,'[1]Gas PUMA-CZ Results'!$N$3:$N$383)</f>
        <v>9.743468580891132E-3</v>
      </c>
      <c r="H234" s="9">
        <f>(Table256[[#This Row],[FERA AR20]]-Table256[[#This Row],[Base AR20]])*100</f>
        <v>-2.6510563419315791E-2</v>
      </c>
      <c r="I234" s="9">
        <f>(Table256[[#This Row],[FERA AR50]]-Table256[[#This Row],[Base AR50]])*100</f>
        <v>-1.9806750738263906E-3</v>
      </c>
      <c r="J234" s="7" t="s">
        <v>1283</v>
      </c>
      <c r="K234" s="28" t="s">
        <v>15</v>
      </c>
    </row>
    <row r="235" spans="1:11" ht="15.75" x14ac:dyDescent="0.25">
      <c r="A235" s="12" t="s">
        <v>583</v>
      </c>
      <c r="B235" s="7" t="s">
        <v>584</v>
      </c>
      <c r="C235" s="7" t="s">
        <v>492</v>
      </c>
      <c r="D235" s="8">
        <v>2.7013209932240715E-2</v>
      </c>
      <c r="E235" s="27">
        <f>_xlfn.XLOOKUP(Table256[[#This Row],[PUMA_CZG]],'[1]Gas PUMA-CZ Results'!$L$3:$L$383,'[1]Gas PUMA-CZ Results'!$M$3:$M$383)</f>
        <v>2.6748948721328557E-2</v>
      </c>
      <c r="F235" s="13">
        <v>7.0699258311155092E-3</v>
      </c>
      <c r="G235" s="27">
        <f>_xlfn.XLOOKUP(Table256[[#This Row],[PUMA_CZG]],'[1]Gas PUMA-CZ Results'!$L$3:$L$383,'[1]Gas PUMA-CZ Results'!$N$3:$N$383)</f>
        <v>7.0517371383160511E-3</v>
      </c>
      <c r="H235" s="9">
        <f>(Table256[[#This Row],[FERA AR20]]-Table256[[#This Row],[Base AR20]])*100</f>
        <v>-2.6426121091215754E-2</v>
      </c>
      <c r="I235" s="9">
        <f>(Table256[[#This Row],[FERA AR50]]-Table256[[#This Row],[Base AR50]])*100</f>
        <v>-1.8188692799458138E-3</v>
      </c>
      <c r="J235" s="7" t="s">
        <v>585</v>
      </c>
      <c r="K235" s="28" t="s">
        <v>15</v>
      </c>
    </row>
    <row r="236" spans="1:11" ht="15.75" x14ac:dyDescent="0.25">
      <c r="A236" s="12" t="s">
        <v>745</v>
      </c>
      <c r="B236" s="7" t="s">
        <v>746</v>
      </c>
      <c r="C236" s="7" t="s">
        <v>1134</v>
      </c>
      <c r="D236" s="8">
        <v>3.5189014062864829E-2</v>
      </c>
      <c r="E236" s="27">
        <f>_xlfn.XLOOKUP(Table256[[#This Row],[PUMA_CZG]],'[1]Gas PUMA-CZ Results'!$L$3:$L$383,'[1]Gas PUMA-CZ Results'!$M$3:$M$383)</f>
        <v>3.4935601167395788E-2</v>
      </c>
      <c r="F236" s="13">
        <v>8.5500106356029646E-3</v>
      </c>
      <c r="G236" s="27">
        <f>_xlfn.XLOOKUP(Table256[[#This Row],[PUMA_CZG]],'[1]Gas PUMA-CZ Results'!$L$3:$L$383,'[1]Gas PUMA-CZ Results'!$N$3:$N$383)</f>
        <v>8.5349703010037421E-3</v>
      </c>
      <c r="H236" s="9">
        <f>(Table256[[#This Row],[FERA AR20]]-Table256[[#This Row],[Base AR20]])*100</f>
        <v>-2.5341289546904067E-2</v>
      </c>
      <c r="I236" s="9">
        <f>(Table256[[#This Row],[FERA AR50]]-Table256[[#This Row],[Base AR50]])*100</f>
        <v>-1.504033459922248E-3</v>
      </c>
      <c r="J236" s="7" t="s">
        <v>1287</v>
      </c>
      <c r="K236" s="28" t="s">
        <v>15</v>
      </c>
    </row>
    <row r="237" spans="1:11" ht="15.75" x14ac:dyDescent="0.25">
      <c r="A237" s="12" t="s">
        <v>598</v>
      </c>
      <c r="B237" s="7" t="s">
        <v>599</v>
      </c>
      <c r="C237" s="7" t="s">
        <v>151</v>
      </c>
      <c r="D237" s="8">
        <v>3.4975939112692103E-2</v>
      </c>
      <c r="E237" s="27">
        <f>_xlfn.XLOOKUP(Table256[[#This Row],[PUMA_CZG]],'[1]Gas PUMA-CZ Results'!$L$3:$L$383,'[1]Gas PUMA-CZ Results'!$M$3:$M$383)</f>
        <v>3.4727143360333612E-2</v>
      </c>
      <c r="F237" s="13">
        <v>1.1694297307665162E-2</v>
      </c>
      <c r="G237" s="27">
        <f>_xlfn.XLOOKUP(Table256[[#This Row],[PUMA_CZG]],'[1]Gas PUMA-CZ Results'!$L$3:$L$383,'[1]Gas PUMA-CZ Results'!$N$3:$N$383)</f>
        <v>1.1666410547005414E-2</v>
      </c>
      <c r="H237" s="9">
        <f>(Table256[[#This Row],[FERA AR20]]-Table256[[#This Row],[Base AR20]])*100</f>
        <v>-2.4879575235849105E-2</v>
      </c>
      <c r="I237" s="9">
        <f>(Table256[[#This Row],[FERA AR50]]-Table256[[#This Row],[Base AR50]])*100</f>
        <v>-2.7886760659748266E-3</v>
      </c>
      <c r="J237" s="7" t="s">
        <v>736</v>
      </c>
      <c r="K237" s="28" t="s">
        <v>15</v>
      </c>
    </row>
    <row r="238" spans="1:11" ht="15.75" x14ac:dyDescent="0.25">
      <c r="A238" s="12" t="s">
        <v>689</v>
      </c>
      <c r="B238" s="7" t="s">
        <v>690</v>
      </c>
      <c r="C238" s="7" t="s">
        <v>85</v>
      </c>
      <c r="D238" s="8">
        <v>2.8398042903906837E-2</v>
      </c>
      <c r="E238" s="27">
        <f>_xlfn.XLOOKUP(Table256[[#This Row],[PUMA_CZG]],'[1]Gas PUMA-CZ Results'!$L$3:$L$383,'[1]Gas PUMA-CZ Results'!$M$3:$M$383)</f>
        <v>2.815221157357849E-2</v>
      </c>
      <c r="F238" s="13">
        <v>8.1885140808176504E-3</v>
      </c>
      <c r="G238" s="27">
        <f>_xlfn.XLOOKUP(Table256[[#This Row],[PUMA_CZG]],'[1]Gas PUMA-CZ Results'!$L$3:$L$383,'[1]Gas PUMA-CZ Results'!$N$3:$N$383)</f>
        <v>8.167948971391505E-3</v>
      </c>
      <c r="H238" s="9">
        <f>(Table256[[#This Row],[FERA AR20]]-Table256[[#This Row],[Base AR20]])*100</f>
        <v>-2.4583133032834645E-2</v>
      </c>
      <c r="I238" s="9">
        <f>(Table256[[#This Row],[FERA AR50]]-Table256[[#This Row],[Base AR50]])*100</f>
        <v>-2.0565109426145395E-3</v>
      </c>
      <c r="J238" s="7" t="s">
        <v>691</v>
      </c>
      <c r="K238" s="28" t="s">
        <v>15</v>
      </c>
    </row>
    <row r="239" spans="1:11" ht="15.75" x14ac:dyDescent="0.25">
      <c r="A239" s="12" t="s">
        <v>693</v>
      </c>
      <c r="B239" s="7" t="s">
        <v>694</v>
      </c>
      <c r="C239" s="7" t="s">
        <v>1134</v>
      </c>
      <c r="D239" s="8">
        <v>2.958313022755342E-2</v>
      </c>
      <c r="E239" s="27">
        <f>_xlfn.XLOOKUP(Table256[[#This Row],[PUMA_CZG]],'[1]Gas PUMA-CZ Results'!$L$3:$L$383,'[1]Gas PUMA-CZ Results'!$M$3:$M$383)</f>
        <v>2.9339169286797247E-2</v>
      </c>
      <c r="F239" s="13">
        <v>1.0769380521107401E-2</v>
      </c>
      <c r="G239" s="27">
        <f>_xlfn.XLOOKUP(Table256[[#This Row],[PUMA_CZG]],'[1]Gas PUMA-CZ Results'!$L$3:$L$383,'[1]Gas PUMA-CZ Results'!$N$3:$N$383)</f>
        <v>1.0736886163234443E-2</v>
      </c>
      <c r="H239" s="9">
        <f>(Table256[[#This Row],[FERA AR20]]-Table256[[#This Row],[Base AR20]])*100</f>
        <v>-2.4396094075617228E-2</v>
      </c>
      <c r="I239" s="9">
        <f>(Table256[[#This Row],[FERA AR50]]-Table256[[#This Row],[Base AR50]])*100</f>
        <v>-3.249435787295793E-3</v>
      </c>
      <c r="J239" s="7" t="s">
        <v>1301</v>
      </c>
      <c r="K239" s="28" t="s">
        <v>15</v>
      </c>
    </row>
    <row r="240" spans="1:11" ht="15.75" x14ac:dyDescent="0.25">
      <c r="A240" s="12" t="s">
        <v>613</v>
      </c>
      <c r="B240" s="7" t="s">
        <v>614</v>
      </c>
      <c r="C240" s="7" t="s">
        <v>1134</v>
      </c>
      <c r="D240" s="8">
        <v>2.9526890913745715E-2</v>
      </c>
      <c r="E240" s="27">
        <f>_xlfn.XLOOKUP(Table256[[#This Row],[PUMA_CZG]],'[1]Gas PUMA-CZ Results'!$L$3:$L$383,'[1]Gas PUMA-CZ Results'!$M$3:$M$383)</f>
        <v>2.9283405634223401E-2</v>
      </c>
      <c r="F240" s="13">
        <v>9.6358114434107779E-3</v>
      </c>
      <c r="G240" s="27">
        <f>_xlfn.XLOOKUP(Table256[[#This Row],[PUMA_CZG]],'[1]Gas PUMA-CZ Results'!$L$3:$L$383,'[1]Gas PUMA-CZ Results'!$N$3:$N$383)</f>
        <v>9.6097439990563919E-3</v>
      </c>
      <c r="H240" s="9">
        <f>(Table256[[#This Row],[FERA AR20]]-Table256[[#This Row],[Base AR20]])*100</f>
        <v>-2.4348527952231316E-2</v>
      </c>
      <c r="I240" s="9">
        <f>(Table256[[#This Row],[FERA AR50]]-Table256[[#This Row],[Base AR50]])*100</f>
        <v>-2.606744435438603E-3</v>
      </c>
      <c r="J240" s="7" t="s">
        <v>1302</v>
      </c>
      <c r="K240" s="28" t="s">
        <v>15</v>
      </c>
    </row>
    <row r="241" spans="1:11" ht="15.75" x14ac:dyDescent="0.25">
      <c r="A241" s="12" t="s">
        <v>701</v>
      </c>
      <c r="B241" s="7" t="s">
        <v>702</v>
      </c>
      <c r="C241" s="7" t="s">
        <v>1134</v>
      </c>
      <c r="D241" s="8">
        <v>3.0017700559477934E-2</v>
      </c>
      <c r="E241" s="27">
        <f>_xlfn.XLOOKUP(Table256[[#This Row],[PUMA_CZG]],'[1]Gas PUMA-CZ Results'!$L$3:$L$383,'[1]Gas PUMA-CZ Results'!$M$3:$M$383)</f>
        <v>2.9774612287509463E-2</v>
      </c>
      <c r="F241" s="13">
        <v>1.2023883156076059E-2</v>
      </c>
      <c r="G241" s="27">
        <f>_xlfn.XLOOKUP(Table256[[#This Row],[PUMA_CZG]],'[1]Gas PUMA-CZ Results'!$L$3:$L$383,'[1]Gas PUMA-CZ Results'!$N$3:$N$383)</f>
        <v>1.1984840735893518E-2</v>
      </c>
      <c r="H241" s="9">
        <f>(Table256[[#This Row],[FERA AR20]]-Table256[[#This Row],[Base AR20]])*100</f>
        <v>-2.4308827196847099E-2</v>
      </c>
      <c r="I241" s="9">
        <f>(Table256[[#This Row],[FERA AR50]]-Table256[[#This Row],[Base AR50]])*100</f>
        <v>-3.9042420182541088E-3</v>
      </c>
      <c r="J241" s="7" t="s">
        <v>1299</v>
      </c>
      <c r="K241" s="28" t="s">
        <v>15</v>
      </c>
    </row>
    <row r="242" spans="1:11" ht="15.75" x14ac:dyDescent="0.25">
      <c r="A242" s="12" t="s">
        <v>632</v>
      </c>
      <c r="B242" s="7" t="s">
        <v>633</v>
      </c>
      <c r="C242" s="7" t="s">
        <v>151</v>
      </c>
      <c r="D242" s="8">
        <v>3.4398677513781173E-2</v>
      </c>
      <c r="E242" s="27">
        <f>_xlfn.XLOOKUP(Table256[[#This Row],[PUMA_CZG]],'[1]Gas PUMA-CZ Results'!$L$3:$L$383,'[1]Gas PUMA-CZ Results'!$M$3:$M$383)</f>
        <v>3.4158496380082302E-2</v>
      </c>
      <c r="F242" s="13">
        <v>1.1970260634076935E-2</v>
      </c>
      <c r="G242" s="27">
        <f>_xlfn.XLOOKUP(Table256[[#This Row],[PUMA_CZG]],'[1]Gas PUMA-CZ Results'!$L$3:$L$383,'[1]Gas PUMA-CZ Results'!$N$3:$N$383)</f>
        <v>1.1941049611721027E-2</v>
      </c>
      <c r="H242" s="9">
        <f>(Table256[[#This Row],[FERA AR20]]-Table256[[#This Row],[Base AR20]])*100</f>
        <v>-2.4018113369887045E-2</v>
      </c>
      <c r="I242" s="9">
        <f>(Table256[[#This Row],[FERA AR50]]-Table256[[#This Row],[Base AR50]])*100</f>
        <v>-2.9211022355908264E-3</v>
      </c>
      <c r="J242" s="7" t="s">
        <v>738</v>
      </c>
      <c r="K242" s="28" t="s">
        <v>15</v>
      </c>
    </row>
    <row r="243" spans="1:11" ht="15.75" x14ac:dyDescent="0.25">
      <c r="A243" s="12" t="s">
        <v>710</v>
      </c>
      <c r="B243" s="7" t="s">
        <v>711</v>
      </c>
      <c r="C243" s="7" t="s">
        <v>182</v>
      </c>
      <c r="D243" s="8">
        <v>3.1067001771814921E-2</v>
      </c>
      <c r="E243" s="27">
        <f>_xlfn.XLOOKUP(Table256[[#This Row],[PUMA_CZG]],'[1]Gas PUMA-CZ Results'!$L$3:$L$383,'[1]Gas PUMA-CZ Results'!$M$3:$M$383)</f>
        <v>3.0831280642587406E-2</v>
      </c>
      <c r="F243" s="13">
        <v>7.4776111853986351E-3</v>
      </c>
      <c r="G243" s="27">
        <f>_xlfn.XLOOKUP(Table256[[#This Row],[PUMA_CZG]],'[1]Gas PUMA-CZ Results'!$L$3:$L$383,'[1]Gas PUMA-CZ Results'!$N$3:$N$383)</f>
        <v>7.4638792803210221E-3</v>
      </c>
      <c r="H243" s="9">
        <f>(Table256[[#This Row],[FERA AR20]]-Table256[[#This Row],[Base AR20]])*100</f>
        <v>-2.3572112922751534E-2</v>
      </c>
      <c r="I243" s="9">
        <f>(Table256[[#This Row],[FERA AR50]]-Table256[[#This Row],[Base AR50]])*100</f>
        <v>-1.3731905077613016E-3</v>
      </c>
      <c r="J243" s="7" t="s">
        <v>712</v>
      </c>
      <c r="K243" s="28" t="s">
        <v>15</v>
      </c>
    </row>
    <row r="244" spans="1:11" ht="15.75" x14ac:dyDescent="0.25">
      <c r="A244" s="12" t="s">
        <v>650</v>
      </c>
      <c r="B244" s="7" t="s">
        <v>651</v>
      </c>
      <c r="C244" s="7" t="s">
        <v>182</v>
      </c>
      <c r="D244" s="8">
        <v>3.0920338847952599E-2</v>
      </c>
      <c r="E244" s="27">
        <f>_xlfn.XLOOKUP(Table256[[#This Row],[PUMA_CZG]],'[1]Gas PUMA-CZ Results'!$L$3:$L$383,'[1]Gas PUMA-CZ Results'!$M$3:$M$383)</f>
        <v>3.0686146342237517E-2</v>
      </c>
      <c r="F244" s="13">
        <v>8.096781457936424E-3</v>
      </c>
      <c r="G244" s="27">
        <f>_xlfn.XLOOKUP(Table256[[#This Row],[PUMA_CZG]],'[1]Gas PUMA-CZ Results'!$L$3:$L$383,'[1]Gas PUMA-CZ Results'!$N$3:$N$383)</f>
        <v>8.080680058252205E-3</v>
      </c>
      <c r="H244" s="9">
        <f>(Table256[[#This Row],[FERA AR20]]-Table256[[#This Row],[Base AR20]])*100</f>
        <v>-2.3419250571508204E-2</v>
      </c>
      <c r="I244" s="9">
        <f>(Table256[[#This Row],[FERA AR50]]-Table256[[#This Row],[Base AR50]])*100</f>
        <v>-1.6101399684219017E-3</v>
      </c>
      <c r="J244" s="7" t="s">
        <v>713</v>
      </c>
      <c r="K244" s="28" t="s">
        <v>15</v>
      </c>
    </row>
    <row r="245" spans="1:11" ht="15.75" x14ac:dyDescent="0.25">
      <c r="A245" s="12" t="s">
        <v>769</v>
      </c>
      <c r="B245" s="7" t="s">
        <v>770</v>
      </c>
      <c r="C245" s="7" t="s">
        <v>1134</v>
      </c>
      <c r="D245" s="8">
        <v>3.3688082316366851E-2</v>
      </c>
      <c r="E245" s="27">
        <f>_xlfn.XLOOKUP(Table256[[#This Row],[PUMA_CZG]],'[1]Gas PUMA-CZ Results'!$L$3:$L$383,'[1]Gas PUMA-CZ Results'!$M$3:$M$383)</f>
        <v>3.3456333584541094E-2</v>
      </c>
      <c r="F245" s="13">
        <v>6.1719893719651888E-3</v>
      </c>
      <c r="G245" s="27">
        <f>_xlfn.XLOOKUP(Table256[[#This Row],[PUMA_CZG]],'[1]Gas PUMA-CZ Results'!$L$3:$L$383,'[1]Gas PUMA-CZ Results'!$N$3:$N$383)</f>
        <v>6.1641689239992567E-3</v>
      </c>
      <c r="H245" s="9">
        <f>(Table256[[#This Row],[FERA AR20]]-Table256[[#This Row],[Base AR20]])*100</f>
        <v>-2.3174873182575662E-2</v>
      </c>
      <c r="I245" s="9">
        <f>(Table256[[#This Row],[FERA AR50]]-Table256[[#This Row],[Base AR50]])*100</f>
        <v>-7.8204479659321063E-4</v>
      </c>
      <c r="J245" s="7" t="s">
        <v>1293</v>
      </c>
      <c r="K245" s="28" t="s">
        <v>15</v>
      </c>
    </row>
    <row r="246" spans="1:11" ht="15.75" x14ac:dyDescent="0.25">
      <c r="A246" s="12" t="s">
        <v>678</v>
      </c>
      <c r="B246" s="7" t="s">
        <v>679</v>
      </c>
      <c r="C246" s="7" t="s">
        <v>1134</v>
      </c>
      <c r="D246" s="8">
        <v>3.3860126922806037E-2</v>
      </c>
      <c r="E246" s="27">
        <f>_xlfn.XLOOKUP(Table256[[#This Row],[PUMA_CZG]],'[1]Gas PUMA-CZ Results'!$L$3:$L$383,'[1]Gas PUMA-CZ Results'!$M$3:$M$383)</f>
        <v>3.3634287554454759E-2</v>
      </c>
      <c r="F246" s="13">
        <v>6.5926631210492595E-3</v>
      </c>
      <c r="G246" s="27">
        <f>_xlfn.XLOOKUP(Table256[[#This Row],[PUMA_CZG]],'[1]Gas PUMA-CZ Results'!$L$3:$L$383,'[1]Gas PUMA-CZ Results'!$N$3:$N$383)</f>
        <v>6.5841339899708525E-3</v>
      </c>
      <c r="H246" s="9">
        <f>(Table256[[#This Row],[FERA AR20]]-Table256[[#This Row],[Base AR20]])*100</f>
        <v>-2.2583936835127855E-2</v>
      </c>
      <c r="I246" s="9">
        <f>(Table256[[#This Row],[FERA AR50]]-Table256[[#This Row],[Base AR50]])*100</f>
        <v>-8.5291310784069846E-4</v>
      </c>
      <c r="J246" s="7" t="s">
        <v>1292</v>
      </c>
      <c r="K246" s="28" t="s">
        <v>15</v>
      </c>
    </row>
    <row r="247" spans="1:11" ht="15.75" x14ac:dyDescent="0.25">
      <c r="A247" s="12" t="s">
        <v>727</v>
      </c>
      <c r="B247" s="7" t="s">
        <v>728</v>
      </c>
      <c r="C247" s="7" t="s">
        <v>1134</v>
      </c>
      <c r="D247" s="8">
        <v>2.8290921507693582E-2</v>
      </c>
      <c r="E247" s="27">
        <f>_xlfn.XLOOKUP(Table256[[#This Row],[PUMA_CZG]],'[1]Gas PUMA-CZ Results'!$L$3:$L$383,'[1]Gas PUMA-CZ Results'!$M$3:$M$383)</f>
        <v>2.8067888061196693E-2</v>
      </c>
      <c r="F247" s="13">
        <v>9.1625341479063486E-3</v>
      </c>
      <c r="G247" s="27">
        <f>_xlfn.XLOOKUP(Table256[[#This Row],[PUMA_CZG]],'[1]Gas PUMA-CZ Results'!$L$3:$L$383,'[1]Gas PUMA-CZ Results'!$N$3:$N$383)</f>
        <v>9.1390227479232079E-3</v>
      </c>
      <c r="H247" s="9">
        <f>(Table256[[#This Row],[FERA AR20]]-Table256[[#This Row],[Base AR20]])*100</f>
        <v>-2.2303344649688903E-2</v>
      </c>
      <c r="I247" s="9">
        <f>(Table256[[#This Row],[FERA AR50]]-Table256[[#This Row],[Base AR50]])*100</f>
        <v>-2.3511399983140724E-3</v>
      </c>
      <c r="J247" s="7" t="s">
        <v>1304</v>
      </c>
      <c r="K247" s="28" t="s">
        <v>15</v>
      </c>
    </row>
    <row r="248" spans="1:11" ht="15.75" x14ac:dyDescent="0.25">
      <c r="A248" s="12" t="s">
        <v>20</v>
      </c>
      <c r="B248" s="7" t="s">
        <v>21</v>
      </c>
      <c r="C248" s="7" t="s">
        <v>1134</v>
      </c>
      <c r="D248" s="8">
        <v>0.12052526792816334</v>
      </c>
      <c r="E248" s="27">
        <f>_xlfn.XLOOKUP(Table256[[#This Row],[PUMA_CZG]],'[1]Gas PUMA-CZ Results'!$L$3:$L$383,'[1]Gas PUMA-CZ Results'!$M$3:$M$383)</f>
        <v>0.12030685050527723</v>
      </c>
      <c r="F248" s="13">
        <v>1.7396711409078485E-2</v>
      </c>
      <c r="G248" s="27">
        <f>_xlfn.XLOOKUP(Table256[[#This Row],[PUMA_CZG]],'[1]Gas PUMA-CZ Results'!$L$3:$L$383,'[1]Gas PUMA-CZ Results'!$N$3:$N$383)</f>
        <v>1.7395482854882932E-2</v>
      </c>
      <c r="H248" s="9">
        <f>(Table256[[#This Row],[FERA AR20]]-Table256[[#This Row],[Base AR20]])*100</f>
        <v>-2.1841742288611354E-2</v>
      </c>
      <c r="I248" s="9">
        <f>(Table256[[#This Row],[FERA AR50]]-Table256[[#This Row],[Base AR50]])*100</f>
        <v>-1.2285541955529833E-4</v>
      </c>
      <c r="J248" s="7" t="s">
        <v>1152</v>
      </c>
      <c r="K248" s="28" t="s">
        <v>15</v>
      </c>
    </row>
    <row r="249" spans="1:11" ht="15.75" x14ac:dyDescent="0.25">
      <c r="A249" s="12" t="s">
        <v>646</v>
      </c>
      <c r="B249" s="7" t="s">
        <v>647</v>
      </c>
      <c r="C249" s="7" t="s">
        <v>151</v>
      </c>
      <c r="D249" s="8">
        <v>3.2629991845521518E-2</v>
      </c>
      <c r="E249" s="27">
        <f>_xlfn.XLOOKUP(Table256[[#This Row],[PUMA_CZG]],'[1]Gas PUMA-CZ Results'!$L$3:$L$383,'[1]Gas PUMA-CZ Results'!$M$3:$M$383)</f>
        <v>3.2413826803770709E-2</v>
      </c>
      <c r="F249" s="13">
        <v>9.700999531869231E-3</v>
      </c>
      <c r="G249" s="27">
        <f>_xlfn.XLOOKUP(Table256[[#This Row],[PUMA_CZG]],'[1]Gas PUMA-CZ Results'!$L$3:$L$383,'[1]Gas PUMA-CZ Results'!$N$3:$N$383)</f>
        <v>9.6818055272695977E-3</v>
      </c>
      <c r="H249" s="9">
        <f>(Table256[[#This Row],[FERA AR20]]-Table256[[#This Row],[Base AR20]])*100</f>
        <v>-2.1616504175080847E-2</v>
      </c>
      <c r="I249" s="9">
        <f>(Table256[[#This Row],[FERA AR50]]-Table256[[#This Row],[Base AR50]])*100</f>
        <v>-1.919400459963333E-3</v>
      </c>
      <c r="J249" s="7" t="s">
        <v>748</v>
      </c>
      <c r="K249" s="28" t="s">
        <v>15</v>
      </c>
    </row>
    <row r="250" spans="1:11" ht="15.75" x14ac:dyDescent="0.25">
      <c r="A250" s="12" t="s">
        <v>656</v>
      </c>
      <c r="B250" s="7" t="s">
        <v>657</v>
      </c>
      <c r="C250" s="7" t="s">
        <v>151</v>
      </c>
      <c r="D250" s="8">
        <v>3.2215800584169646E-2</v>
      </c>
      <c r="E250" s="27">
        <f>_xlfn.XLOOKUP(Table256[[#This Row],[PUMA_CZG]],'[1]Gas PUMA-CZ Results'!$L$3:$L$383,'[1]Gas PUMA-CZ Results'!$M$3:$M$383)</f>
        <v>3.2005080136769053E-2</v>
      </c>
      <c r="F250" s="13">
        <v>7.6363341861067618E-3</v>
      </c>
      <c r="G250" s="27">
        <f>_xlfn.XLOOKUP(Table256[[#This Row],[PUMA_CZG]],'[1]Gas PUMA-CZ Results'!$L$3:$L$383,'[1]Gas PUMA-CZ Results'!$N$3:$N$383)</f>
        <v>7.6244357400830926E-3</v>
      </c>
      <c r="H250" s="9">
        <f>(Table256[[#This Row],[FERA AR20]]-Table256[[#This Row],[Base AR20]])*100</f>
        <v>-2.1072044740059331E-2</v>
      </c>
      <c r="I250" s="9">
        <f>(Table256[[#This Row],[FERA AR50]]-Table256[[#This Row],[Base AR50]])*100</f>
        <v>-1.1898446023669157E-3</v>
      </c>
      <c r="J250" s="7" t="s">
        <v>756</v>
      </c>
      <c r="K250" s="28" t="s">
        <v>15</v>
      </c>
    </row>
    <row r="251" spans="1:11" ht="15.75" x14ac:dyDescent="0.25">
      <c r="A251" s="12" t="s">
        <v>666</v>
      </c>
      <c r="B251" s="7" t="s">
        <v>667</v>
      </c>
      <c r="C251" s="7" t="s">
        <v>1134</v>
      </c>
      <c r="D251" s="8">
        <v>3.2385551120044785E-2</v>
      </c>
      <c r="E251" s="27">
        <f>_xlfn.XLOOKUP(Table256[[#This Row],[PUMA_CZG]],'[1]Gas PUMA-CZ Results'!$L$3:$L$383,'[1]Gas PUMA-CZ Results'!$M$3:$M$383)</f>
        <v>3.2175200789063781E-2</v>
      </c>
      <c r="F251" s="13">
        <v>1.2011502139908011E-2</v>
      </c>
      <c r="G251" s="27">
        <f>_xlfn.XLOOKUP(Table256[[#This Row],[PUMA_CZG]],'[1]Gas PUMA-CZ Results'!$L$3:$L$383,'[1]Gas PUMA-CZ Results'!$N$3:$N$383)</f>
        <v>1.1982473666134251E-2</v>
      </c>
      <c r="H251" s="9">
        <f>(Table256[[#This Row],[FERA AR20]]-Table256[[#This Row],[Base AR20]])*100</f>
        <v>-2.1035033098100453E-2</v>
      </c>
      <c r="I251" s="9">
        <f>(Table256[[#This Row],[FERA AR50]]-Table256[[#This Row],[Base AR50]])*100</f>
        <v>-2.9028473773760194E-3</v>
      </c>
      <c r="J251" s="7" t="s">
        <v>1296</v>
      </c>
      <c r="K251" s="28" t="s">
        <v>15</v>
      </c>
    </row>
    <row r="252" spans="1:11" ht="15.75" x14ac:dyDescent="0.25">
      <c r="A252" s="12" t="s">
        <v>650</v>
      </c>
      <c r="B252" s="7" t="s">
        <v>651</v>
      </c>
      <c r="C252" s="7" t="s">
        <v>57</v>
      </c>
      <c r="D252" s="8">
        <v>2.4850894383396414E-2</v>
      </c>
      <c r="E252" s="27">
        <f>_xlfn.XLOOKUP(Table256[[#This Row],[PUMA_CZG]],'[1]Gas PUMA-CZ Results'!$L$3:$L$383,'[1]Gas PUMA-CZ Results'!$M$3:$M$383)</f>
        <v>2.4643452784453741E-2</v>
      </c>
      <c r="F252" s="13">
        <v>7.112772848415683E-3</v>
      </c>
      <c r="G252" s="27">
        <f>_xlfn.XLOOKUP(Table256[[#This Row],[PUMA_CZG]],'[1]Gas PUMA-CZ Results'!$L$3:$L$383,'[1]Gas PUMA-CZ Results'!$N$3:$N$383)</f>
        <v>7.0956772451970171E-3</v>
      </c>
      <c r="H252" s="9">
        <f>(Table256[[#This Row],[FERA AR20]]-Table256[[#This Row],[Base AR20]])*100</f>
        <v>-2.0744159894267242E-2</v>
      </c>
      <c r="I252" s="9">
        <f>(Table256[[#This Row],[FERA AR50]]-Table256[[#This Row],[Base AR50]])*100</f>
        <v>-1.7095603218665947E-3</v>
      </c>
      <c r="J252" s="7" t="s">
        <v>652</v>
      </c>
      <c r="K252" s="28" t="s">
        <v>15</v>
      </c>
    </row>
    <row r="253" spans="1:11" ht="15.75" x14ac:dyDescent="0.25">
      <c r="A253" s="12" t="s">
        <v>789</v>
      </c>
      <c r="B253" s="7" t="s">
        <v>790</v>
      </c>
      <c r="C253" s="7" t="s">
        <v>1134</v>
      </c>
      <c r="D253" s="8">
        <v>3.1553323074234418E-2</v>
      </c>
      <c r="E253" s="27">
        <f>_xlfn.XLOOKUP(Table256[[#This Row],[PUMA_CZG]],'[1]Gas PUMA-CZ Results'!$L$3:$L$383,'[1]Gas PUMA-CZ Results'!$M$3:$M$383)</f>
        <v>3.1348923505211262E-2</v>
      </c>
      <c r="F253" s="13">
        <v>1.0067274751601617E-2</v>
      </c>
      <c r="G253" s="27">
        <f>_xlfn.XLOOKUP(Table256[[#This Row],[PUMA_CZG]],'[1]Gas PUMA-CZ Results'!$L$3:$L$383,'[1]Gas PUMA-CZ Results'!$N$3:$N$383)</f>
        <v>1.0046384507722892E-2</v>
      </c>
      <c r="H253" s="9">
        <f>(Table256[[#This Row],[FERA AR20]]-Table256[[#This Row],[Base AR20]])*100</f>
        <v>-2.0439956902315592E-2</v>
      </c>
      <c r="I253" s="9">
        <f>(Table256[[#This Row],[FERA AR50]]-Table256[[#This Row],[Base AR50]])*100</f>
        <v>-2.0890243878725345E-3</v>
      </c>
      <c r="J253" s="7" t="s">
        <v>1297</v>
      </c>
      <c r="K253" s="28" t="s">
        <v>15</v>
      </c>
    </row>
    <row r="254" spans="1:11" ht="15.75" x14ac:dyDescent="0.25">
      <c r="A254" s="12" t="s">
        <v>776</v>
      </c>
      <c r="B254" s="7" t="s">
        <v>777</v>
      </c>
      <c r="C254" s="7" t="s">
        <v>151</v>
      </c>
      <c r="D254" s="8">
        <v>3.1410512974987592E-2</v>
      </c>
      <c r="E254" s="27">
        <f>_xlfn.XLOOKUP(Table256[[#This Row],[PUMA_CZG]],'[1]Gas PUMA-CZ Results'!$L$3:$L$383,'[1]Gas PUMA-CZ Results'!$M$3:$M$383)</f>
        <v>3.1210170776768246E-2</v>
      </c>
      <c r="F254" s="13">
        <v>7.0021568481537051E-3</v>
      </c>
      <c r="G254" s="27">
        <f>_xlfn.XLOOKUP(Table256[[#This Row],[PUMA_CZG]],'[1]Gas PUMA-CZ Results'!$L$3:$L$383,'[1]Gas PUMA-CZ Results'!$N$3:$N$383)</f>
        <v>6.992151553977974E-3</v>
      </c>
      <c r="H254" s="9">
        <f>(Table256[[#This Row],[FERA AR20]]-Table256[[#This Row],[Base AR20]])*100</f>
        <v>-2.0034219821934637E-2</v>
      </c>
      <c r="I254" s="9">
        <f>(Table256[[#This Row],[FERA AR50]]-Table256[[#This Row],[Base AR50]])*100</f>
        <v>-1.000529417573108E-3</v>
      </c>
      <c r="J254" s="7" t="s">
        <v>778</v>
      </c>
      <c r="K254" s="28" t="s">
        <v>15</v>
      </c>
    </row>
    <row r="255" spans="1:11" ht="15.75" x14ac:dyDescent="0.25">
      <c r="A255" s="12" t="s">
        <v>616</v>
      </c>
      <c r="B255" s="7" t="s">
        <v>617</v>
      </c>
      <c r="C255" s="7" t="s">
        <v>26</v>
      </c>
      <c r="D255" s="8">
        <v>2.224869921746488E-2</v>
      </c>
      <c r="E255" s="27">
        <f>_xlfn.XLOOKUP(Table256[[#This Row],[PUMA_CZG]],'[1]Gas PUMA-CZ Results'!$L$3:$L$383,'[1]Gas PUMA-CZ Results'!$M$3:$M$383)</f>
        <v>2.2049374313240052E-2</v>
      </c>
      <c r="F255" s="13">
        <v>8.732258694102454E-3</v>
      </c>
      <c r="G255" s="27">
        <f>_xlfn.XLOOKUP(Table256[[#This Row],[PUMA_CZG]],'[1]Gas PUMA-CZ Results'!$L$3:$L$383,'[1]Gas PUMA-CZ Results'!$N$3:$N$383)</f>
        <v>8.7013909735490242E-3</v>
      </c>
      <c r="H255" s="9">
        <f>(Table256[[#This Row],[FERA AR20]]-Table256[[#This Row],[Base AR20]])*100</f>
        <v>-1.9932490422482768E-2</v>
      </c>
      <c r="I255" s="9">
        <f>(Table256[[#This Row],[FERA AR50]]-Table256[[#This Row],[Base AR50]])*100</f>
        <v>-3.0867720553429817E-3</v>
      </c>
      <c r="J255" s="7" t="s">
        <v>618</v>
      </c>
      <c r="K255" s="28" t="s">
        <v>15</v>
      </c>
    </row>
    <row r="256" spans="1:11" ht="15.75" x14ac:dyDescent="0.25">
      <c r="A256" s="12" t="s">
        <v>335</v>
      </c>
      <c r="B256" s="7" t="s">
        <v>336</v>
      </c>
      <c r="C256" s="7" t="s">
        <v>1172</v>
      </c>
      <c r="D256" s="8">
        <v>4.4785805569139206E-2</v>
      </c>
      <c r="E256" s="27">
        <f>_xlfn.XLOOKUP(Table256[[#This Row],[PUMA_CZG]],'[1]Gas PUMA-CZ Results'!$L$3:$L$383,'[1]Gas PUMA-CZ Results'!$M$3:$M$383)</f>
        <v>4.4590108001174238E-2</v>
      </c>
      <c r="F256" s="13">
        <v>1.3226974359141499E-2</v>
      </c>
      <c r="G256" s="27">
        <f>_xlfn.XLOOKUP(Table256[[#This Row],[PUMA_CZG]],'[1]Gas PUMA-CZ Results'!$L$3:$L$383,'[1]Gas PUMA-CZ Results'!$N$3:$N$383)</f>
        <v>1.3209389790473848E-2</v>
      </c>
      <c r="H256" s="9">
        <f>(Table256[[#This Row],[FERA AR20]]-Table256[[#This Row],[Base AR20]])*100</f>
        <v>-1.9569756796496834E-2</v>
      </c>
      <c r="I256" s="9">
        <f>(Table256[[#This Row],[FERA AR50]]-Table256[[#This Row],[Base AR50]])*100</f>
        <v>-1.7584568667650471E-3</v>
      </c>
      <c r="J256" s="7" t="s">
        <v>1247</v>
      </c>
      <c r="K256" s="28" t="s">
        <v>15</v>
      </c>
    </row>
    <row r="257" spans="1:11" ht="15.75" x14ac:dyDescent="0.25">
      <c r="A257" s="12" t="s">
        <v>796</v>
      </c>
      <c r="B257" s="7" t="s">
        <v>797</v>
      </c>
      <c r="C257" s="7" t="s">
        <v>1134</v>
      </c>
      <c r="D257" s="8">
        <v>3.0830452680499418E-2</v>
      </c>
      <c r="E257" s="27">
        <f>_xlfn.XLOOKUP(Table256[[#This Row],[PUMA_CZG]],'[1]Gas PUMA-CZ Results'!$L$3:$L$383,'[1]Gas PUMA-CZ Results'!$M$3:$M$383)</f>
        <v>3.0635221361185138E-2</v>
      </c>
      <c r="F257" s="13">
        <v>1.045264406511905E-2</v>
      </c>
      <c r="G257" s="27">
        <f>_xlfn.XLOOKUP(Table256[[#This Row],[PUMA_CZG]],'[1]Gas PUMA-CZ Results'!$L$3:$L$383,'[1]Gas PUMA-CZ Results'!$N$3:$N$383)</f>
        <v>1.0430144810539992E-2</v>
      </c>
      <c r="H257" s="9">
        <f>(Table256[[#This Row],[FERA AR20]]-Table256[[#This Row],[Base AR20]])*100</f>
        <v>-1.9523131931428045E-2</v>
      </c>
      <c r="I257" s="9">
        <f>(Table256[[#This Row],[FERA AR50]]-Table256[[#This Row],[Base AR50]])*100</f>
        <v>-2.2499254579057965E-3</v>
      </c>
      <c r="J257" s="7" t="s">
        <v>1298</v>
      </c>
      <c r="K257" s="28" t="s">
        <v>15</v>
      </c>
    </row>
    <row r="258" spans="1:11" ht="15.75" x14ac:dyDescent="0.25">
      <c r="A258" s="12" t="s">
        <v>673</v>
      </c>
      <c r="B258" s="7" t="s">
        <v>674</v>
      </c>
      <c r="C258" s="7" t="s">
        <v>151</v>
      </c>
      <c r="D258" s="8">
        <v>3.0959847606190319E-2</v>
      </c>
      <c r="E258" s="27">
        <f>_xlfn.XLOOKUP(Table256[[#This Row],[PUMA_CZG]],'[1]Gas PUMA-CZ Results'!$L$3:$L$383,'[1]Gas PUMA-CZ Results'!$M$3:$M$383)</f>
        <v>3.0764973539307145E-2</v>
      </c>
      <c r="F258" s="13">
        <v>9.3999680921779856E-3</v>
      </c>
      <c r="G258" s="27">
        <f>_xlfn.XLOOKUP(Table256[[#This Row],[PUMA_CZG]],'[1]Gas PUMA-CZ Results'!$L$3:$L$383,'[1]Gas PUMA-CZ Results'!$N$3:$N$383)</f>
        <v>9.3819442824458355E-3</v>
      </c>
      <c r="H258" s="9">
        <f>(Table256[[#This Row],[FERA AR20]]-Table256[[#This Row],[Base AR20]])*100</f>
        <v>-1.9487406688317374E-2</v>
      </c>
      <c r="I258" s="9">
        <f>(Table256[[#This Row],[FERA AR50]]-Table256[[#This Row],[Base AR50]])*100</f>
        <v>-1.8023809732150078E-3</v>
      </c>
      <c r="J258" s="7" t="s">
        <v>780</v>
      </c>
      <c r="K258" s="28" t="s">
        <v>15</v>
      </c>
    </row>
    <row r="259" spans="1:11" ht="15.75" x14ac:dyDescent="0.25">
      <c r="A259" s="12" t="s">
        <v>663</v>
      </c>
      <c r="B259" s="7" t="s">
        <v>664</v>
      </c>
      <c r="C259" s="7" t="s">
        <v>57</v>
      </c>
      <c r="D259" s="8">
        <v>2.4587773895536708E-2</v>
      </c>
      <c r="E259" s="27">
        <f>_xlfn.XLOOKUP(Table256[[#This Row],[PUMA_CZG]],'[1]Gas PUMA-CZ Results'!$L$3:$L$383,'[1]Gas PUMA-CZ Results'!$M$3:$M$383)</f>
        <v>2.4394125588517383E-2</v>
      </c>
      <c r="F259" s="13">
        <v>8.9616290336556204E-3</v>
      </c>
      <c r="G259" s="27">
        <f>_xlfn.XLOOKUP(Table256[[#This Row],[PUMA_CZG]],'[1]Gas PUMA-CZ Results'!$L$3:$L$383,'[1]Gas PUMA-CZ Results'!$N$3:$N$383)</f>
        <v>8.9358102176990886E-3</v>
      </c>
      <c r="H259" s="9">
        <f>(Table256[[#This Row],[FERA AR20]]-Table256[[#This Row],[Base AR20]])*100</f>
        <v>-1.9364830701932428E-2</v>
      </c>
      <c r="I259" s="9">
        <f>(Table256[[#This Row],[FERA AR50]]-Table256[[#This Row],[Base AR50]])*100</f>
        <v>-2.5818815956531876E-3</v>
      </c>
      <c r="J259" s="7" t="s">
        <v>665</v>
      </c>
      <c r="K259" s="28" t="s">
        <v>15</v>
      </c>
    </row>
    <row r="260" spans="1:11" ht="15.75" x14ac:dyDescent="0.25">
      <c r="A260" s="12" t="s">
        <v>792</v>
      </c>
      <c r="B260" s="7" t="s">
        <v>793</v>
      </c>
      <c r="C260" s="7" t="s">
        <v>151</v>
      </c>
      <c r="D260" s="8">
        <v>3.0087526201183375E-2</v>
      </c>
      <c r="E260" s="27">
        <f>_xlfn.XLOOKUP(Table256[[#This Row],[PUMA_CZG]],'[1]Gas PUMA-CZ Results'!$L$3:$L$383,'[1]Gas PUMA-CZ Results'!$M$3:$M$383)</f>
        <v>2.990365390300664E-2</v>
      </c>
      <c r="F260" s="13">
        <v>7.3412842266671668E-3</v>
      </c>
      <c r="G260" s="27">
        <f>_xlfn.XLOOKUP(Table256[[#This Row],[PUMA_CZG]],'[1]Gas PUMA-CZ Results'!$L$3:$L$383,'[1]Gas PUMA-CZ Results'!$N$3:$N$383)</f>
        <v>7.3302870644992796E-3</v>
      </c>
      <c r="H260" s="9">
        <f>(Table256[[#This Row],[FERA AR20]]-Table256[[#This Row],[Base AR20]])*100</f>
        <v>-1.8387229817673489E-2</v>
      </c>
      <c r="I260" s="9">
        <f>(Table256[[#This Row],[FERA AR50]]-Table256[[#This Row],[Base AR50]])*100</f>
        <v>-1.0997162167887195E-3</v>
      </c>
      <c r="J260" s="7" t="s">
        <v>794</v>
      </c>
      <c r="K260" s="28" t="s">
        <v>15</v>
      </c>
    </row>
    <row r="261" spans="1:11" ht="15.75" x14ac:dyDescent="0.25">
      <c r="A261" s="12" t="s">
        <v>730</v>
      </c>
      <c r="B261" s="7" t="s">
        <v>731</v>
      </c>
      <c r="C261" s="7" t="s">
        <v>1134</v>
      </c>
      <c r="D261" s="8">
        <v>2.669793016127002E-2</v>
      </c>
      <c r="E261" s="27">
        <f>_xlfn.XLOOKUP(Table256[[#This Row],[PUMA_CZG]],'[1]Gas PUMA-CZ Results'!$L$3:$L$383,'[1]Gas PUMA-CZ Results'!$M$3:$M$383)</f>
        <v>2.651839257091634E-2</v>
      </c>
      <c r="F261" s="13">
        <v>6.9735010903969347E-3</v>
      </c>
      <c r="G261" s="27">
        <f>_xlfn.XLOOKUP(Table256[[#This Row],[PUMA_CZG]],'[1]Gas PUMA-CZ Results'!$L$3:$L$383,'[1]Gas PUMA-CZ Results'!$N$3:$N$383)</f>
        <v>6.961204196219227E-3</v>
      </c>
      <c r="H261" s="9">
        <f>(Table256[[#This Row],[FERA AR20]]-Table256[[#This Row],[Base AR20]])*100</f>
        <v>-1.7953759035367958E-2</v>
      </c>
      <c r="I261" s="9">
        <f>(Table256[[#This Row],[FERA AR50]]-Table256[[#This Row],[Base AR50]])*100</f>
        <v>-1.2296894177707754E-3</v>
      </c>
      <c r="J261" s="7" t="s">
        <v>1307</v>
      </c>
      <c r="K261" s="28" t="s">
        <v>15</v>
      </c>
    </row>
    <row r="262" spans="1:11" ht="15.75" x14ac:dyDescent="0.25">
      <c r="A262" s="12" t="s">
        <v>750</v>
      </c>
      <c r="B262" s="7" t="s">
        <v>751</v>
      </c>
      <c r="C262" s="7" t="s">
        <v>1134</v>
      </c>
      <c r="D262" s="8">
        <v>2.5313110048154473E-2</v>
      </c>
      <c r="E262" s="27">
        <f>_xlfn.XLOOKUP(Table256[[#This Row],[PUMA_CZG]],'[1]Gas PUMA-CZ Results'!$L$3:$L$383,'[1]Gas PUMA-CZ Results'!$M$3:$M$383)</f>
        <v>2.513444460773712E-2</v>
      </c>
      <c r="F262" s="13">
        <v>8.7705016663481589E-3</v>
      </c>
      <c r="G262" s="27">
        <f>_xlfn.XLOOKUP(Table256[[#This Row],[PUMA_CZG]],'[1]Gas PUMA-CZ Results'!$L$3:$L$383,'[1]Gas PUMA-CZ Results'!$N$3:$N$383)</f>
        <v>8.748958907429643E-3</v>
      </c>
      <c r="H262" s="9">
        <f>(Table256[[#This Row],[FERA AR20]]-Table256[[#This Row],[Base AR20]])*100</f>
        <v>-1.7866544041735336E-2</v>
      </c>
      <c r="I262" s="9">
        <f>(Table256[[#This Row],[FERA AR50]]-Table256[[#This Row],[Base AR50]])*100</f>
        <v>-2.1542758918515967E-3</v>
      </c>
      <c r="J262" s="7" t="s">
        <v>1311</v>
      </c>
      <c r="K262" s="28" t="s">
        <v>15</v>
      </c>
    </row>
    <row r="263" spans="1:11" ht="15.75" x14ac:dyDescent="0.25">
      <c r="A263" s="12" t="s">
        <v>558</v>
      </c>
      <c r="B263" s="7" t="s">
        <v>559</v>
      </c>
      <c r="C263" s="7" t="s">
        <v>1134</v>
      </c>
      <c r="D263" s="8">
        <v>5.0147204626177909E-2</v>
      </c>
      <c r="E263" s="27">
        <f>_xlfn.XLOOKUP(Table256[[#This Row],[PUMA_CZG]],'[1]Gas PUMA-CZ Results'!$L$3:$L$383,'[1]Gas PUMA-CZ Results'!$M$3:$M$383)</f>
        <v>4.9971392460475036E-2</v>
      </c>
      <c r="F263" s="13">
        <v>8.7261507525332564E-3</v>
      </c>
      <c r="G263" s="27">
        <f>_xlfn.XLOOKUP(Table256[[#This Row],[PUMA_CZG]],'[1]Gas PUMA-CZ Results'!$L$3:$L$383,'[1]Gas PUMA-CZ Results'!$N$3:$N$383)</f>
        <v>8.7208903828888476E-3</v>
      </c>
      <c r="H263" s="9">
        <f>(Table256[[#This Row],[FERA AR20]]-Table256[[#This Row],[Base AR20]])*100</f>
        <v>-1.7581216570287245E-2</v>
      </c>
      <c r="I263" s="9">
        <f>(Table256[[#This Row],[FERA AR50]]-Table256[[#This Row],[Base AR50]])*100</f>
        <v>-5.2603696444088188E-4</v>
      </c>
      <c r="J263" s="7" t="s">
        <v>1235</v>
      </c>
      <c r="K263" s="28" t="s">
        <v>15</v>
      </c>
    </row>
    <row r="264" spans="1:11" ht="15.75" x14ac:dyDescent="0.25">
      <c r="A264" s="12" t="s">
        <v>742</v>
      </c>
      <c r="B264" s="7" t="s">
        <v>743</v>
      </c>
      <c r="C264" s="7" t="s">
        <v>1134</v>
      </c>
      <c r="D264" s="8">
        <v>2.473556732665257E-2</v>
      </c>
      <c r="E264" s="27">
        <f>_xlfn.XLOOKUP(Table256[[#This Row],[PUMA_CZG]],'[1]Gas PUMA-CZ Results'!$L$3:$L$383,'[1]Gas PUMA-CZ Results'!$M$3:$M$383)</f>
        <v>2.4559789920018636E-2</v>
      </c>
      <c r="F264" s="13">
        <v>8.263210899194174E-3</v>
      </c>
      <c r="G264" s="27">
        <f>_xlfn.XLOOKUP(Table256[[#This Row],[PUMA_CZG]],'[1]Gas PUMA-CZ Results'!$L$3:$L$383,'[1]Gas PUMA-CZ Results'!$N$3:$N$383)</f>
        <v>8.2435115455149963E-3</v>
      </c>
      <c r="H264" s="9">
        <f>(Table256[[#This Row],[FERA AR20]]-Table256[[#This Row],[Base AR20]])*100</f>
        <v>-1.7577740663393335E-2</v>
      </c>
      <c r="I264" s="9">
        <f>(Table256[[#This Row],[FERA AR50]]-Table256[[#This Row],[Base AR50]])*100</f>
        <v>-1.9699353679177717E-3</v>
      </c>
      <c r="J264" s="7" t="s">
        <v>1313</v>
      </c>
      <c r="K264" s="28" t="s">
        <v>15</v>
      </c>
    </row>
    <row r="265" spans="1:11" ht="15.75" x14ac:dyDescent="0.25">
      <c r="A265" s="12" t="s">
        <v>697</v>
      </c>
      <c r="B265" s="7" t="s">
        <v>698</v>
      </c>
      <c r="C265" s="7" t="s">
        <v>57</v>
      </c>
      <c r="D265" s="8">
        <v>2.2829886345011464E-2</v>
      </c>
      <c r="E265" s="27">
        <f>_xlfn.XLOOKUP(Table256[[#This Row],[PUMA_CZG]],'[1]Gas PUMA-CZ Results'!$L$3:$L$383,'[1]Gas PUMA-CZ Results'!$M$3:$M$383)</f>
        <v>2.2654207748304771E-2</v>
      </c>
      <c r="F265" s="13">
        <v>8.4451530510977844E-3</v>
      </c>
      <c r="G265" s="27">
        <f>_xlfn.XLOOKUP(Table256[[#This Row],[PUMA_CZG]],'[1]Gas PUMA-CZ Results'!$L$3:$L$383,'[1]Gas PUMA-CZ Results'!$N$3:$N$383)</f>
        <v>8.4210529081583333E-3</v>
      </c>
      <c r="H265" s="9">
        <f>(Table256[[#This Row],[FERA AR20]]-Table256[[#This Row],[Base AR20]])*100</f>
        <v>-1.7567859670669303E-2</v>
      </c>
      <c r="I265" s="9">
        <f>(Table256[[#This Row],[FERA AR50]]-Table256[[#This Row],[Base AR50]])*100</f>
        <v>-2.4100142939451064E-3</v>
      </c>
      <c r="J265" s="7" t="s">
        <v>699</v>
      </c>
      <c r="K265" s="28" t="s">
        <v>15</v>
      </c>
    </row>
    <row r="266" spans="1:11" ht="15.75" x14ac:dyDescent="0.25">
      <c r="A266" s="12" t="s">
        <v>280</v>
      </c>
      <c r="B266" s="7" t="s">
        <v>281</v>
      </c>
      <c r="C266" s="7" t="s">
        <v>1172</v>
      </c>
      <c r="D266" s="8">
        <v>4.1823393861296139E-2</v>
      </c>
      <c r="E266" s="27">
        <f>_xlfn.XLOOKUP(Table256[[#This Row],[PUMA_CZG]],'[1]Gas PUMA-CZ Results'!$L$3:$L$383,'[1]Gas PUMA-CZ Results'!$M$3:$M$383)</f>
        <v>4.1649260759350736E-2</v>
      </c>
      <c r="F266" s="13">
        <v>1.558634368670833E-2</v>
      </c>
      <c r="G266" s="27">
        <f>_xlfn.XLOOKUP(Table256[[#This Row],[PUMA_CZG]],'[1]Gas PUMA-CZ Results'!$L$3:$L$383,'[1]Gas PUMA-CZ Results'!$N$3:$N$383)</f>
        <v>1.5561878158418724E-2</v>
      </c>
      <c r="H266" s="9">
        <f>(Table256[[#This Row],[FERA AR20]]-Table256[[#This Row],[Base AR20]])*100</f>
        <v>-1.7413310194540343E-2</v>
      </c>
      <c r="I266" s="9">
        <f>(Table256[[#This Row],[FERA AR50]]-Table256[[#This Row],[Base AR50]])*100</f>
        <v>-2.4465528289606062E-3</v>
      </c>
      <c r="J266" s="7" t="s">
        <v>1254</v>
      </c>
      <c r="K266" s="28" t="s">
        <v>15</v>
      </c>
    </row>
    <row r="267" spans="1:11" ht="15.75" x14ac:dyDescent="0.25">
      <c r="A267" s="12" t="s">
        <v>753</v>
      </c>
      <c r="B267" s="7" t="s">
        <v>754</v>
      </c>
      <c r="C267" s="7" t="s">
        <v>182</v>
      </c>
      <c r="D267" s="8">
        <v>2.660070739307345E-2</v>
      </c>
      <c r="E267" s="27">
        <f>_xlfn.XLOOKUP(Table256[[#This Row],[PUMA_CZG]],'[1]Gas PUMA-CZ Results'!$L$3:$L$383,'[1]Gas PUMA-CZ Results'!$M$3:$M$383)</f>
        <v>2.6427999721794611E-2</v>
      </c>
      <c r="F267" s="13">
        <v>7.6939259329169658E-3</v>
      </c>
      <c r="G267" s="27">
        <f>_xlfn.XLOOKUP(Table256[[#This Row],[PUMA_CZG]],'[1]Gas PUMA-CZ Results'!$L$3:$L$383,'[1]Gas PUMA-CZ Results'!$N$3:$N$383)</f>
        <v>7.6794139225166147E-3</v>
      </c>
      <c r="H267" s="9">
        <f>(Table256[[#This Row],[FERA AR20]]-Table256[[#This Row],[Base AR20]])*100</f>
        <v>-1.7270767127883918E-2</v>
      </c>
      <c r="I267" s="9">
        <f>(Table256[[#This Row],[FERA AR50]]-Table256[[#This Row],[Base AR50]])*100</f>
        <v>-1.4512010400351098E-3</v>
      </c>
      <c r="J267" s="7" t="s">
        <v>755</v>
      </c>
      <c r="K267" s="28" t="s">
        <v>15</v>
      </c>
    </row>
    <row r="268" spans="1:11" ht="15.75" x14ac:dyDescent="0.25">
      <c r="A268" s="12" t="s">
        <v>320</v>
      </c>
      <c r="B268" s="7" t="s">
        <v>321</v>
      </c>
      <c r="C268" s="7" t="s">
        <v>1134</v>
      </c>
      <c r="D268" s="8">
        <v>5.6305467702089849E-2</v>
      </c>
      <c r="E268" s="27">
        <f>_xlfn.XLOOKUP(Table256[[#This Row],[PUMA_CZG]],'[1]Gas PUMA-CZ Results'!$L$3:$L$383,'[1]Gas PUMA-CZ Results'!$M$3:$M$383)</f>
        <v>5.6134490290475673E-2</v>
      </c>
      <c r="F268" s="13">
        <v>1.2527664135112904E-2</v>
      </c>
      <c r="G268" s="27">
        <f>_xlfn.XLOOKUP(Table256[[#This Row],[PUMA_CZG]],'[1]Gas PUMA-CZ Results'!$L$3:$L$383,'[1]Gas PUMA-CZ Results'!$N$3:$N$383)</f>
        <v>1.2519376456511595E-2</v>
      </c>
      <c r="H268" s="9">
        <f>(Table256[[#This Row],[FERA AR20]]-Table256[[#This Row],[Base AR20]])*100</f>
        <v>-1.7097741161417601E-2</v>
      </c>
      <c r="I268" s="9">
        <f>(Table256[[#This Row],[FERA AR50]]-Table256[[#This Row],[Base AR50]])*100</f>
        <v>-8.2876786013097448E-4</v>
      </c>
      <c r="J268" s="7" t="s">
        <v>1216</v>
      </c>
      <c r="K268" s="28" t="s">
        <v>15</v>
      </c>
    </row>
    <row r="269" spans="1:11" ht="15.75" x14ac:dyDescent="0.25">
      <c r="A269" s="12" t="s">
        <v>786</v>
      </c>
      <c r="B269" s="7" t="s">
        <v>787</v>
      </c>
      <c r="C269" s="7" t="s">
        <v>1134</v>
      </c>
      <c r="D269" s="8">
        <v>2.5968440290845312E-2</v>
      </c>
      <c r="E269" s="27">
        <f>_xlfn.XLOOKUP(Table256[[#This Row],[PUMA_CZG]],'[1]Gas PUMA-CZ Results'!$L$3:$L$383,'[1]Gas PUMA-CZ Results'!$M$3:$M$383)</f>
        <v>2.5798561677066744E-2</v>
      </c>
      <c r="F269" s="13">
        <v>8.3004162245752591E-3</v>
      </c>
      <c r="G269" s="27">
        <f>_xlfn.XLOOKUP(Table256[[#This Row],[PUMA_CZG]],'[1]Gas PUMA-CZ Results'!$L$3:$L$383,'[1]Gas PUMA-CZ Results'!$N$3:$N$383)</f>
        <v>8.2829860382782044E-3</v>
      </c>
      <c r="H269" s="9">
        <f>(Table256[[#This Row],[FERA AR20]]-Table256[[#This Row],[Base AR20]])*100</f>
        <v>-1.6987861377856794E-2</v>
      </c>
      <c r="I269" s="9">
        <f>(Table256[[#This Row],[FERA AR50]]-Table256[[#This Row],[Base AR50]])*100</f>
        <v>-1.7430186297054742E-3</v>
      </c>
      <c r="J269" s="7" t="s">
        <v>1309</v>
      </c>
      <c r="K269" s="28" t="s">
        <v>15</v>
      </c>
    </row>
    <row r="270" spans="1:11" ht="15.75" x14ac:dyDescent="0.25">
      <c r="A270" s="12" t="s">
        <v>757</v>
      </c>
      <c r="B270" s="7" t="s">
        <v>758</v>
      </c>
      <c r="C270" s="7" t="s">
        <v>1172</v>
      </c>
      <c r="D270" s="8">
        <v>2.5234149415939829E-2</v>
      </c>
      <c r="E270" s="27">
        <f>_xlfn.XLOOKUP(Table256[[#This Row],[PUMA_CZG]],'[1]Gas PUMA-CZ Results'!$L$3:$L$383,'[1]Gas PUMA-CZ Results'!$M$3:$M$383)</f>
        <v>2.5065437920170099E-2</v>
      </c>
      <c r="F270" s="13">
        <v>9.0603774975886332E-3</v>
      </c>
      <c r="G270" s="27">
        <f>_xlfn.XLOOKUP(Table256[[#This Row],[PUMA_CZG]],'[1]Gas PUMA-CZ Results'!$L$3:$L$383,'[1]Gas PUMA-CZ Results'!$N$3:$N$383)</f>
        <v>9.0385353227158821E-3</v>
      </c>
      <c r="H270" s="9">
        <f>(Table256[[#This Row],[FERA AR20]]-Table256[[#This Row],[Base AR20]])*100</f>
        <v>-1.687114957697293E-2</v>
      </c>
      <c r="I270" s="9">
        <f>(Table256[[#This Row],[FERA AR50]]-Table256[[#This Row],[Base AR50]])*100</f>
        <v>-2.1842174872751044E-3</v>
      </c>
      <c r="J270" s="7" t="s">
        <v>1312</v>
      </c>
      <c r="K270" s="28" t="s">
        <v>15</v>
      </c>
    </row>
    <row r="271" spans="1:11" ht="15.75" x14ac:dyDescent="0.25">
      <c r="A271" s="12" t="s">
        <v>458</v>
      </c>
      <c r="B271" s="7" t="s">
        <v>459</v>
      </c>
      <c r="C271" s="7" t="s">
        <v>57</v>
      </c>
      <c r="D271" s="8">
        <v>3.3345704246711842E-2</v>
      </c>
      <c r="E271" s="27">
        <f>_xlfn.XLOOKUP(Table256[[#This Row],[PUMA_CZG]],'[1]Gas PUMA-CZ Results'!$L$3:$L$383,'[1]Gas PUMA-CZ Results'!$M$3:$M$383)</f>
        <v>3.3177357222061811E-2</v>
      </c>
      <c r="F271" s="13">
        <v>1.1124046117460559E-2</v>
      </c>
      <c r="G271" s="27">
        <f>_xlfn.XLOOKUP(Table256[[#This Row],[PUMA_CZG]],'[1]Gas PUMA-CZ Results'!$L$3:$L$383,'[1]Gas PUMA-CZ Results'!$N$3:$N$383)</f>
        <v>1.1105538620480724E-2</v>
      </c>
      <c r="H271" s="9">
        <f>(Table256[[#This Row],[FERA AR20]]-Table256[[#This Row],[Base AR20]])*100</f>
        <v>-1.6834702465003126E-2</v>
      </c>
      <c r="I271" s="9">
        <f>(Table256[[#This Row],[FERA AR50]]-Table256[[#This Row],[Base AR50]])*100</f>
        <v>-1.8507496979834961E-3</v>
      </c>
      <c r="J271" s="7" t="s">
        <v>460</v>
      </c>
      <c r="K271" s="28" t="s">
        <v>15</v>
      </c>
    </row>
    <row r="272" spans="1:11" ht="15.75" x14ac:dyDescent="0.25">
      <c r="A272" s="12" t="s">
        <v>773</v>
      </c>
      <c r="B272" s="7" t="s">
        <v>774</v>
      </c>
      <c r="C272" s="7" t="s">
        <v>182</v>
      </c>
      <c r="D272" s="8">
        <v>2.6109437296588819E-2</v>
      </c>
      <c r="E272" s="27">
        <f>_xlfn.XLOOKUP(Table256[[#This Row],[PUMA_CZG]],'[1]Gas PUMA-CZ Results'!$L$3:$L$383,'[1]Gas PUMA-CZ Results'!$M$3:$M$383)</f>
        <v>2.5942778186585462E-2</v>
      </c>
      <c r="F272" s="13">
        <v>7.2004912564898084E-3</v>
      </c>
      <c r="G272" s="27">
        <f>_xlfn.XLOOKUP(Table256[[#This Row],[PUMA_CZG]],'[1]Gas PUMA-CZ Results'!$L$3:$L$383,'[1]Gas PUMA-CZ Results'!$N$3:$N$383)</f>
        <v>7.1877575865990978E-3</v>
      </c>
      <c r="H272" s="9">
        <f>(Table256[[#This Row],[FERA AR20]]-Table256[[#This Row],[Base AR20]])*100</f>
        <v>-1.6665911000335668E-2</v>
      </c>
      <c r="I272" s="9">
        <f>(Table256[[#This Row],[FERA AR50]]-Table256[[#This Row],[Base AR50]])*100</f>
        <v>-1.2733669890710626E-3</v>
      </c>
      <c r="J272" s="7" t="s">
        <v>775</v>
      </c>
      <c r="K272" s="28" t="s">
        <v>15</v>
      </c>
    </row>
    <row r="273" spans="1:11" ht="15.75" x14ac:dyDescent="0.25">
      <c r="A273" s="12" t="s">
        <v>817</v>
      </c>
      <c r="B273" s="7" t="s">
        <v>818</v>
      </c>
      <c r="C273" s="7" t="s">
        <v>1134</v>
      </c>
      <c r="D273" s="8">
        <v>2.8570020148896168E-2</v>
      </c>
      <c r="E273" s="27">
        <f>_xlfn.XLOOKUP(Table256[[#This Row],[PUMA_CZG]],'[1]Gas PUMA-CZ Results'!$L$3:$L$383,'[1]Gas PUMA-CZ Results'!$M$3:$M$383)</f>
        <v>2.8404268196203637E-2</v>
      </c>
      <c r="F273" s="13">
        <v>8.1997575017962645E-3</v>
      </c>
      <c r="G273" s="27">
        <f>_xlfn.XLOOKUP(Table256[[#This Row],[PUMA_CZG]],'[1]Gas PUMA-CZ Results'!$L$3:$L$383,'[1]Gas PUMA-CZ Results'!$N$3:$N$383)</f>
        <v>8.1860594668659824E-3</v>
      </c>
      <c r="H273" s="9">
        <f>(Table256[[#This Row],[FERA AR20]]-Table256[[#This Row],[Base AR20]])*100</f>
        <v>-1.6575195269253121E-2</v>
      </c>
      <c r="I273" s="9">
        <f>(Table256[[#This Row],[FERA AR50]]-Table256[[#This Row],[Base AR50]])*100</f>
        <v>-1.3698034930282113E-3</v>
      </c>
      <c r="J273" s="7" t="s">
        <v>1303</v>
      </c>
      <c r="K273" s="28" t="s">
        <v>15</v>
      </c>
    </row>
    <row r="274" spans="1:11" ht="15.75" x14ac:dyDescent="0.25">
      <c r="A274" s="12" t="s">
        <v>824</v>
      </c>
      <c r="B274" s="7" t="s">
        <v>825</v>
      </c>
      <c r="C274" s="7" t="s">
        <v>1134</v>
      </c>
      <c r="D274" s="8">
        <v>2.8061319222603902E-2</v>
      </c>
      <c r="E274" s="27">
        <f>_xlfn.XLOOKUP(Table256[[#This Row],[PUMA_CZG]],'[1]Gas PUMA-CZ Results'!$L$3:$L$383,'[1]Gas PUMA-CZ Results'!$M$3:$M$383)</f>
        <v>2.7899906126752437E-2</v>
      </c>
      <c r="F274" s="13">
        <v>9.7280330624026391E-3</v>
      </c>
      <c r="G274" s="27">
        <f>_xlfn.XLOOKUP(Table256[[#This Row],[PUMA_CZG]],'[1]Gas PUMA-CZ Results'!$L$3:$L$383,'[1]Gas PUMA-CZ Results'!$N$3:$N$383)</f>
        <v>9.7085636960376701E-3</v>
      </c>
      <c r="H274" s="9">
        <f>(Table256[[#This Row],[FERA AR20]]-Table256[[#This Row],[Base AR20]])*100</f>
        <v>-1.6141309585146479E-2</v>
      </c>
      <c r="I274" s="9">
        <f>(Table256[[#This Row],[FERA AR50]]-Table256[[#This Row],[Base AR50]])*100</f>
        <v>-1.9469366364969001E-3</v>
      </c>
      <c r="J274" s="7" t="s">
        <v>1305</v>
      </c>
      <c r="K274" s="28" t="s">
        <v>15</v>
      </c>
    </row>
    <row r="275" spans="1:11" ht="15.75" x14ac:dyDescent="0.25">
      <c r="A275" s="12" t="s">
        <v>760</v>
      </c>
      <c r="B275" s="7" t="s">
        <v>761</v>
      </c>
      <c r="C275" s="7" t="s">
        <v>85</v>
      </c>
      <c r="D275" s="8">
        <v>2.2888212348596098E-2</v>
      </c>
      <c r="E275" s="27">
        <f>_xlfn.XLOOKUP(Table256[[#This Row],[PUMA_CZG]],'[1]Gas PUMA-CZ Results'!$L$3:$L$383,'[1]Gas PUMA-CZ Results'!$M$3:$M$383)</f>
        <v>2.2728255319573856E-2</v>
      </c>
      <c r="F275" s="13">
        <v>6.6993408514529583E-3</v>
      </c>
      <c r="G275" s="27">
        <f>_xlfn.XLOOKUP(Table256[[#This Row],[PUMA_CZG]],'[1]Gas PUMA-CZ Results'!$L$3:$L$383,'[1]Gas PUMA-CZ Results'!$N$3:$N$383)</f>
        <v>6.6855693117756354E-3</v>
      </c>
      <c r="H275" s="9">
        <f>(Table256[[#This Row],[FERA AR20]]-Table256[[#This Row],[Base AR20]])*100</f>
        <v>-1.5995702902224171E-2</v>
      </c>
      <c r="I275" s="9">
        <f>(Table256[[#This Row],[FERA AR50]]-Table256[[#This Row],[Base AR50]])*100</f>
        <v>-1.3771539677322892E-3</v>
      </c>
      <c r="J275" s="7" t="s">
        <v>762</v>
      </c>
      <c r="K275" s="28" t="s">
        <v>15</v>
      </c>
    </row>
    <row r="276" spans="1:11" ht="15.75" x14ac:dyDescent="0.25">
      <c r="A276" s="12" t="s">
        <v>583</v>
      </c>
      <c r="B276" s="7" t="s">
        <v>584</v>
      </c>
      <c r="C276" s="7" t="s">
        <v>182</v>
      </c>
      <c r="D276" s="8">
        <v>2.5502793394965938E-2</v>
      </c>
      <c r="E276" s="27">
        <f>_xlfn.XLOOKUP(Table256[[#This Row],[PUMA_CZG]],'[1]Gas PUMA-CZ Results'!$L$3:$L$383,'[1]Gas PUMA-CZ Results'!$M$3:$M$383)</f>
        <v>2.5343728789683495E-2</v>
      </c>
      <c r="F276" s="13">
        <v>6.768764598117572E-3</v>
      </c>
      <c r="G276" s="27">
        <f>_xlfn.XLOOKUP(Table256[[#This Row],[PUMA_CZG]],'[1]Gas PUMA-CZ Results'!$L$3:$L$383,'[1]Gas PUMA-CZ Results'!$N$3:$N$383)</f>
        <v>6.7575107505647063E-3</v>
      </c>
      <c r="H276" s="9">
        <f>(Table256[[#This Row],[FERA AR20]]-Table256[[#This Row],[Base AR20]])*100</f>
        <v>-1.5906460528244265E-2</v>
      </c>
      <c r="I276" s="9">
        <f>(Table256[[#This Row],[FERA AR50]]-Table256[[#This Row],[Base AR50]])*100</f>
        <v>-1.1253847552865695E-3</v>
      </c>
      <c r="J276" s="7" t="s">
        <v>781</v>
      </c>
      <c r="K276" s="28" t="s">
        <v>15</v>
      </c>
    </row>
    <row r="277" spans="1:11" ht="15.75" x14ac:dyDescent="0.25">
      <c r="A277" s="12" t="s">
        <v>827</v>
      </c>
      <c r="B277" s="7" t="s">
        <v>828</v>
      </c>
      <c r="C277" s="7" t="s">
        <v>1134</v>
      </c>
      <c r="D277" s="8">
        <v>2.7656062219984415E-2</v>
      </c>
      <c r="E277" s="27">
        <f>_xlfn.XLOOKUP(Table256[[#This Row],[PUMA_CZG]],'[1]Gas PUMA-CZ Results'!$L$3:$L$383,'[1]Gas PUMA-CZ Results'!$M$3:$M$383)</f>
        <v>2.7499838011860452E-2</v>
      </c>
      <c r="F277" s="13">
        <v>9.3290560923958762E-3</v>
      </c>
      <c r="G277" s="27">
        <f>_xlfn.XLOOKUP(Table256[[#This Row],[PUMA_CZG]],'[1]Gas PUMA-CZ Results'!$L$3:$L$383,'[1]Gas PUMA-CZ Results'!$N$3:$N$383)</f>
        <v>9.3112251586327608E-3</v>
      </c>
      <c r="H277" s="9">
        <f>(Table256[[#This Row],[FERA AR20]]-Table256[[#This Row],[Base AR20]])*100</f>
        <v>-1.5622420812396245E-2</v>
      </c>
      <c r="I277" s="9">
        <f>(Table256[[#This Row],[FERA AR50]]-Table256[[#This Row],[Base AR50]])*100</f>
        <v>-1.783093376311537E-3</v>
      </c>
      <c r="J277" s="7" t="s">
        <v>1306</v>
      </c>
      <c r="K277" s="28" t="s">
        <v>15</v>
      </c>
    </row>
    <row r="278" spans="1:11" ht="15.75" x14ac:dyDescent="0.25">
      <c r="A278" s="12" t="s">
        <v>757</v>
      </c>
      <c r="B278" s="7" t="s">
        <v>758</v>
      </c>
      <c r="C278" s="7" t="s">
        <v>1134</v>
      </c>
      <c r="D278" s="8">
        <v>2.400214915708301E-2</v>
      </c>
      <c r="E278" s="27">
        <f>_xlfn.XLOOKUP(Table256[[#This Row],[PUMA_CZG]],'[1]Gas PUMA-CZ Results'!$L$3:$L$383,'[1]Gas PUMA-CZ Results'!$M$3:$M$383)</f>
        <v>2.3846435951907326E-2</v>
      </c>
      <c r="F278" s="13">
        <v>8.5901729285164496E-3</v>
      </c>
      <c r="G278" s="27">
        <f>_xlfn.XLOOKUP(Table256[[#This Row],[PUMA_CZG]],'[1]Gas PUMA-CZ Results'!$L$3:$L$383,'[1]Gas PUMA-CZ Results'!$N$3:$N$383)</f>
        <v>8.5701484430960352E-3</v>
      </c>
      <c r="H278" s="9">
        <f>(Table256[[#This Row],[FERA AR20]]-Table256[[#This Row],[Base AR20]])*100</f>
        <v>-1.5571320517568377E-2</v>
      </c>
      <c r="I278" s="9">
        <f>(Table256[[#This Row],[FERA AR50]]-Table256[[#This Row],[Base AR50]])*100</f>
        <v>-2.0024485420414365E-3</v>
      </c>
      <c r="J278" s="7" t="s">
        <v>1314</v>
      </c>
      <c r="K278" s="28" t="s">
        <v>15</v>
      </c>
    </row>
    <row r="279" spans="1:11" ht="15.75" x14ac:dyDescent="0.25">
      <c r="A279" s="12" t="s">
        <v>783</v>
      </c>
      <c r="B279" s="7" t="s">
        <v>784</v>
      </c>
      <c r="C279" s="7" t="s">
        <v>182</v>
      </c>
      <c r="D279" s="8">
        <v>2.5122302151238986E-2</v>
      </c>
      <c r="E279" s="27">
        <f>_xlfn.XLOOKUP(Table256[[#This Row],[PUMA_CZG]],'[1]Gas PUMA-CZ Results'!$L$3:$L$383,'[1]Gas PUMA-CZ Results'!$M$3:$M$383)</f>
        <v>2.4968075440797079E-2</v>
      </c>
      <c r="F279" s="13">
        <v>7.268238991352878E-3</v>
      </c>
      <c r="G279" s="27">
        <f>_xlfn.XLOOKUP(Table256[[#This Row],[PUMA_CZG]],'[1]Gas PUMA-CZ Results'!$L$3:$L$383,'[1]Gas PUMA-CZ Results'!$N$3:$N$383)</f>
        <v>7.255274396752262E-3</v>
      </c>
      <c r="H279" s="9">
        <f>(Table256[[#This Row],[FERA AR20]]-Table256[[#This Row],[Base AR20]])*100</f>
        <v>-1.5422671044190706E-2</v>
      </c>
      <c r="I279" s="9">
        <f>(Table256[[#This Row],[FERA AR50]]-Table256[[#This Row],[Base AR50]])*100</f>
        <v>-1.2964594600615997E-3</v>
      </c>
      <c r="J279" s="7" t="s">
        <v>785</v>
      </c>
      <c r="K279" s="28" t="s">
        <v>15</v>
      </c>
    </row>
    <row r="280" spans="1:11" ht="15.75" x14ac:dyDescent="0.25">
      <c r="A280" s="12" t="s">
        <v>721</v>
      </c>
      <c r="B280" s="7" t="s">
        <v>722</v>
      </c>
      <c r="C280" s="7" t="s">
        <v>57</v>
      </c>
      <c r="D280" s="8">
        <v>2.1481155623181081E-2</v>
      </c>
      <c r="E280" s="27">
        <f>_xlfn.XLOOKUP(Table256[[#This Row],[PUMA_CZG]],'[1]Gas PUMA-CZ Results'!$L$3:$L$383,'[1]Gas PUMA-CZ Results'!$M$3:$M$383)</f>
        <v>2.1328596243147903E-2</v>
      </c>
      <c r="F280" s="13">
        <v>8.6841421467482912E-3</v>
      </c>
      <c r="G280" s="27">
        <f>_xlfn.XLOOKUP(Table256[[#This Row],[PUMA_CZG]],'[1]Gas PUMA-CZ Results'!$L$3:$L$383,'[1]Gas PUMA-CZ Results'!$N$3:$N$383)</f>
        <v>8.6591155273451556E-3</v>
      </c>
      <c r="H280" s="9">
        <f>(Table256[[#This Row],[FERA AR20]]-Table256[[#This Row],[Base AR20]])*100</f>
        <v>-1.5255938003317857E-2</v>
      </c>
      <c r="I280" s="9">
        <f>(Table256[[#This Row],[FERA AR50]]-Table256[[#This Row],[Base AR50]])*100</f>
        <v>-2.5026619403135594E-3</v>
      </c>
      <c r="J280" s="7" t="s">
        <v>723</v>
      </c>
      <c r="K280" s="28" t="s">
        <v>15</v>
      </c>
    </row>
    <row r="281" spans="1:11" ht="15.75" x14ac:dyDescent="0.25">
      <c r="A281" s="12" t="s">
        <v>490</v>
      </c>
      <c r="B281" s="7" t="s">
        <v>491</v>
      </c>
      <c r="C281" s="7" t="s">
        <v>151</v>
      </c>
      <c r="D281" s="8">
        <v>2.7038808879898783E-2</v>
      </c>
      <c r="E281" s="27">
        <f>_xlfn.XLOOKUP(Table256[[#This Row],[PUMA_CZG]],'[1]Gas PUMA-CZ Results'!$L$3:$L$383,'[1]Gas PUMA-CZ Results'!$M$3:$M$383)</f>
        <v>2.6890167357118969E-2</v>
      </c>
      <c r="F281" s="13">
        <v>9.8061550392842117E-3</v>
      </c>
      <c r="G281" s="27">
        <f>_xlfn.XLOOKUP(Table256[[#This Row],[PUMA_CZG]],'[1]Gas PUMA-CZ Results'!$L$3:$L$383,'[1]Gas PUMA-CZ Results'!$N$3:$N$383)</f>
        <v>9.7865410531717389E-3</v>
      </c>
      <c r="H281" s="9">
        <f>(Table256[[#This Row],[FERA AR20]]-Table256[[#This Row],[Base AR20]])*100</f>
        <v>-1.4864152277981393E-2</v>
      </c>
      <c r="I281" s="9">
        <f>(Table256[[#This Row],[FERA AR50]]-Table256[[#This Row],[Base AR50]])*100</f>
        <v>-1.961398611247285E-3</v>
      </c>
      <c r="J281" s="7" t="s">
        <v>820</v>
      </c>
      <c r="K281" s="28" t="s">
        <v>15</v>
      </c>
    </row>
    <row r="282" spans="1:11" ht="15.75" x14ac:dyDescent="0.25">
      <c r="A282" s="12" t="s">
        <v>841</v>
      </c>
      <c r="B282" s="7" t="s">
        <v>842</v>
      </c>
      <c r="C282" s="7" t="s">
        <v>1134</v>
      </c>
      <c r="D282" s="8">
        <v>2.6557484621052757E-2</v>
      </c>
      <c r="E282" s="27">
        <f>_xlfn.XLOOKUP(Table256[[#This Row],[PUMA_CZG]],'[1]Gas PUMA-CZ Results'!$L$3:$L$383,'[1]Gas PUMA-CZ Results'!$M$3:$M$383)</f>
        <v>2.6413544494460331E-2</v>
      </c>
      <c r="F282" s="13">
        <v>8.9016948893032438E-3</v>
      </c>
      <c r="G282" s="27">
        <f>_xlfn.XLOOKUP(Table256[[#This Row],[PUMA_CZG]],'[1]Gas PUMA-CZ Results'!$L$3:$L$383,'[1]Gas PUMA-CZ Results'!$N$3:$N$383)</f>
        <v>8.885471140059038E-3</v>
      </c>
      <c r="H282" s="9">
        <f>(Table256[[#This Row],[FERA AR20]]-Table256[[#This Row],[Base AR20]])*100</f>
        <v>-1.4394012659242617E-2</v>
      </c>
      <c r="I282" s="9">
        <f>(Table256[[#This Row],[FERA AR50]]-Table256[[#This Row],[Base AR50]])*100</f>
        <v>-1.6223749244205846E-3</v>
      </c>
      <c r="J282" s="7" t="s">
        <v>1308</v>
      </c>
      <c r="K282" s="28" t="s">
        <v>15</v>
      </c>
    </row>
    <row r="283" spans="1:11" ht="15.75" x14ac:dyDescent="0.25">
      <c r="A283" s="12" t="s">
        <v>799</v>
      </c>
      <c r="B283" s="7" t="s">
        <v>800</v>
      </c>
      <c r="C283" s="7" t="s">
        <v>182</v>
      </c>
      <c r="D283" s="8">
        <v>2.4094128604435754E-2</v>
      </c>
      <c r="E283" s="27">
        <f>_xlfn.XLOOKUP(Table256[[#This Row],[PUMA_CZG]],'[1]Gas PUMA-CZ Results'!$L$3:$L$383,'[1]Gas PUMA-CZ Results'!$M$3:$M$383)</f>
        <v>2.3952121938778007E-2</v>
      </c>
      <c r="F283" s="13">
        <v>8.1216024657908073E-3</v>
      </c>
      <c r="G283" s="27">
        <f>_xlfn.XLOOKUP(Table256[[#This Row],[PUMA_CZG]],'[1]Gas PUMA-CZ Results'!$L$3:$L$383,'[1]Gas PUMA-CZ Results'!$N$3:$N$383)</f>
        <v>8.1054060233960099E-3</v>
      </c>
      <c r="H283" s="9">
        <f>(Table256[[#This Row],[FERA AR20]]-Table256[[#This Row],[Base AR20]])*100</f>
        <v>-1.4200666565774775E-2</v>
      </c>
      <c r="I283" s="9">
        <f>(Table256[[#This Row],[FERA AR50]]-Table256[[#This Row],[Base AR50]])*100</f>
        <v>-1.619644239479745E-3</v>
      </c>
      <c r="J283" s="7" t="s">
        <v>801</v>
      </c>
      <c r="K283" s="28" t="s">
        <v>15</v>
      </c>
    </row>
    <row r="284" spans="1:11" ht="15.75" x14ac:dyDescent="0.25">
      <c r="A284" s="12" t="s">
        <v>760</v>
      </c>
      <c r="B284" s="7" t="s">
        <v>761</v>
      </c>
      <c r="C284" s="7" t="s">
        <v>113</v>
      </c>
      <c r="D284" s="8">
        <v>2.2749058400572755E-2</v>
      </c>
      <c r="E284" s="27">
        <f>_xlfn.XLOOKUP(Table256[[#This Row],[PUMA_CZG]],'[1]Gas PUMA-CZ Results'!$L$3:$L$383,'[1]Gas PUMA-CZ Results'!$M$3:$M$383)</f>
        <v>2.2611155799717435E-2</v>
      </c>
      <c r="F284" s="13">
        <v>6.6872443692241592E-3</v>
      </c>
      <c r="G284" s="27">
        <f>_xlfn.XLOOKUP(Table256[[#This Row],[PUMA_CZG]],'[1]Gas PUMA-CZ Results'!$L$3:$L$383,'[1]Gas PUMA-CZ Results'!$N$3:$N$383)</f>
        <v>6.6752782572749077E-3</v>
      </c>
      <c r="H284" s="9">
        <f>(Table256[[#This Row],[FERA AR20]]-Table256[[#This Row],[Base AR20]])*100</f>
        <v>-1.3790260085531914E-2</v>
      </c>
      <c r="I284" s="9">
        <f>(Table256[[#This Row],[FERA AR50]]-Table256[[#This Row],[Base AR50]])*100</f>
        <v>-1.1966111949251491E-3</v>
      </c>
      <c r="J284" s="7" t="s">
        <v>816</v>
      </c>
      <c r="K284" s="28" t="s">
        <v>15</v>
      </c>
    </row>
    <row r="285" spans="1:11" ht="15.75" x14ac:dyDescent="0.25">
      <c r="A285" s="12" t="s">
        <v>850</v>
      </c>
      <c r="B285" s="7" t="s">
        <v>851</v>
      </c>
      <c r="C285" s="7" t="s">
        <v>1134</v>
      </c>
      <c r="D285" s="8">
        <v>2.5693929061867554E-2</v>
      </c>
      <c r="E285" s="27">
        <f>_xlfn.XLOOKUP(Table256[[#This Row],[PUMA_CZG]],'[1]Gas PUMA-CZ Results'!$L$3:$L$383,'[1]Gas PUMA-CZ Results'!$M$3:$M$383)</f>
        <v>2.5556497230066096E-2</v>
      </c>
      <c r="F285" s="13">
        <v>8.9379404242428146E-3</v>
      </c>
      <c r="G285" s="27">
        <f>_xlfn.XLOOKUP(Table256[[#This Row],[PUMA_CZG]],'[1]Gas PUMA-CZ Results'!$L$3:$L$383,'[1]Gas PUMA-CZ Results'!$N$3:$N$383)</f>
        <v>8.9212541328119611E-3</v>
      </c>
      <c r="H285" s="9">
        <f>(Table256[[#This Row],[FERA AR20]]-Table256[[#This Row],[Base AR20]])*100</f>
        <v>-1.3743183180145793E-2</v>
      </c>
      <c r="I285" s="9">
        <f>(Table256[[#This Row],[FERA AR50]]-Table256[[#This Row],[Base AR50]])*100</f>
        <v>-1.6686291430853539E-3</v>
      </c>
      <c r="J285" s="7" t="s">
        <v>1310</v>
      </c>
      <c r="K285" s="28" t="s">
        <v>15</v>
      </c>
    </row>
    <row r="286" spans="1:11" ht="15.75" x14ac:dyDescent="0.25">
      <c r="A286" s="12" t="s">
        <v>806</v>
      </c>
      <c r="B286" s="7" t="s">
        <v>807</v>
      </c>
      <c r="C286" s="7" t="s">
        <v>182</v>
      </c>
      <c r="D286" s="8">
        <v>2.3639051177838929E-2</v>
      </c>
      <c r="E286" s="27">
        <f>_xlfn.XLOOKUP(Table256[[#This Row],[PUMA_CZG]],'[1]Gas PUMA-CZ Results'!$L$3:$L$383,'[1]Gas PUMA-CZ Results'!$M$3:$M$383)</f>
        <v>2.3502353549723892E-2</v>
      </c>
      <c r="F286" s="13">
        <v>7.9088130245960619E-3</v>
      </c>
      <c r="G286" s="27">
        <f>_xlfn.XLOOKUP(Table256[[#This Row],[PUMA_CZG]],'[1]Gas PUMA-CZ Results'!$L$3:$L$383,'[1]Gas PUMA-CZ Results'!$N$3:$N$383)</f>
        <v>7.893453506908326E-3</v>
      </c>
      <c r="H286" s="9">
        <f>(Table256[[#This Row],[FERA AR20]]-Table256[[#This Row],[Base AR20]])*100</f>
        <v>-1.3669762811503727E-2</v>
      </c>
      <c r="I286" s="9">
        <f>(Table256[[#This Row],[FERA AR50]]-Table256[[#This Row],[Base AR50]])*100</f>
        <v>-1.5359517687735941E-3</v>
      </c>
      <c r="J286" s="7" t="s">
        <v>808</v>
      </c>
      <c r="K286" s="28" t="s">
        <v>15</v>
      </c>
    </row>
    <row r="287" spans="1:11" ht="15.75" x14ac:dyDescent="0.25">
      <c r="A287" s="12" t="s">
        <v>813</v>
      </c>
      <c r="B287" s="7" t="s">
        <v>814</v>
      </c>
      <c r="C287" s="7" t="s">
        <v>182</v>
      </c>
      <c r="D287" s="8">
        <v>2.3102824201815225E-2</v>
      </c>
      <c r="E287" s="27">
        <f>_xlfn.XLOOKUP(Table256[[#This Row],[PUMA_CZG]],'[1]Gas PUMA-CZ Results'!$L$3:$L$383,'[1]Gas PUMA-CZ Results'!$M$3:$M$383)</f>
        <v>2.2973650886830142E-2</v>
      </c>
      <c r="F287" s="13">
        <v>4.6960264475775053E-3</v>
      </c>
      <c r="G287" s="27">
        <f>_xlfn.XLOOKUP(Table256[[#This Row],[PUMA_CZG]],'[1]Gas PUMA-CZ Results'!$L$3:$L$383,'[1]Gas PUMA-CZ Results'!$N$3:$N$383)</f>
        <v>4.6906700855647273E-3</v>
      </c>
      <c r="H287" s="9">
        <f>(Table256[[#This Row],[FERA AR20]]-Table256[[#This Row],[Base AR20]])*100</f>
        <v>-1.2917331498508294E-2</v>
      </c>
      <c r="I287" s="9">
        <f>(Table256[[#This Row],[FERA AR50]]-Table256[[#This Row],[Base AR50]])*100</f>
        <v>-5.3563620127780251E-4</v>
      </c>
      <c r="J287" s="7" t="s">
        <v>815</v>
      </c>
      <c r="K287" s="28" t="s">
        <v>15</v>
      </c>
    </row>
    <row r="288" spans="1:11" ht="15.75" x14ac:dyDescent="0.25">
      <c r="A288" s="12" t="s">
        <v>766</v>
      </c>
      <c r="B288" s="7" t="s">
        <v>767</v>
      </c>
      <c r="C288" s="7" t="s">
        <v>1134</v>
      </c>
      <c r="D288" s="8">
        <v>2.3499146165021349E-2</v>
      </c>
      <c r="E288" s="27">
        <f>_xlfn.XLOOKUP(Table256[[#This Row],[PUMA_CZG]],'[1]Gas PUMA-CZ Results'!$L$3:$L$383,'[1]Gas PUMA-CZ Results'!$M$3:$M$383)</f>
        <v>2.3370021778225041E-2</v>
      </c>
      <c r="F288" s="13">
        <v>7.6347920021842741E-3</v>
      </c>
      <c r="G288" s="27">
        <f>_xlfn.XLOOKUP(Table256[[#This Row],[PUMA_CZG]],'[1]Gas PUMA-CZ Results'!$L$3:$L$383,'[1]Gas PUMA-CZ Results'!$N$3:$N$383)</f>
        <v>7.6211259573356858E-3</v>
      </c>
      <c r="H288" s="9">
        <f>(Table256[[#This Row],[FERA AR20]]-Table256[[#This Row],[Base AR20]])*100</f>
        <v>-1.2912438679630808E-2</v>
      </c>
      <c r="I288" s="9">
        <f>(Table256[[#This Row],[FERA AR50]]-Table256[[#This Row],[Base AR50]])*100</f>
        <v>-1.3666044848588237E-3</v>
      </c>
      <c r="J288" s="7" t="s">
        <v>1315</v>
      </c>
      <c r="K288" s="28" t="s">
        <v>15</v>
      </c>
    </row>
    <row r="289" spans="1:11" ht="15.75" x14ac:dyDescent="0.25">
      <c r="A289" s="12" t="s">
        <v>821</v>
      </c>
      <c r="B289" s="7" t="s">
        <v>822</v>
      </c>
      <c r="C289" s="7" t="s">
        <v>1134</v>
      </c>
      <c r="D289" s="8">
        <v>2.10965526490586E-2</v>
      </c>
      <c r="E289" s="27">
        <f>_xlfn.XLOOKUP(Table256[[#This Row],[PUMA_CZG]],'[1]Gas PUMA-CZ Results'!$L$3:$L$383,'[1]Gas PUMA-CZ Results'!$M$3:$M$383)</f>
        <v>2.0973168114124644E-2</v>
      </c>
      <c r="F289" s="13">
        <v>9.1911526970254748E-3</v>
      </c>
      <c r="G289" s="27">
        <f>_xlfn.XLOOKUP(Table256[[#This Row],[PUMA_CZG]],'[1]Gas PUMA-CZ Results'!$L$3:$L$383,'[1]Gas PUMA-CZ Results'!$N$3:$N$383)</f>
        <v>9.1676676677836157E-3</v>
      </c>
      <c r="H289" s="9">
        <f>(Table256[[#This Row],[FERA AR20]]-Table256[[#This Row],[Base AR20]])*100</f>
        <v>-1.2338453493395546E-2</v>
      </c>
      <c r="I289" s="9">
        <f>(Table256[[#This Row],[FERA AR50]]-Table256[[#This Row],[Base AR50]])*100</f>
        <v>-2.3485029241859107E-3</v>
      </c>
      <c r="J289" s="7" t="s">
        <v>1320</v>
      </c>
      <c r="K289" s="28" t="s">
        <v>15</v>
      </c>
    </row>
    <row r="290" spans="1:11" ht="15.75" x14ac:dyDescent="0.25">
      <c r="A290" s="12" t="s">
        <v>810</v>
      </c>
      <c r="B290" s="7" t="s">
        <v>811</v>
      </c>
      <c r="C290" s="7" t="s">
        <v>1134</v>
      </c>
      <c r="D290" s="8">
        <v>2.1953214612970361E-2</v>
      </c>
      <c r="E290" s="27">
        <f>_xlfn.XLOOKUP(Table256[[#This Row],[PUMA_CZG]],'[1]Gas PUMA-CZ Results'!$L$3:$L$383,'[1]Gas PUMA-CZ Results'!$M$3:$M$383)</f>
        <v>2.1833362286303525E-2</v>
      </c>
      <c r="F290" s="13">
        <v>8.3983362156181129E-3</v>
      </c>
      <c r="G290" s="27">
        <f>_xlfn.XLOOKUP(Table256[[#This Row],[PUMA_CZG]],'[1]Gas PUMA-CZ Results'!$L$3:$L$383,'[1]Gas PUMA-CZ Results'!$N$3:$N$383)</f>
        <v>8.3807548672279065E-3</v>
      </c>
      <c r="H290" s="9">
        <f>(Table256[[#This Row],[FERA AR20]]-Table256[[#This Row],[Base AR20]])*100</f>
        <v>-1.198523266668361E-2</v>
      </c>
      <c r="I290" s="9">
        <f>(Table256[[#This Row],[FERA AR50]]-Table256[[#This Row],[Base AR50]])*100</f>
        <v>-1.7581348390206461E-3</v>
      </c>
      <c r="J290" s="7" t="s">
        <v>1317</v>
      </c>
      <c r="K290" s="28" t="s">
        <v>15</v>
      </c>
    </row>
    <row r="291" spans="1:11" ht="15.75" x14ac:dyDescent="0.25">
      <c r="A291" s="12" t="s">
        <v>444</v>
      </c>
      <c r="B291" s="7" t="s">
        <v>445</v>
      </c>
      <c r="C291" s="7" t="s">
        <v>1134</v>
      </c>
      <c r="D291" s="8">
        <v>5.975337471753097E-2</v>
      </c>
      <c r="E291" s="27">
        <f>_xlfn.XLOOKUP(Table256[[#This Row],[PUMA_CZG]],'[1]Gas PUMA-CZ Results'!$L$3:$L$383,'[1]Gas PUMA-CZ Results'!$M$3:$M$383)</f>
        <v>5.9640195500351684E-2</v>
      </c>
      <c r="F291" s="13">
        <v>1.3710473718730784E-2</v>
      </c>
      <c r="G291" s="27">
        <f>_xlfn.XLOOKUP(Table256[[#This Row],[PUMA_CZG]],'[1]Gas PUMA-CZ Results'!$L$3:$L$383,'[1]Gas PUMA-CZ Results'!$N$3:$N$383)</f>
        <v>1.370461123564992E-2</v>
      </c>
      <c r="H291" s="9">
        <f>(Table256[[#This Row],[FERA AR20]]-Table256[[#This Row],[Base AR20]])*100</f>
        <v>-1.1317921717928642E-2</v>
      </c>
      <c r="I291" s="9">
        <f>(Table256[[#This Row],[FERA AR50]]-Table256[[#This Row],[Base AR50]])*100</f>
        <v>-5.862483080864081E-4</v>
      </c>
      <c r="J291" s="7" t="s">
        <v>1204</v>
      </c>
      <c r="K291" s="28" t="s">
        <v>15</v>
      </c>
    </row>
    <row r="292" spans="1:11" ht="15.75" x14ac:dyDescent="0.25">
      <c r="A292" s="12" t="s">
        <v>583</v>
      </c>
      <c r="B292" s="7" t="s">
        <v>584</v>
      </c>
      <c r="C292" s="7" t="s">
        <v>151</v>
      </c>
      <c r="D292" s="8">
        <v>2.3544721934289338E-2</v>
      </c>
      <c r="E292" s="27">
        <f>_xlfn.XLOOKUP(Table256[[#This Row],[PUMA_CZG]],'[1]Gas PUMA-CZ Results'!$L$3:$L$383,'[1]Gas PUMA-CZ Results'!$M$3:$M$383)</f>
        <v>2.3431922417078824E-2</v>
      </c>
      <c r="F292" s="13">
        <v>6.3368191873831676E-3</v>
      </c>
      <c r="G292" s="27">
        <f>_xlfn.XLOOKUP(Table256[[#This Row],[PUMA_CZG]],'[1]Gas PUMA-CZ Results'!$L$3:$L$383,'[1]Gas PUMA-CZ Results'!$N$3:$N$383)</f>
        <v>6.3286228665759168E-3</v>
      </c>
      <c r="H292" s="9">
        <f>(Table256[[#This Row],[FERA AR20]]-Table256[[#This Row],[Base AR20]])*100</f>
        <v>-1.1279951721051423E-2</v>
      </c>
      <c r="I292" s="9">
        <f>(Table256[[#This Row],[FERA AR50]]-Table256[[#This Row],[Base AR50]])*100</f>
        <v>-8.1963208072508009E-4</v>
      </c>
      <c r="J292" s="7" t="s">
        <v>866</v>
      </c>
      <c r="K292" s="28" t="s">
        <v>15</v>
      </c>
    </row>
    <row r="293" spans="1:11" ht="15.75" x14ac:dyDescent="0.25">
      <c r="A293" s="12" t="s">
        <v>783</v>
      </c>
      <c r="B293" s="7" t="s">
        <v>784</v>
      </c>
      <c r="C293" s="7" t="s">
        <v>151</v>
      </c>
      <c r="D293" s="8">
        <v>2.3522091436015309E-2</v>
      </c>
      <c r="E293" s="27">
        <f>_xlfn.XLOOKUP(Table256[[#This Row],[PUMA_CZG]],'[1]Gas PUMA-CZ Results'!$L$3:$L$383,'[1]Gas PUMA-CZ Results'!$M$3:$M$383)</f>
        <v>2.3409561265434486E-2</v>
      </c>
      <c r="F293" s="13">
        <v>6.8295562856751334E-3</v>
      </c>
      <c r="G293" s="27">
        <f>_xlfn.XLOOKUP(Table256[[#This Row],[PUMA_CZG]],'[1]Gas PUMA-CZ Results'!$L$3:$L$383,'[1]Gas PUMA-CZ Results'!$N$3:$N$383)</f>
        <v>6.820037773051648E-3</v>
      </c>
      <c r="H293" s="9">
        <f>(Table256[[#This Row],[FERA AR20]]-Table256[[#This Row],[Base AR20]])*100</f>
        <v>-1.1253017058082335E-2</v>
      </c>
      <c r="I293" s="9">
        <f>(Table256[[#This Row],[FERA AR50]]-Table256[[#This Row],[Base AR50]])*100</f>
        <v>-9.5185126234853534E-4</v>
      </c>
      <c r="J293" s="7" t="s">
        <v>867</v>
      </c>
      <c r="K293" s="28" t="s">
        <v>15</v>
      </c>
    </row>
    <row r="294" spans="1:11" ht="15.75" x14ac:dyDescent="0.25">
      <c r="A294" s="12" t="s">
        <v>838</v>
      </c>
      <c r="B294" s="7" t="s">
        <v>839</v>
      </c>
      <c r="C294" s="7" t="s">
        <v>182</v>
      </c>
      <c r="D294" s="8">
        <v>2.1003171040753065E-2</v>
      </c>
      <c r="E294" s="27">
        <f>_xlfn.XLOOKUP(Table256[[#This Row],[PUMA_CZG]],'[1]Gas PUMA-CZ Results'!$L$3:$L$383,'[1]Gas PUMA-CZ Results'!$M$3:$M$383)</f>
        <v>2.0895152261295548E-2</v>
      </c>
      <c r="F294" s="13">
        <v>5.4581103845230388E-3</v>
      </c>
      <c r="G294" s="27">
        <f>_xlfn.XLOOKUP(Table256[[#This Row],[PUMA_CZG]],'[1]Gas PUMA-CZ Results'!$L$3:$L$383,'[1]Gas PUMA-CZ Results'!$N$3:$N$383)</f>
        <v>5.4507904308142389E-3</v>
      </c>
      <c r="H294" s="9">
        <f>(Table256[[#This Row],[FERA AR20]]-Table256[[#This Row],[Base AR20]])*100</f>
        <v>-1.0801877945751728E-2</v>
      </c>
      <c r="I294" s="9">
        <f>(Table256[[#This Row],[FERA AR50]]-Table256[[#This Row],[Base AR50]])*100</f>
        <v>-7.3199537087998562E-4</v>
      </c>
      <c r="J294" s="7" t="s">
        <v>840</v>
      </c>
      <c r="K294" s="28" t="s">
        <v>15</v>
      </c>
    </row>
    <row r="295" spans="1:11" ht="15.75" x14ac:dyDescent="0.25">
      <c r="A295" s="12" t="s">
        <v>420</v>
      </c>
      <c r="B295" s="7" t="s">
        <v>421</v>
      </c>
      <c r="C295" s="7" t="s">
        <v>1205</v>
      </c>
      <c r="D295" s="8">
        <v>5.9597217788035027E-2</v>
      </c>
      <c r="E295" s="27">
        <f>_xlfn.XLOOKUP(Table256[[#This Row],[PUMA_CZG]],'[1]Gas PUMA-CZ Results'!$L$3:$L$383,'[1]Gas PUMA-CZ Results'!$M$3:$M$383)</f>
        <v>5.9490466195301683E-2</v>
      </c>
      <c r="F295" s="13">
        <v>1.6336911759377428E-2</v>
      </c>
      <c r="G295" s="27">
        <f>_xlfn.XLOOKUP(Table256[[#This Row],[PUMA_CZG]],'[1]Gas PUMA-CZ Results'!$L$3:$L$383,'[1]Gas PUMA-CZ Results'!$N$3:$N$383)</f>
        <v>1.6328831932895114E-2</v>
      </c>
      <c r="H295" s="9">
        <f>(Table256[[#This Row],[FERA AR20]]-Table256[[#This Row],[Base AR20]])*100</f>
        <v>-1.0675159273334373E-2</v>
      </c>
      <c r="I295" s="9">
        <f>(Table256[[#This Row],[FERA AR50]]-Table256[[#This Row],[Base AR50]])*100</f>
        <v>-8.0798264823142563E-4</v>
      </c>
      <c r="J295" s="7" t="s">
        <v>1206</v>
      </c>
      <c r="K295" s="28" t="s">
        <v>15</v>
      </c>
    </row>
    <row r="296" spans="1:11" ht="15.75" x14ac:dyDescent="0.25">
      <c r="A296" s="12" t="s">
        <v>11</v>
      </c>
      <c r="B296" s="7" t="s">
        <v>12</v>
      </c>
      <c r="C296" s="7" t="s">
        <v>1134</v>
      </c>
      <c r="D296" s="8">
        <v>0.35461398978913417</v>
      </c>
      <c r="E296" s="27">
        <f>_xlfn.XLOOKUP(Table256[[#This Row],[PUMA_CZG]],'[1]Gas PUMA-CZ Results'!$L$3:$L$383,'[1]Gas PUMA-CZ Results'!$M$3:$M$383)</f>
        <v>0.35451000289357215</v>
      </c>
      <c r="F296" s="13">
        <v>1.2745318781540602E-2</v>
      </c>
      <c r="G296" s="27">
        <f>_xlfn.XLOOKUP(Table256[[#This Row],[PUMA_CZG]],'[1]Gas PUMA-CZ Results'!$L$3:$L$383,'[1]Gas PUMA-CZ Results'!$N$3:$N$383)</f>
        <v>1.2745155070013905E-2</v>
      </c>
      <c r="H296" s="9">
        <f>(Table256[[#This Row],[FERA AR20]]-Table256[[#This Row],[Base AR20]])*100</f>
        <v>-1.0398689556201379E-2</v>
      </c>
      <c r="I296" s="9">
        <f>(Table256[[#This Row],[FERA AR50]]-Table256[[#This Row],[Base AR50]])*100</f>
        <v>-1.6371152669614197E-5</v>
      </c>
      <c r="J296" s="7" t="s">
        <v>1141</v>
      </c>
      <c r="K296" s="28" t="s">
        <v>15</v>
      </c>
    </row>
    <row r="297" spans="1:11" ht="15.75" x14ac:dyDescent="0.25">
      <c r="A297" s="12" t="s">
        <v>847</v>
      </c>
      <c r="B297" s="7" t="s">
        <v>848</v>
      </c>
      <c r="C297" s="7" t="s">
        <v>182</v>
      </c>
      <c r="D297" s="8">
        <v>2.0373240435877377E-2</v>
      </c>
      <c r="E297" s="27">
        <f>_xlfn.XLOOKUP(Table256[[#This Row],[PUMA_CZG]],'[1]Gas PUMA-CZ Results'!$L$3:$L$383,'[1]Gas PUMA-CZ Results'!$M$3:$M$383)</f>
        <v>2.0271620590704916E-2</v>
      </c>
      <c r="F297" s="13">
        <v>6.5046491988741033E-3</v>
      </c>
      <c r="G297" s="27">
        <f>_xlfn.XLOOKUP(Table256[[#This Row],[PUMA_CZG]],'[1]Gas PUMA-CZ Results'!$L$3:$L$383,'[1]Gas PUMA-CZ Results'!$N$3:$N$383)</f>
        <v>6.4942559009346194E-3</v>
      </c>
      <c r="H297" s="9">
        <f>(Table256[[#This Row],[FERA AR20]]-Table256[[#This Row],[Base AR20]])*100</f>
        <v>-1.016198451724605E-2</v>
      </c>
      <c r="I297" s="9">
        <f>(Table256[[#This Row],[FERA AR50]]-Table256[[#This Row],[Base AR50]])*100</f>
        <v>-1.0393297939483882E-3</v>
      </c>
      <c r="J297" s="7" t="s">
        <v>849</v>
      </c>
      <c r="K297" s="28" t="s">
        <v>15</v>
      </c>
    </row>
    <row r="298" spans="1:11" ht="15.75" x14ac:dyDescent="0.25">
      <c r="A298" s="12" t="s">
        <v>860</v>
      </c>
      <c r="B298" s="7" t="s">
        <v>861</v>
      </c>
      <c r="C298" s="7" t="s">
        <v>113</v>
      </c>
      <c r="D298" s="8">
        <v>1.9510232323779086E-2</v>
      </c>
      <c r="E298" s="27">
        <f>_xlfn.XLOOKUP(Table256[[#This Row],[PUMA_CZG]],'[1]Gas PUMA-CZ Results'!$L$3:$L$383,'[1]Gas PUMA-CZ Results'!$M$3:$M$383)</f>
        <v>1.9408716367425312E-2</v>
      </c>
      <c r="F298" s="13">
        <v>6.8891747483944572E-3</v>
      </c>
      <c r="G298" s="27">
        <f>_xlfn.XLOOKUP(Table256[[#This Row],[PUMA_CZG]],'[1]Gas PUMA-CZ Results'!$L$3:$L$383,'[1]Gas PUMA-CZ Results'!$N$3:$N$383)</f>
        <v>6.8764757352013199E-3</v>
      </c>
      <c r="H298" s="9">
        <f>(Table256[[#This Row],[FERA AR20]]-Table256[[#This Row],[Base AR20]])*100</f>
        <v>-1.0151595635377389E-2</v>
      </c>
      <c r="I298" s="9">
        <f>(Table256[[#This Row],[FERA AR50]]-Table256[[#This Row],[Base AR50]])*100</f>
        <v>-1.2699013193137251E-3</v>
      </c>
      <c r="J298" s="7" t="s">
        <v>862</v>
      </c>
      <c r="K298" s="28" t="s">
        <v>15</v>
      </c>
    </row>
    <row r="299" spans="1:11" ht="15.75" x14ac:dyDescent="0.25">
      <c r="A299" s="12" t="s">
        <v>844</v>
      </c>
      <c r="B299" s="7" t="s">
        <v>845</v>
      </c>
      <c r="C299" s="7" t="s">
        <v>182</v>
      </c>
      <c r="D299" s="8">
        <v>2.0462674168838017E-2</v>
      </c>
      <c r="E299" s="27">
        <f>_xlfn.XLOOKUP(Table256[[#This Row],[PUMA_CZG]],'[1]Gas PUMA-CZ Results'!$L$3:$L$383,'[1]Gas PUMA-CZ Results'!$M$3:$M$383)</f>
        <v>2.0363214088065264E-2</v>
      </c>
      <c r="F299" s="13">
        <v>5.1808443683928739E-3</v>
      </c>
      <c r="G299" s="27">
        <f>_xlfn.XLOOKUP(Table256[[#This Row],[PUMA_CZG]],'[1]Gas PUMA-CZ Results'!$L$3:$L$383,'[1]Gas PUMA-CZ Results'!$N$3:$N$383)</f>
        <v>5.1744466846946726E-3</v>
      </c>
      <c r="H299" s="9">
        <f>(Table256[[#This Row],[FERA AR20]]-Table256[[#This Row],[Base AR20]])*100</f>
        <v>-9.9460080772752202E-3</v>
      </c>
      <c r="I299" s="9">
        <f>(Table256[[#This Row],[FERA AR50]]-Table256[[#This Row],[Base AR50]])*100</f>
        <v>-6.3976836982013521E-4</v>
      </c>
      <c r="J299" s="7" t="s">
        <v>846</v>
      </c>
      <c r="K299" s="28" t="s">
        <v>15</v>
      </c>
    </row>
    <row r="300" spans="1:11" ht="15.75" x14ac:dyDescent="0.25">
      <c r="A300" s="12" t="s">
        <v>854</v>
      </c>
      <c r="B300" s="7" t="s">
        <v>855</v>
      </c>
      <c r="C300" s="7" t="s">
        <v>182</v>
      </c>
      <c r="D300" s="8">
        <v>2.0089777174369307E-2</v>
      </c>
      <c r="E300" s="27">
        <f>_xlfn.XLOOKUP(Table256[[#This Row],[PUMA_CZG]],'[1]Gas PUMA-CZ Results'!$L$3:$L$383,'[1]Gas PUMA-CZ Results'!$M$3:$M$383)</f>
        <v>1.99909581008904E-2</v>
      </c>
      <c r="F300" s="13">
        <v>7.8632277781492798E-3</v>
      </c>
      <c r="G300" s="27">
        <f>_xlfn.XLOOKUP(Table256[[#This Row],[PUMA_CZG]],'[1]Gas PUMA-CZ Results'!$L$3:$L$383,'[1]Gas PUMA-CZ Results'!$N$3:$N$383)</f>
        <v>7.8480445377997927E-3</v>
      </c>
      <c r="H300" s="9">
        <f>(Table256[[#This Row],[FERA AR20]]-Table256[[#This Row],[Base AR20]])*100</f>
        <v>-9.8819073478906977E-3</v>
      </c>
      <c r="I300" s="9">
        <f>(Table256[[#This Row],[FERA AR50]]-Table256[[#This Row],[Base AR50]])*100</f>
        <v>-1.5183240349487051E-3</v>
      </c>
      <c r="J300" s="7" t="s">
        <v>856</v>
      </c>
      <c r="K300" s="28" t="s">
        <v>15</v>
      </c>
    </row>
    <row r="301" spans="1:11" ht="15.75" x14ac:dyDescent="0.25">
      <c r="A301" s="12" t="s">
        <v>886</v>
      </c>
      <c r="B301" s="7" t="s">
        <v>887</v>
      </c>
      <c r="C301" s="7" t="s">
        <v>1134</v>
      </c>
      <c r="D301" s="8">
        <v>2.194543056961153E-2</v>
      </c>
      <c r="E301" s="27">
        <f>_xlfn.XLOOKUP(Table256[[#This Row],[PUMA_CZG]],'[1]Gas PUMA-CZ Results'!$L$3:$L$383,'[1]Gas PUMA-CZ Results'!$M$3:$M$383)</f>
        <v>2.1846775244125375E-2</v>
      </c>
      <c r="F301" s="13">
        <v>6.6662227860934927E-3</v>
      </c>
      <c r="G301" s="27">
        <f>_xlfn.XLOOKUP(Table256[[#This Row],[PUMA_CZG]],'[1]Gas PUMA-CZ Results'!$L$3:$L$383,'[1]Gas PUMA-CZ Results'!$N$3:$N$383)</f>
        <v>6.6570923299505E-3</v>
      </c>
      <c r="H301" s="9">
        <f>(Table256[[#This Row],[FERA AR20]]-Table256[[#This Row],[Base AR20]])*100</f>
        <v>-9.8655325486154966E-3</v>
      </c>
      <c r="I301" s="9">
        <f>(Table256[[#This Row],[FERA AR50]]-Table256[[#This Row],[Base AR50]])*100</f>
        <v>-9.1304561429927239E-4</v>
      </c>
      <c r="J301" s="7" t="s">
        <v>1318</v>
      </c>
      <c r="K301" s="28" t="s">
        <v>15</v>
      </c>
    </row>
    <row r="302" spans="1:11" ht="15.75" x14ac:dyDescent="0.25">
      <c r="A302" s="12" t="s">
        <v>803</v>
      </c>
      <c r="B302" s="7" t="s">
        <v>804</v>
      </c>
      <c r="C302" s="7" t="s">
        <v>57</v>
      </c>
      <c r="D302" s="8">
        <v>1.7038866830716867E-2</v>
      </c>
      <c r="E302" s="27">
        <f>_xlfn.XLOOKUP(Table256[[#This Row],[PUMA_CZG]],'[1]Gas PUMA-CZ Results'!$L$3:$L$383,'[1]Gas PUMA-CZ Results'!$M$3:$M$383)</f>
        <v>1.6941107696723304E-2</v>
      </c>
      <c r="F302" s="13">
        <v>5.7381585278888951E-3</v>
      </c>
      <c r="G302" s="27">
        <f>_xlfn.XLOOKUP(Table256[[#This Row],[PUMA_CZG]],'[1]Gas PUMA-CZ Results'!$L$3:$L$383,'[1]Gas PUMA-CZ Results'!$N$3:$N$383)</f>
        <v>5.7270297369500485E-3</v>
      </c>
      <c r="H302" s="9">
        <f>(Table256[[#This Row],[FERA AR20]]-Table256[[#This Row],[Base AR20]])*100</f>
        <v>-9.775913399356212E-3</v>
      </c>
      <c r="I302" s="9">
        <f>(Table256[[#This Row],[FERA AR50]]-Table256[[#This Row],[Base AR50]])*100</f>
        <v>-1.1128790938846542E-3</v>
      </c>
      <c r="J302" s="7" t="s">
        <v>805</v>
      </c>
      <c r="K302" s="28" t="s">
        <v>15</v>
      </c>
    </row>
    <row r="303" spans="1:11" ht="15.75" x14ac:dyDescent="0.25">
      <c r="A303" s="12" t="s">
        <v>831</v>
      </c>
      <c r="B303" s="7" t="s">
        <v>832</v>
      </c>
      <c r="C303" s="7" t="s">
        <v>1134</v>
      </c>
      <c r="D303" s="8">
        <v>1.9524850863930111E-2</v>
      </c>
      <c r="E303" s="27">
        <f>_xlfn.XLOOKUP(Table256[[#This Row],[PUMA_CZG]],'[1]Gas PUMA-CZ Results'!$L$3:$L$383,'[1]Gas PUMA-CZ Results'!$M$3:$M$383)</f>
        <v>1.9427120130161808E-2</v>
      </c>
      <c r="F303" s="13">
        <v>5.7184526729609558E-3</v>
      </c>
      <c r="G303" s="27">
        <f>_xlfn.XLOOKUP(Table256[[#This Row],[PUMA_CZG]],'[1]Gas PUMA-CZ Results'!$L$3:$L$383,'[1]Gas PUMA-CZ Results'!$N$3:$N$383)</f>
        <v>5.7100445962436734E-3</v>
      </c>
      <c r="H303" s="9">
        <f>(Table256[[#This Row],[FERA AR20]]-Table256[[#This Row],[Base AR20]])*100</f>
        <v>-9.7730733768303796E-3</v>
      </c>
      <c r="I303" s="9">
        <f>(Table256[[#This Row],[FERA AR50]]-Table256[[#This Row],[Base AR50]])*100</f>
        <v>-8.4080767172823798E-4</v>
      </c>
      <c r="J303" s="7" t="s">
        <v>1321</v>
      </c>
      <c r="K303" s="28" t="s">
        <v>15</v>
      </c>
    </row>
    <row r="304" spans="1:11" ht="15.75" x14ac:dyDescent="0.25">
      <c r="A304" s="12" t="s">
        <v>273</v>
      </c>
      <c r="B304" s="7" t="s">
        <v>274</v>
      </c>
      <c r="C304" s="7" t="s">
        <v>1134</v>
      </c>
      <c r="D304" s="8">
        <v>3.8555476090473009E-2</v>
      </c>
      <c r="E304" s="27">
        <f>_xlfn.XLOOKUP(Table256[[#This Row],[PUMA_CZG]],'[1]Gas PUMA-CZ Results'!$L$3:$L$383,'[1]Gas PUMA-CZ Results'!$M$3:$M$383)</f>
        <v>3.8462309336416936E-2</v>
      </c>
      <c r="F304" s="13">
        <v>1.5517241564649058E-2</v>
      </c>
      <c r="G304" s="27">
        <f>_xlfn.XLOOKUP(Table256[[#This Row],[PUMA_CZG]],'[1]Gas PUMA-CZ Results'!$L$3:$L$383,'[1]Gas PUMA-CZ Results'!$N$3:$N$383)</f>
        <v>1.5502929579051472E-2</v>
      </c>
      <c r="H304" s="9">
        <f>(Table256[[#This Row],[FERA AR20]]-Table256[[#This Row],[Base AR20]])*100</f>
        <v>-9.316675405607322E-3</v>
      </c>
      <c r="I304" s="9">
        <f>(Table256[[#This Row],[FERA AR50]]-Table256[[#This Row],[Base AR50]])*100</f>
        <v>-1.4311985597585675E-3</v>
      </c>
      <c r="J304" s="7" t="s">
        <v>1270</v>
      </c>
      <c r="K304" s="28" t="s">
        <v>15</v>
      </c>
    </row>
    <row r="305" spans="1:11" ht="15.75" x14ac:dyDescent="0.25">
      <c r="A305" s="12" t="s">
        <v>857</v>
      </c>
      <c r="B305" s="7" t="s">
        <v>858</v>
      </c>
      <c r="C305" s="7" t="s">
        <v>182</v>
      </c>
      <c r="D305" s="8">
        <v>1.9838722592219908E-2</v>
      </c>
      <c r="E305" s="27">
        <f>_xlfn.XLOOKUP(Table256[[#This Row],[PUMA_CZG]],'[1]Gas PUMA-CZ Results'!$L$3:$L$383,'[1]Gas PUMA-CZ Results'!$M$3:$M$383)</f>
        <v>1.9745767791632361E-2</v>
      </c>
      <c r="F305" s="13">
        <v>6.239426859151802E-3</v>
      </c>
      <c r="G305" s="27">
        <f>_xlfn.XLOOKUP(Table256[[#This Row],[PUMA_CZG]],'[1]Gas PUMA-CZ Results'!$L$3:$L$383,'[1]Gas PUMA-CZ Results'!$N$3:$N$383)</f>
        <v>6.2302128157704622E-3</v>
      </c>
      <c r="H305" s="9">
        <f>(Table256[[#This Row],[FERA AR20]]-Table256[[#This Row],[Base AR20]])*100</f>
        <v>-9.2954800587546904E-3</v>
      </c>
      <c r="I305" s="9">
        <f>(Table256[[#This Row],[FERA AR50]]-Table256[[#This Row],[Base AR50]])*100</f>
        <v>-9.2140433813397635E-4</v>
      </c>
      <c r="J305" s="7" t="s">
        <v>859</v>
      </c>
      <c r="K305" s="28" t="s">
        <v>15</v>
      </c>
    </row>
    <row r="306" spans="1:11" ht="15.75" x14ac:dyDescent="0.25">
      <c r="A306" s="12" t="s">
        <v>868</v>
      </c>
      <c r="B306" s="7" t="s">
        <v>869</v>
      </c>
      <c r="C306" s="7" t="s">
        <v>182</v>
      </c>
      <c r="D306" s="8">
        <v>1.9379454886732438E-2</v>
      </c>
      <c r="E306" s="27">
        <f>_xlfn.XLOOKUP(Table256[[#This Row],[PUMA_CZG]],'[1]Gas PUMA-CZ Results'!$L$3:$L$383,'[1]Gas PUMA-CZ Results'!$M$3:$M$383)</f>
        <v>1.9287475942145037E-2</v>
      </c>
      <c r="F306" s="13">
        <v>6.7467243835246486E-3</v>
      </c>
      <c r="G306" s="27">
        <f>_xlfn.XLOOKUP(Table256[[#This Row],[PUMA_CZG]],'[1]Gas PUMA-CZ Results'!$L$3:$L$383,'[1]Gas PUMA-CZ Results'!$N$3:$N$383)</f>
        <v>6.7355436236552872E-3</v>
      </c>
      <c r="H306" s="9">
        <f>(Table256[[#This Row],[FERA AR20]]-Table256[[#This Row],[Base AR20]])*100</f>
        <v>-9.1978944587400857E-3</v>
      </c>
      <c r="I306" s="9">
        <f>(Table256[[#This Row],[FERA AR50]]-Table256[[#This Row],[Base AR50]])*100</f>
        <v>-1.1180759869361401E-3</v>
      </c>
      <c r="J306" s="7" t="s">
        <v>870</v>
      </c>
      <c r="K306" s="28" t="s">
        <v>15</v>
      </c>
    </row>
    <row r="307" spans="1:11" ht="15.75" x14ac:dyDescent="0.25">
      <c r="A307" s="12" t="s">
        <v>871</v>
      </c>
      <c r="B307" s="7" t="s">
        <v>872</v>
      </c>
      <c r="C307" s="7" t="s">
        <v>182</v>
      </c>
      <c r="D307" s="8">
        <v>1.9130973429695337E-2</v>
      </c>
      <c r="E307" s="27">
        <f>_xlfn.XLOOKUP(Table256[[#This Row],[PUMA_CZG]],'[1]Gas PUMA-CZ Results'!$L$3:$L$383,'[1]Gas PUMA-CZ Results'!$M$3:$M$383)</f>
        <v>1.9041339957864258E-2</v>
      </c>
      <c r="F307" s="13">
        <v>6.2321429909886449E-3</v>
      </c>
      <c r="G307" s="27">
        <f>_xlfn.XLOOKUP(Table256[[#This Row],[PUMA_CZG]],'[1]Gas PUMA-CZ Results'!$L$3:$L$383,'[1]Gas PUMA-CZ Results'!$N$3:$N$383)</f>
        <v>6.2226016316915718E-3</v>
      </c>
      <c r="H307" s="9">
        <f>(Table256[[#This Row],[FERA AR20]]-Table256[[#This Row],[Base AR20]])*100</f>
        <v>-8.9633471831079836E-3</v>
      </c>
      <c r="I307" s="9">
        <f>(Table256[[#This Row],[FERA AR50]]-Table256[[#This Row],[Base AR50]])*100</f>
        <v>-9.5413592970730599E-4</v>
      </c>
      <c r="J307" s="7" t="s">
        <v>873</v>
      </c>
      <c r="K307" s="28" t="s">
        <v>15</v>
      </c>
    </row>
    <row r="308" spans="1:11" ht="15.75" x14ac:dyDescent="0.25">
      <c r="A308" s="12" t="s">
        <v>876</v>
      </c>
      <c r="B308" s="7" t="s">
        <v>877</v>
      </c>
      <c r="C308" s="7" t="s">
        <v>1134</v>
      </c>
      <c r="D308" s="8">
        <v>1.7894651466133588E-2</v>
      </c>
      <c r="E308" s="27">
        <f>_xlfn.XLOOKUP(Table256[[#This Row],[PUMA_CZG]],'[1]Gas PUMA-CZ Results'!$L$3:$L$383,'[1]Gas PUMA-CZ Results'!$M$3:$M$383)</f>
        <v>1.7805170178950065E-2</v>
      </c>
      <c r="F308" s="13">
        <v>8.7108639979189811E-3</v>
      </c>
      <c r="G308" s="27">
        <f>_xlfn.XLOOKUP(Table256[[#This Row],[PUMA_CZG]],'[1]Gas PUMA-CZ Results'!$L$3:$L$383,'[1]Gas PUMA-CZ Results'!$N$3:$N$383)</f>
        <v>8.6896087683473715E-3</v>
      </c>
      <c r="H308" s="9">
        <f>(Table256[[#This Row],[FERA AR20]]-Table256[[#This Row],[Base AR20]])*100</f>
        <v>-8.9481287183522384E-3</v>
      </c>
      <c r="I308" s="9">
        <f>(Table256[[#This Row],[FERA AR50]]-Table256[[#This Row],[Base AR50]])*100</f>
        <v>-2.1255229571609524E-3</v>
      </c>
      <c r="J308" s="7" t="s">
        <v>1322</v>
      </c>
      <c r="K308" s="28" t="s">
        <v>15</v>
      </c>
    </row>
    <row r="309" spans="1:11" ht="15.75" x14ac:dyDescent="0.25">
      <c r="A309" s="12" t="s">
        <v>803</v>
      </c>
      <c r="B309" s="7" t="s">
        <v>804</v>
      </c>
      <c r="C309" s="7" t="s">
        <v>182</v>
      </c>
      <c r="D309" s="8">
        <v>1.9065320041930567E-2</v>
      </c>
      <c r="E309" s="27">
        <f>_xlfn.XLOOKUP(Table256[[#This Row],[PUMA_CZG]],'[1]Gas PUMA-CZ Results'!$L$3:$L$383,'[1]Gas PUMA-CZ Results'!$M$3:$M$383)</f>
        <v>1.8976297028633651E-2</v>
      </c>
      <c r="F309" s="13">
        <v>6.3548605219837474E-3</v>
      </c>
      <c r="G309" s="27">
        <f>_xlfn.XLOOKUP(Table256[[#This Row],[PUMA_CZG]],'[1]Gas PUMA-CZ Results'!$L$3:$L$383,'[1]Gas PUMA-CZ Results'!$N$3:$N$383)</f>
        <v>6.344939970562514E-3</v>
      </c>
      <c r="H309" s="9">
        <f>(Table256[[#This Row],[FERA AR20]]-Table256[[#This Row],[Base AR20]])*100</f>
        <v>-8.9023013296916226E-3</v>
      </c>
      <c r="I309" s="9">
        <f>(Table256[[#This Row],[FERA AR50]]-Table256[[#This Row],[Base AR50]])*100</f>
        <v>-9.9205514212333951E-4</v>
      </c>
      <c r="J309" s="7" t="s">
        <v>874</v>
      </c>
      <c r="K309" s="28" t="s">
        <v>15</v>
      </c>
    </row>
    <row r="310" spans="1:11" ht="15.75" x14ac:dyDescent="0.25">
      <c r="A310" s="12" t="s">
        <v>889</v>
      </c>
      <c r="B310" s="7" t="s">
        <v>890</v>
      </c>
      <c r="C310" s="7" t="s">
        <v>151</v>
      </c>
      <c r="D310" s="8">
        <v>2.0416277167554137E-2</v>
      </c>
      <c r="E310" s="27">
        <f>_xlfn.XLOOKUP(Table256[[#This Row],[PUMA_CZG]],'[1]Gas PUMA-CZ Results'!$L$3:$L$383,'[1]Gas PUMA-CZ Results'!$M$3:$M$383)</f>
        <v>2.0331450168027343E-2</v>
      </c>
      <c r="F310" s="13">
        <v>5.3372225109720563E-3</v>
      </c>
      <c r="G310" s="27">
        <f>_xlfn.XLOOKUP(Table256[[#This Row],[PUMA_CZG]],'[1]Gas PUMA-CZ Results'!$L$3:$L$383,'[1]Gas PUMA-CZ Results'!$N$3:$N$383)</f>
        <v>5.3314075899900731E-3</v>
      </c>
      <c r="H310" s="9">
        <f>(Table256[[#This Row],[FERA AR20]]-Table256[[#This Row],[Base AR20]])*100</f>
        <v>-8.4826999526794317E-3</v>
      </c>
      <c r="I310" s="9">
        <f>(Table256[[#This Row],[FERA AR50]]-Table256[[#This Row],[Base AR50]])*100</f>
        <v>-5.8149209819832043E-4</v>
      </c>
      <c r="J310" s="7" t="s">
        <v>891</v>
      </c>
      <c r="K310" s="28" t="s">
        <v>15</v>
      </c>
    </row>
    <row r="311" spans="1:11" ht="15.75" x14ac:dyDescent="0.25">
      <c r="A311" s="12" t="s">
        <v>883</v>
      </c>
      <c r="B311" s="7" t="s">
        <v>884</v>
      </c>
      <c r="C311" s="7" t="s">
        <v>182</v>
      </c>
      <c r="D311" s="8">
        <v>1.7744683473740121E-2</v>
      </c>
      <c r="E311" s="27">
        <f>_xlfn.XLOOKUP(Table256[[#This Row],[PUMA_CZG]],'[1]Gas PUMA-CZ Results'!$L$3:$L$383,'[1]Gas PUMA-CZ Results'!$M$3:$M$383)</f>
        <v>1.766754741552028E-2</v>
      </c>
      <c r="F311" s="13">
        <v>6.3382808215825337E-3</v>
      </c>
      <c r="G311" s="27">
        <f>_xlfn.XLOOKUP(Table256[[#This Row],[PUMA_CZG]],'[1]Gas PUMA-CZ Results'!$L$3:$L$383,'[1]Gas PUMA-CZ Results'!$N$3:$N$383)</f>
        <v>6.3284120081268927E-3</v>
      </c>
      <c r="H311" s="9">
        <f>(Table256[[#This Row],[FERA AR20]]-Table256[[#This Row],[Base AR20]])*100</f>
        <v>-7.7136058219840625E-3</v>
      </c>
      <c r="I311" s="9">
        <f>(Table256[[#This Row],[FERA AR50]]-Table256[[#This Row],[Base AR50]])*100</f>
        <v>-9.8688134556410706E-4</v>
      </c>
      <c r="J311" s="7" t="s">
        <v>885</v>
      </c>
      <c r="K311" s="28" t="s">
        <v>15</v>
      </c>
    </row>
    <row r="312" spans="1:11" ht="15.75" x14ac:dyDescent="0.25">
      <c r="A312" s="12" t="s">
        <v>468</v>
      </c>
      <c r="B312" s="7" t="s">
        <v>469</v>
      </c>
      <c r="C312" s="7" t="s">
        <v>1134</v>
      </c>
      <c r="D312" s="8">
        <v>4.3442163892528786E-2</v>
      </c>
      <c r="E312" s="27">
        <f>_xlfn.XLOOKUP(Table256[[#This Row],[PUMA_CZG]],'[1]Gas PUMA-CZ Results'!$L$3:$L$383,'[1]Gas PUMA-CZ Results'!$M$3:$M$383)</f>
        <v>4.3375099609694885E-2</v>
      </c>
      <c r="F312" s="13">
        <v>1.1766845446465564E-2</v>
      </c>
      <c r="G312" s="27">
        <f>_xlfn.XLOOKUP(Table256[[#This Row],[PUMA_CZG]],'[1]Gas PUMA-CZ Results'!$L$3:$L$383,'[1]Gas PUMA-CZ Results'!$N$3:$N$383)</f>
        <v>1.1761980037555159E-2</v>
      </c>
      <c r="H312" s="9">
        <f>(Table256[[#This Row],[FERA AR20]]-Table256[[#This Row],[Base AR20]])*100</f>
        <v>-6.7064282833900757E-3</v>
      </c>
      <c r="I312" s="9">
        <f>(Table256[[#This Row],[FERA AR50]]-Table256[[#This Row],[Base AR50]])*100</f>
        <v>-4.8654089104052667E-4</v>
      </c>
      <c r="J312" s="7" t="s">
        <v>1250</v>
      </c>
      <c r="K312" s="28" t="s">
        <v>15</v>
      </c>
    </row>
    <row r="313" spans="1:11" ht="15.75" x14ac:dyDescent="0.25">
      <c r="A313" s="12" t="s">
        <v>880</v>
      </c>
      <c r="B313" s="7" t="s">
        <v>881</v>
      </c>
      <c r="C313" s="7" t="s">
        <v>57</v>
      </c>
      <c r="D313" s="8">
        <v>1.2983712512586338E-2</v>
      </c>
      <c r="E313" s="27">
        <f>_xlfn.XLOOKUP(Table256[[#This Row],[PUMA_CZG]],'[1]Gas PUMA-CZ Results'!$L$3:$L$383,'[1]Gas PUMA-CZ Results'!$M$3:$M$383)</f>
        <v>1.2926795480170799E-2</v>
      </c>
      <c r="F313" s="13">
        <v>4.936161810194759E-3</v>
      </c>
      <c r="G313" s="27">
        <f>_xlfn.XLOOKUP(Table256[[#This Row],[PUMA_CZG]],'[1]Gas PUMA-CZ Results'!$L$3:$L$383,'[1]Gas PUMA-CZ Results'!$N$3:$N$383)</f>
        <v>4.9279202846804144E-3</v>
      </c>
      <c r="H313" s="9">
        <f>(Table256[[#This Row],[FERA AR20]]-Table256[[#This Row],[Base AR20]])*100</f>
        <v>-5.6917032415539082E-3</v>
      </c>
      <c r="I313" s="9">
        <f>(Table256[[#This Row],[FERA AR50]]-Table256[[#This Row],[Base AR50]])*100</f>
        <v>-8.2415255143446914E-4</v>
      </c>
      <c r="J313" s="7" t="s">
        <v>882</v>
      </c>
      <c r="K313" s="28" t="s">
        <v>15</v>
      </c>
    </row>
    <row r="314" spans="1:11" ht="15.75" x14ac:dyDescent="0.25">
      <c r="A314" s="12" t="s">
        <v>893</v>
      </c>
      <c r="B314" s="7" t="s">
        <v>894</v>
      </c>
      <c r="C314" s="7" t="s">
        <v>182</v>
      </c>
      <c r="D314" s="8">
        <v>1.5178168906911024E-2</v>
      </c>
      <c r="E314" s="27">
        <f>_xlfn.XLOOKUP(Table256[[#This Row],[PUMA_CZG]],'[1]Gas PUMA-CZ Results'!$L$3:$L$383,'[1]Gas PUMA-CZ Results'!$M$3:$M$383)</f>
        <v>1.512169627855213E-2</v>
      </c>
      <c r="F314" s="13">
        <v>6.0364864029840417E-3</v>
      </c>
      <c r="G314" s="27">
        <f>_xlfn.XLOOKUP(Table256[[#This Row],[PUMA_CZG]],'[1]Gas PUMA-CZ Results'!$L$3:$L$383,'[1]Gas PUMA-CZ Results'!$N$3:$N$383)</f>
        <v>6.0275343229646118E-3</v>
      </c>
      <c r="H314" s="9">
        <f>(Table256[[#This Row],[FERA AR20]]-Table256[[#This Row],[Base AR20]])*100</f>
        <v>-5.647262835889455E-3</v>
      </c>
      <c r="I314" s="9">
        <f>(Table256[[#This Row],[FERA AR50]]-Table256[[#This Row],[Base AR50]])*100</f>
        <v>-8.9520800194298894E-4</v>
      </c>
      <c r="J314" s="7" t="s">
        <v>895</v>
      </c>
      <c r="K314" s="28" t="s">
        <v>15</v>
      </c>
    </row>
    <row r="315" spans="1:11" ht="15.75" x14ac:dyDescent="0.25">
      <c r="A315" s="12" t="s">
        <v>263</v>
      </c>
      <c r="B315" s="7" t="s">
        <v>264</v>
      </c>
      <c r="C315" s="7" t="s">
        <v>57</v>
      </c>
      <c r="D315" s="8">
        <v>4.9471935741018339E-2</v>
      </c>
      <c r="E315" s="27">
        <f>_xlfn.XLOOKUP(Table256[[#This Row],[PUMA_CZG]],'[1]Gas PUMA-CZ Results'!$L$3:$L$383,'[1]Gas PUMA-CZ Results'!$M$3:$M$383)</f>
        <v>4.942234658193103E-2</v>
      </c>
      <c r="F315" s="13">
        <v>1.164916478950352E-2</v>
      </c>
      <c r="G315" s="27">
        <f>_xlfn.XLOOKUP(Table256[[#This Row],[PUMA_CZG]],'[1]Gas PUMA-CZ Results'!$L$3:$L$383,'[1]Gas PUMA-CZ Results'!$N$3:$N$383)</f>
        <v>1.1646539774122345E-2</v>
      </c>
      <c r="H315" s="9">
        <f>(Table256[[#This Row],[FERA AR20]]-Table256[[#This Row],[Base AR20]])*100</f>
        <v>-4.9589159087308488E-3</v>
      </c>
      <c r="I315" s="9">
        <f>(Table256[[#This Row],[FERA AR50]]-Table256[[#This Row],[Base AR50]])*100</f>
        <v>-2.6250153811746557E-4</v>
      </c>
      <c r="J315" s="7" t="s">
        <v>265</v>
      </c>
      <c r="K315" s="28" t="s">
        <v>15</v>
      </c>
    </row>
    <row r="316" spans="1:11" ht="15.75" x14ac:dyDescent="0.25">
      <c r="A316" s="12" t="s">
        <v>880</v>
      </c>
      <c r="B316" s="7" t="s">
        <v>881</v>
      </c>
      <c r="C316" s="7" t="s">
        <v>182</v>
      </c>
      <c r="D316" s="8">
        <v>1.39937347842035E-2</v>
      </c>
      <c r="E316" s="27">
        <f>_xlfn.XLOOKUP(Table256[[#This Row],[PUMA_CZG]],'[1]Gas PUMA-CZ Results'!$L$3:$L$383,'[1]Gas PUMA-CZ Results'!$M$3:$M$383)</f>
        <v>1.3945718107991115E-2</v>
      </c>
      <c r="F316" s="13">
        <v>5.3941712361566434E-3</v>
      </c>
      <c r="G316" s="27">
        <f>_xlfn.XLOOKUP(Table256[[#This Row],[PUMA_CZG]],'[1]Gas PUMA-CZ Results'!$L$3:$L$383,'[1]Gas PUMA-CZ Results'!$N$3:$N$383)</f>
        <v>5.3870217776550685E-3</v>
      </c>
      <c r="H316" s="9">
        <f>(Table256[[#This Row],[FERA AR20]]-Table256[[#This Row],[Base AR20]])*100</f>
        <v>-4.8016676212384382E-3</v>
      </c>
      <c r="I316" s="9">
        <f>(Table256[[#This Row],[FERA AR50]]-Table256[[#This Row],[Base AR50]])*100</f>
        <v>-7.1494585015749457E-4</v>
      </c>
      <c r="J316" s="7" t="s">
        <v>896</v>
      </c>
      <c r="K316" s="28" t="s">
        <v>15</v>
      </c>
    </row>
    <row r="317" spans="1:11" ht="15.75" x14ac:dyDescent="0.25">
      <c r="A317" s="12" t="s">
        <v>188</v>
      </c>
      <c r="B317" s="7" t="s">
        <v>189</v>
      </c>
      <c r="C317" s="7" t="s">
        <v>1134</v>
      </c>
      <c r="D317" s="8">
        <v>8.0798000888507263E-2</v>
      </c>
      <c r="E317" s="27">
        <f>_xlfn.XLOOKUP(Table256[[#This Row],[PUMA_CZG]],'[1]Gas PUMA-CZ Results'!$L$3:$L$383,'[1]Gas PUMA-CZ Results'!$M$3:$M$383)</f>
        <v>8.0750568035179535E-2</v>
      </c>
      <c r="F317" s="13">
        <v>1.0252062451891955E-2</v>
      </c>
      <c r="G317" s="27">
        <f>_xlfn.XLOOKUP(Table256[[#This Row],[PUMA_CZG]],'[1]Gas PUMA-CZ Results'!$L$3:$L$383,'[1]Gas PUMA-CZ Results'!$N$3:$N$383)</f>
        <v>1.0251358313464786E-2</v>
      </c>
      <c r="H317" s="9">
        <f>(Table256[[#This Row],[FERA AR20]]-Table256[[#This Row],[Base AR20]])*100</f>
        <v>-4.7432853327727953E-3</v>
      </c>
      <c r="I317" s="9">
        <f>(Table256[[#This Row],[FERA AR50]]-Table256[[#This Row],[Base AR50]])*100</f>
        <v>-7.0413842716970931E-5</v>
      </c>
      <c r="J317" s="7" t="s">
        <v>1168</v>
      </c>
      <c r="K317" s="28" t="s">
        <v>15</v>
      </c>
    </row>
    <row r="318" spans="1:11" ht="15.75" x14ac:dyDescent="0.25">
      <c r="A318" s="12" t="s">
        <v>73</v>
      </c>
      <c r="B318" s="7" t="s">
        <v>74</v>
      </c>
      <c r="C318" s="7" t="s">
        <v>1255</v>
      </c>
      <c r="D318" s="8">
        <v>4.1739897738963284E-2</v>
      </c>
      <c r="E318" s="27">
        <f>_xlfn.XLOOKUP(Table256[[#This Row],[PUMA_CZG]],'[1]Gas PUMA-CZ Results'!$L$3:$L$383,'[1]Gas PUMA-CZ Results'!$M$3:$M$383)</f>
        <v>4.1696264868637714E-2</v>
      </c>
      <c r="F318" s="13">
        <v>1.0628428837596004E-2</v>
      </c>
      <c r="G318" s="27">
        <f>_xlfn.XLOOKUP(Table256[[#This Row],[PUMA_CZG]],'[1]Gas PUMA-CZ Results'!$L$3:$L$383,'[1]Gas PUMA-CZ Results'!$N$3:$N$383)</f>
        <v>1.0625294318950594E-2</v>
      </c>
      <c r="H318" s="9">
        <f>(Table256[[#This Row],[FERA AR20]]-Table256[[#This Row],[Base AR20]])*100</f>
        <v>-4.3632870325570339E-3</v>
      </c>
      <c r="I318" s="9">
        <f>(Table256[[#This Row],[FERA AR50]]-Table256[[#This Row],[Base AR50]])*100</f>
        <v>-3.1345186454097285E-4</v>
      </c>
      <c r="J318" s="7" t="s">
        <v>1256</v>
      </c>
      <c r="K318" s="28" t="s">
        <v>15</v>
      </c>
    </row>
    <row r="319" spans="1:11" ht="15.75" x14ac:dyDescent="0.25">
      <c r="A319" s="12" t="s">
        <v>512</v>
      </c>
      <c r="B319" s="7" t="s">
        <v>513</v>
      </c>
      <c r="C319" s="7" t="s">
        <v>57</v>
      </c>
      <c r="D319" s="8">
        <v>3.0590241831864613E-2</v>
      </c>
      <c r="E319" s="27">
        <f>_xlfn.XLOOKUP(Table256[[#This Row],[PUMA_CZG]],'[1]Gas PUMA-CZ Results'!$L$3:$L$383,'[1]Gas PUMA-CZ Results'!$M$3:$M$383)</f>
        <v>3.0554336481314521E-2</v>
      </c>
      <c r="F319" s="13">
        <v>8.5248517688620486E-3</v>
      </c>
      <c r="G319" s="27">
        <f>_xlfn.XLOOKUP(Table256[[#This Row],[PUMA_CZG]],'[1]Gas PUMA-CZ Results'!$L$3:$L$383,'[1]Gas PUMA-CZ Results'!$N$3:$N$383)</f>
        <v>8.5221182390521916E-3</v>
      </c>
      <c r="H319" s="9">
        <f>(Table256[[#This Row],[FERA AR20]]-Table256[[#This Row],[Base AR20]])*100</f>
        <v>-3.5905350550091697E-3</v>
      </c>
      <c r="I319" s="9">
        <f>(Table256[[#This Row],[FERA AR50]]-Table256[[#This Row],[Base AR50]])*100</f>
        <v>-2.7335298098569993E-4</v>
      </c>
      <c r="J319" s="7" t="s">
        <v>514</v>
      </c>
      <c r="K319" s="28" t="s">
        <v>15</v>
      </c>
    </row>
    <row r="320" spans="1:11" ht="15.75" x14ac:dyDescent="0.25">
      <c r="A320" s="12" t="s">
        <v>629</v>
      </c>
      <c r="B320" s="7" t="s">
        <v>630</v>
      </c>
      <c r="C320" s="7" t="s">
        <v>57</v>
      </c>
      <c r="D320" s="8">
        <v>2.5300045193294748E-2</v>
      </c>
      <c r="E320" s="27">
        <f>_xlfn.XLOOKUP(Table256[[#This Row],[PUMA_CZG]],'[1]Gas PUMA-CZ Results'!$L$3:$L$383,'[1]Gas PUMA-CZ Results'!$M$3:$M$383)</f>
        <v>2.526692826413187E-2</v>
      </c>
      <c r="F320" s="13">
        <v>9.8334898819724577E-3</v>
      </c>
      <c r="G320" s="27">
        <f>_xlfn.XLOOKUP(Table256[[#This Row],[PUMA_CZG]],'[1]Gas PUMA-CZ Results'!$L$3:$L$383,'[1]Gas PUMA-CZ Results'!$N$3:$N$383)</f>
        <v>9.8285986690933892E-3</v>
      </c>
      <c r="H320" s="9">
        <f>(Table256[[#This Row],[FERA AR20]]-Table256[[#This Row],[Base AR20]])*100</f>
        <v>-3.3116929162878284E-3</v>
      </c>
      <c r="I320" s="9">
        <f>(Table256[[#This Row],[FERA AR50]]-Table256[[#This Row],[Base AR50]])*100</f>
        <v>-4.8912128790684628E-4</v>
      </c>
      <c r="J320" s="7" t="s">
        <v>631</v>
      </c>
      <c r="K320" s="28" t="s">
        <v>15</v>
      </c>
    </row>
    <row r="321" spans="1:11" ht="15.75" x14ac:dyDescent="0.25">
      <c r="A321" s="12" t="s">
        <v>219</v>
      </c>
      <c r="B321" s="7" t="s">
        <v>220</v>
      </c>
      <c r="C321" s="7" t="s">
        <v>1134</v>
      </c>
      <c r="D321" s="8">
        <v>7.6443007759494724E-2</v>
      </c>
      <c r="E321" s="27">
        <f>_xlfn.XLOOKUP(Table256[[#This Row],[PUMA_CZG]],'[1]Gas PUMA-CZ Results'!$L$3:$L$383,'[1]Gas PUMA-CZ Results'!$M$3:$M$383)</f>
        <v>7.6411802805016721E-2</v>
      </c>
      <c r="F321" s="13">
        <v>1.2294010046811759E-2</v>
      </c>
      <c r="G321" s="27">
        <f>_xlfn.XLOOKUP(Table256[[#This Row],[PUMA_CZG]],'[1]Gas PUMA-CZ Results'!$L$3:$L$383,'[1]Gas PUMA-CZ Results'!$N$3:$N$383)</f>
        <v>1.2293254306944676E-2</v>
      </c>
      <c r="H321" s="9">
        <f>(Table256[[#This Row],[FERA AR20]]-Table256[[#This Row],[Base AR20]])*100</f>
        <v>-3.1204954478003533E-3</v>
      </c>
      <c r="I321" s="9">
        <f>(Table256[[#This Row],[FERA AR50]]-Table256[[#This Row],[Base AR50]])*100</f>
        <v>-7.5573986708238339E-5</v>
      </c>
      <c r="J321" s="7" t="s">
        <v>1175</v>
      </c>
      <c r="K321" s="28" t="s">
        <v>15</v>
      </c>
    </row>
    <row r="322" spans="1:11" ht="15.75" x14ac:dyDescent="0.25">
      <c r="A322" s="12" t="s">
        <v>763</v>
      </c>
      <c r="B322" s="7" t="s">
        <v>764</v>
      </c>
      <c r="C322" s="7" t="s">
        <v>1134</v>
      </c>
      <c r="D322" s="8">
        <v>3.2905499956870331E-2</v>
      </c>
      <c r="E322" s="27">
        <f>_xlfn.XLOOKUP(Table256[[#This Row],[PUMA_CZG]],'[1]Gas PUMA-CZ Results'!$L$3:$L$383,'[1]Gas PUMA-CZ Results'!$M$3:$M$383)</f>
        <v>3.2885154470254724E-2</v>
      </c>
      <c r="F322" s="13">
        <v>9.8829166251244507E-3</v>
      </c>
      <c r="G322" s="27">
        <f>_xlfn.XLOOKUP(Table256[[#This Row],[PUMA_CZG]],'[1]Gas PUMA-CZ Results'!$L$3:$L$383,'[1]Gas PUMA-CZ Results'!$N$3:$N$383)</f>
        <v>9.8811076405706973E-3</v>
      </c>
      <c r="H322" s="9">
        <f>(Table256[[#This Row],[FERA AR20]]-Table256[[#This Row],[Base AR20]])*100</f>
        <v>-2.0345486615606923E-3</v>
      </c>
      <c r="I322" s="9">
        <f>(Table256[[#This Row],[FERA AR50]]-Table256[[#This Row],[Base AR50]])*100</f>
        <v>-1.8089845537534732E-4</v>
      </c>
      <c r="J322" s="7" t="s">
        <v>1294</v>
      </c>
      <c r="K322" s="28" t="s">
        <v>15</v>
      </c>
    </row>
    <row r="323" spans="1:11" ht="15.75" x14ac:dyDescent="0.25">
      <c r="A323" s="12" t="s">
        <v>497</v>
      </c>
      <c r="B323" s="7" t="s">
        <v>498</v>
      </c>
      <c r="C323" s="7" t="s">
        <v>151</v>
      </c>
      <c r="D323" s="8">
        <v>4.0338700038784793E-2</v>
      </c>
      <c r="E323" s="27">
        <f>_xlfn.XLOOKUP(Table256[[#This Row],[PUMA_CZG]],'[1]Gas PUMA-CZ Results'!$L$3:$L$383,'[1]Gas PUMA-CZ Results'!$M$3:$M$383)</f>
        <v>4.0320378024162398E-2</v>
      </c>
      <c r="F323" s="13">
        <v>9.9664166957354715E-3</v>
      </c>
      <c r="G323" s="27">
        <f>_xlfn.XLOOKUP(Table256[[#This Row],[PUMA_CZG]],'[1]Gas PUMA-CZ Results'!$L$3:$L$383,'[1]Gas PUMA-CZ Results'!$N$3:$N$383)</f>
        <v>9.9652998553929305E-3</v>
      </c>
      <c r="H323" s="9">
        <f>(Table256[[#This Row],[FERA AR20]]-Table256[[#This Row],[Base AR20]])*100</f>
        <v>-1.8322014622394744E-3</v>
      </c>
      <c r="I323" s="9">
        <f>(Table256[[#This Row],[FERA AR50]]-Table256[[#This Row],[Base AR50]])*100</f>
        <v>-1.1168403425410034E-4</v>
      </c>
      <c r="J323" s="7" t="s">
        <v>677</v>
      </c>
      <c r="K323" s="28" t="s">
        <v>15</v>
      </c>
    </row>
    <row r="324" spans="1:11" ht="15.75" x14ac:dyDescent="0.25">
      <c r="A324" s="12" t="s">
        <v>863</v>
      </c>
      <c r="B324" s="7" t="s">
        <v>864</v>
      </c>
      <c r="C324" s="7" t="s">
        <v>182</v>
      </c>
      <c r="D324" s="8">
        <v>1.9042801285260275E-2</v>
      </c>
      <c r="E324" s="27">
        <f>_xlfn.XLOOKUP(Table256[[#This Row],[PUMA_CZG]],'[1]Gas PUMA-CZ Results'!$L$3:$L$383,'[1]Gas PUMA-CZ Results'!$M$3:$M$383)</f>
        <v>1.9026044045723799E-2</v>
      </c>
      <c r="F324" s="13">
        <v>6.020172824253568E-3</v>
      </c>
      <c r="G324" s="27">
        <f>_xlfn.XLOOKUP(Table256[[#This Row],[PUMA_CZG]],'[1]Gas PUMA-CZ Results'!$L$3:$L$383,'[1]Gas PUMA-CZ Results'!$N$3:$N$383)</f>
        <v>6.0185488332789774E-3</v>
      </c>
      <c r="H324" s="9">
        <f>(Table256[[#This Row],[FERA AR20]]-Table256[[#This Row],[Base AR20]])*100</f>
        <v>-1.6757239536476648E-3</v>
      </c>
      <c r="I324" s="9">
        <f>(Table256[[#This Row],[FERA AR50]]-Table256[[#This Row],[Base AR50]])*100</f>
        <v>-1.6239909745906569E-4</v>
      </c>
      <c r="J324" s="7" t="s">
        <v>865</v>
      </c>
      <c r="K324" s="28" t="s">
        <v>15</v>
      </c>
    </row>
    <row r="325" spans="1:11" ht="15.75" x14ac:dyDescent="0.25">
      <c r="A325" s="12" t="s">
        <v>93</v>
      </c>
      <c r="B325" s="7" t="s">
        <v>94</v>
      </c>
      <c r="C325" s="7" t="s">
        <v>1157</v>
      </c>
      <c r="D325" s="8">
        <v>9.9511373844419271E-2</v>
      </c>
      <c r="E325" s="27">
        <f>_xlfn.XLOOKUP(Table256[[#This Row],[PUMA_CZG]],'[1]Gas PUMA-CZ Results'!$L$3:$L$383,'[1]Gas PUMA-CZ Results'!$M$3:$M$383)</f>
        <v>9.9498484952890875E-2</v>
      </c>
      <c r="F325" s="13">
        <v>2.1769531479414513E-2</v>
      </c>
      <c r="G325" s="27">
        <f>_xlfn.XLOOKUP(Table256[[#This Row],[PUMA_CZG]],'[1]Gas PUMA-CZ Results'!$L$3:$L$383,'[1]Gas PUMA-CZ Results'!$N$3:$N$383)</f>
        <v>2.1768908939255482E-2</v>
      </c>
      <c r="H325" s="9">
        <f>(Table256[[#This Row],[FERA AR20]]-Table256[[#This Row],[Base AR20]])*100</f>
        <v>-1.2888891528395341E-3</v>
      </c>
      <c r="I325" s="9">
        <f>(Table256[[#This Row],[FERA AR50]]-Table256[[#This Row],[Base AR50]])*100</f>
        <v>-6.2254015903082105E-5</v>
      </c>
      <c r="J325" s="7" t="s">
        <v>1158</v>
      </c>
      <c r="K325" s="28" t="s">
        <v>15</v>
      </c>
    </row>
    <row r="326" spans="1:11" ht="15.75" x14ac:dyDescent="0.25">
      <c r="A326" s="12" t="s">
        <v>430</v>
      </c>
      <c r="B326" s="7" t="s">
        <v>431</v>
      </c>
      <c r="C326" s="7" t="s">
        <v>1134</v>
      </c>
      <c r="D326" s="8">
        <v>6.2983705512813806E-2</v>
      </c>
      <c r="E326" s="27">
        <f>_xlfn.XLOOKUP(Table256[[#This Row],[PUMA_CZG]],'[1]Gas PUMA-CZ Results'!$L$3:$L$383,'[1]Gas PUMA-CZ Results'!$M$3:$M$383)</f>
        <v>6.2972237613938331E-2</v>
      </c>
      <c r="F326" s="13">
        <v>1.5629540194089131E-2</v>
      </c>
      <c r="G326" s="27">
        <f>_xlfn.XLOOKUP(Table256[[#This Row],[PUMA_CZG]],'[1]Gas PUMA-CZ Results'!$L$3:$L$383,'[1]Gas PUMA-CZ Results'!$N$3:$N$383)</f>
        <v>1.5628857774052273E-2</v>
      </c>
      <c r="H326" s="9">
        <f>(Table256[[#This Row],[FERA AR20]]-Table256[[#This Row],[Base AR20]])*100</f>
        <v>-1.1467898875475169E-3</v>
      </c>
      <c r="I326" s="9">
        <f>(Table256[[#This Row],[FERA AR50]]-Table256[[#This Row],[Base AR50]])*100</f>
        <v>-6.8242003685783925E-5</v>
      </c>
      <c r="J326" s="7" t="s">
        <v>1196</v>
      </c>
      <c r="K326" s="28" t="s">
        <v>15</v>
      </c>
    </row>
    <row r="327" spans="1:11" ht="15.75" x14ac:dyDescent="0.25">
      <c r="A327" s="12" t="s">
        <v>49</v>
      </c>
      <c r="B327" s="7" t="s">
        <v>50</v>
      </c>
      <c r="C327" s="7" t="s">
        <v>1134</v>
      </c>
      <c r="D327" s="8">
        <v>0.15355295126622048</v>
      </c>
      <c r="E327" s="27">
        <f>_xlfn.XLOOKUP(Table256[[#This Row],[PUMA_CZG]],'[1]Gas PUMA-CZ Results'!$L$3:$L$383,'[1]Gas PUMA-CZ Results'!$M$3:$M$383)</f>
        <v>0.1535417477120804</v>
      </c>
      <c r="F327" s="13">
        <v>1.0218705759024872E-2</v>
      </c>
      <c r="G327" s="27">
        <f>_xlfn.XLOOKUP(Table256[[#This Row],[PUMA_CZG]],'[1]Gas PUMA-CZ Results'!$L$3:$L$383,'[1]Gas PUMA-CZ Results'!$N$3:$N$383)</f>
        <v>1.0218648585794058E-2</v>
      </c>
      <c r="H327" s="9">
        <f>(Table256[[#This Row],[FERA AR20]]-Table256[[#This Row],[Base AR20]])*100</f>
        <v>-1.1203554140082339E-3</v>
      </c>
      <c r="I327" s="9">
        <f>(Table256[[#This Row],[FERA AR50]]-Table256[[#This Row],[Base AR50]])*100</f>
        <v>-5.7173230814597242E-6</v>
      </c>
      <c r="J327" s="7" t="s">
        <v>1146</v>
      </c>
      <c r="K327" s="28" t="s">
        <v>15</v>
      </c>
    </row>
    <row r="328" spans="1:11" ht="15.75" x14ac:dyDescent="0.25">
      <c r="A328" s="12" t="s">
        <v>173</v>
      </c>
      <c r="B328" s="7" t="s">
        <v>174</v>
      </c>
      <c r="C328" s="7" t="s">
        <v>1157</v>
      </c>
      <c r="D328" s="8">
        <v>8.0437354226085889E-2</v>
      </c>
      <c r="E328" s="27">
        <f>_xlfn.XLOOKUP(Table256[[#This Row],[PUMA_CZG]],'[1]Gas PUMA-CZ Results'!$L$3:$L$383,'[1]Gas PUMA-CZ Results'!$M$3:$M$383)</f>
        <v>8.0426416202551448E-2</v>
      </c>
      <c r="F328" s="13">
        <v>1.7494188854072175E-2</v>
      </c>
      <c r="G328" s="27">
        <f>_xlfn.XLOOKUP(Table256[[#This Row],[PUMA_CZG]],'[1]Gas PUMA-CZ Results'!$L$3:$L$383,'[1]Gas PUMA-CZ Results'!$N$3:$N$383)</f>
        <v>1.749366918661464E-2</v>
      </c>
      <c r="H328" s="9">
        <f>(Table256[[#This Row],[FERA AR20]]-Table256[[#This Row],[Base AR20]])*100</f>
        <v>-1.0938023534440289E-3</v>
      </c>
      <c r="I328" s="9">
        <f>(Table256[[#This Row],[FERA AR50]]-Table256[[#This Row],[Base AR50]])*100</f>
        <v>-5.1966745753459498E-5</v>
      </c>
      <c r="J328" s="7" t="s">
        <v>1170</v>
      </c>
      <c r="K328" s="28" t="s">
        <v>15</v>
      </c>
    </row>
    <row r="329" spans="1:11" ht="15.75" x14ac:dyDescent="0.25">
      <c r="A329" s="12" t="s">
        <v>161</v>
      </c>
      <c r="B329" s="7" t="s">
        <v>162</v>
      </c>
      <c r="C329" s="7" t="s">
        <v>1134</v>
      </c>
      <c r="D329" s="8">
        <v>8.427497013958514E-2</v>
      </c>
      <c r="E329" s="27">
        <f>_xlfn.XLOOKUP(Table256[[#This Row],[PUMA_CZG]],'[1]Gas PUMA-CZ Results'!$L$3:$L$383,'[1]Gas PUMA-CZ Results'!$M$3:$M$383)</f>
        <v>8.426457557199514E-2</v>
      </c>
      <c r="F329" s="13">
        <v>1.2787282634423471E-2</v>
      </c>
      <c r="G329" s="27">
        <f>_xlfn.XLOOKUP(Table256[[#This Row],[PUMA_CZG]],'[1]Gas PUMA-CZ Results'!$L$3:$L$383,'[1]Gas PUMA-CZ Results'!$N$3:$N$383)</f>
        <v>1.2787067475461614E-2</v>
      </c>
      <c r="H329" s="9">
        <f>(Table256[[#This Row],[FERA AR20]]-Table256[[#This Row],[Base AR20]])*100</f>
        <v>-1.0394567589999681E-3</v>
      </c>
      <c r="I329" s="9">
        <f>(Table256[[#This Row],[FERA AR50]]-Table256[[#This Row],[Base AR50]])*100</f>
        <v>-2.1515896185715644E-5</v>
      </c>
      <c r="J329" s="7" t="s">
        <v>1164</v>
      </c>
      <c r="K329" s="28" t="s">
        <v>15</v>
      </c>
    </row>
    <row r="330" spans="1:11" ht="15.75" x14ac:dyDescent="0.25">
      <c r="A330" s="12" t="s">
        <v>487</v>
      </c>
      <c r="B330" s="7" t="s">
        <v>488</v>
      </c>
      <c r="C330" s="7" t="s">
        <v>1134</v>
      </c>
      <c r="D330" s="8">
        <v>4.3657392361183357E-2</v>
      </c>
      <c r="E330" s="27">
        <f>_xlfn.XLOOKUP(Table256[[#This Row],[PUMA_CZG]],'[1]Gas PUMA-CZ Results'!$L$3:$L$383,'[1]Gas PUMA-CZ Results'!$M$3:$M$383)</f>
        <v>4.3647111818990718E-2</v>
      </c>
      <c r="F330" s="13">
        <v>1.3697254990168528E-2</v>
      </c>
      <c r="G330" s="27">
        <f>_xlfn.XLOOKUP(Table256[[#This Row],[PUMA_CZG]],'[1]Gas PUMA-CZ Results'!$L$3:$L$383,'[1]Gas PUMA-CZ Results'!$N$3:$N$383)</f>
        <v>1.3696215695620621E-2</v>
      </c>
      <c r="H330" s="9">
        <f>(Table256[[#This Row],[FERA AR20]]-Table256[[#This Row],[Base AR20]])*100</f>
        <v>-1.0280542192639408E-3</v>
      </c>
      <c r="I330" s="9">
        <f>(Table256[[#This Row],[FERA AR50]]-Table256[[#This Row],[Base AR50]])*100</f>
        <v>-1.0392945479064525E-4</v>
      </c>
      <c r="J330" s="7" t="s">
        <v>1248</v>
      </c>
      <c r="K330" s="28" t="s">
        <v>15</v>
      </c>
    </row>
    <row r="331" spans="1:11" ht="15.75" x14ac:dyDescent="0.25">
      <c r="A331" s="12" t="s">
        <v>299</v>
      </c>
      <c r="B331" s="7" t="s">
        <v>300</v>
      </c>
      <c r="C331" s="7" t="s">
        <v>1134</v>
      </c>
      <c r="D331" s="8">
        <v>6.8898564081503119E-2</v>
      </c>
      <c r="E331" s="27">
        <f>_xlfn.XLOOKUP(Table256[[#This Row],[PUMA_CZG]],'[1]Gas PUMA-CZ Results'!$L$3:$L$383,'[1]Gas PUMA-CZ Results'!$M$3:$M$383)</f>
        <v>6.8888941259534334E-2</v>
      </c>
      <c r="F331" s="13">
        <v>1.1937528847951873E-2</v>
      </c>
      <c r="G331" s="27">
        <f>_xlfn.XLOOKUP(Table256[[#This Row],[PUMA_CZG]],'[1]Gas PUMA-CZ Results'!$L$3:$L$383,'[1]Gas PUMA-CZ Results'!$N$3:$N$383)</f>
        <v>1.19372242258511E-2</v>
      </c>
      <c r="H331" s="9">
        <f>(Table256[[#This Row],[FERA AR20]]-Table256[[#This Row],[Base AR20]])*100</f>
        <v>-9.6228219687854999E-4</v>
      </c>
      <c r="I331" s="9">
        <f>(Table256[[#This Row],[FERA AR50]]-Table256[[#This Row],[Base AR50]])*100</f>
        <v>-3.0462210077325524E-5</v>
      </c>
      <c r="J331" s="7" t="s">
        <v>1192</v>
      </c>
      <c r="K331" s="28" t="s">
        <v>15</v>
      </c>
    </row>
    <row r="332" spans="1:11" ht="15.75" x14ac:dyDescent="0.25">
      <c r="A332" s="12" t="s">
        <v>574</v>
      </c>
      <c r="B332" s="7" t="s">
        <v>575</v>
      </c>
      <c r="C332" s="7" t="s">
        <v>57</v>
      </c>
      <c r="D332" s="8">
        <v>2.7813140656276648E-2</v>
      </c>
      <c r="E332" s="27">
        <f>_xlfn.XLOOKUP(Table256[[#This Row],[PUMA_CZG]],'[1]Gas PUMA-CZ Results'!$L$3:$L$383,'[1]Gas PUMA-CZ Results'!$M$3:$M$383)</f>
        <v>2.780467345553601E-2</v>
      </c>
      <c r="F332" s="13">
        <v>9.9287990347632048E-3</v>
      </c>
      <c r="G332" s="27">
        <f>_xlfn.XLOOKUP(Table256[[#This Row],[PUMA_CZG]],'[1]Gas PUMA-CZ Results'!$L$3:$L$383,'[1]Gas PUMA-CZ Results'!$N$3:$N$383)</f>
        <v>9.9277109321238809E-3</v>
      </c>
      <c r="H332" s="9">
        <f>(Table256[[#This Row],[FERA AR20]]-Table256[[#This Row],[Base AR20]])*100</f>
        <v>-8.4672007406375038E-4</v>
      </c>
      <c r="I332" s="9">
        <f>(Table256[[#This Row],[FERA AR50]]-Table256[[#This Row],[Base AR50]])*100</f>
        <v>-1.0881026393239068E-4</v>
      </c>
      <c r="J332" s="7" t="s">
        <v>576</v>
      </c>
      <c r="K332" s="28" t="s">
        <v>15</v>
      </c>
    </row>
    <row r="333" spans="1:11" ht="15.75" x14ac:dyDescent="0.25">
      <c r="A333" s="12" t="s">
        <v>910</v>
      </c>
      <c r="B333" s="7" t="s">
        <v>911</v>
      </c>
      <c r="C333" s="7" t="s">
        <v>1134</v>
      </c>
      <c r="D333" s="8">
        <v>0.99998516546055516</v>
      </c>
      <c r="E333" s="27">
        <f>_xlfn.XLOOKUP(Table256[[#This Row],[PUMA_CZG]],'[1]Gas PUMA-CZ Results'!$L$3:$L$383,'[1]Gas PUMA-CZ Results'!$M$3:$M$383)</f>
        <v>0.99997851362522772</v>
      </c>
      <c r="F333" s="13">
        <v>2.4259964941141104E-2</v>
      </c>
      <c r="G333" s="27">
        <f>_xlfn.XLOOKUP(Table256[[#This Row],[PUMA_CZG]],'[1]Gas PUMA-CZ Results'!$L$3:$L$383,'[1]Gas PUMA-CZ Results'!$N$3:$N$383)</f>
        <v>2.425988916913293E-2</v>
      </c>
      <c r="H333" s="9">
        <f>(Table256[[#This Row],[FERA AR20]]-Table256[[#This Row],[Base AR20]])*100</f>
        <v>-6.6518353274425124E-4</v>
      </c>
      <c r="I333" s="9">
        <f>(Table256[[#This Row],[FERA AR50]]-Table256[[#This Row],[Base AR50]])*100</f>
        <v>-7.5772008174823657E-6</v>
      </c>
      <c r="J333" s="7" t="s">
        <v>1139</v>
      </c>
      <c r="K333" s="28" t="s">
        <v>15</v>
      </c>
    </row>
    <row r="334" spans="1:11" ht="15.75" x14ac:dyDescent="0.25">
      <c r="A334" s="12" t="s">
        <v>376</v>
      </c>
      <c r="B334" s="7" t="s">
        <v>377</v>
      </c>
      <c r="C334" s="7" t="s">
        <v>1134</v>
      </c>
      <c r="D334" s="8">
        <v>5.5921863825197024E-2</v>
      </c>
      <c r="E334" s="27">
        <f>_xlfn.XLOOKUP(Table256[[#This Row],[PUMA_CZG]],'[1]Gas PUMA-CZ Results'!$L$3:$L$383,'[1]Gas PUMA-CZ Results'!$M$3:$M$383)</f>
        <v>5.5917228608553811E-2</v>
      </c>
      <c r="F334" s="13">
        <v>1.2919569612554823E-2</v>
      </c>
      <c r="G334" s="27">
        <f>_xlfn.XLOOKUP(Table256[[#This Row],[PUMA_CZG]],'[1]Gas PUMA-CZ Results'!$L$3:$L$383,'[1]Gas PUMA-CZ Results'!$N$3:$N$383)</f>
        <v>1.2919330405163156E-2</v>
      </c>
      <c r="H334" s="9">
        <f>(Table256[[#This Row],[FERA AR20]]-Table256[[#This Row],[Base AR20]])*100</f>
        <v>-4.635216643213147E-4</v>
      </c>
      <c r="I334" s="9">
        <f>(Table256[[#This Row],[FERA AR50]]-Table256[[#This Row],[Base AR50]])*100</f>
        <v>-2.3920739166717608E-5</v>
      </c>
      <c r="J334" s="7" t="s">
        <v>1218</v>
      </c>
      <c r="K334" s="28" t="s">
        <v>15</v>
      </c>
    </row>
    <row r="335" spans="1:11" ht="15.75" x14ac:dyDescent="0.25">
      <c r="A335" s="12" t="s">
        <v>913</v>
      </c>
      <c r="B335" s="7" t="s">
        <v>914</v>
      </c>
      <c r="C335" s="7" t="s">
        <v>1134</v>
      </c>
      <c r="D335" s="8">
        <v>0.60016318328020324</v>
      </c>
      <c r="E335" s="27">
        <f>_xlfn.XLOOKUP(Table256[[#This Row],[PUMA_CZG]],'[1]Gas PUMA-CZ Results'!$L$3:$L$383,'[1]Gas PUMA-CZ Results'!$M$3:$M$383)</f>
        <v>0.60015924034164281</v>
      </c>
      <c r="F335" s="13">
        <v>2.0952259746108565E-2</v>
      </c>
      <c r="G335" s="27">
        <f>_xlfn.XLOOKUP(Table256[[#This Row],[PUMA_CZG]],'[1]Gas PUMA-CZ Results'!$L$3:$L$383,'[1]Gas PUMA-CZ Results'!$N$3:$N$383)</f>
        <v>2.0952253460007769E-2</v>
      </c>
      <c r="H335" s="9">
        <f>(Table256[[#This Row],[FERA AR20]]-Table256[[#This Row],[Base AR20]])*100</f>
        <v>-3.9429385604305978E-4</v>
      </c>
      <c r="I335" s="9">
        <f>(Table256[[#This Row],[FERA AR50]]-Table256[[#This Row],[Base AR50]])*100</f>
        <v>-6.2861007961434456E-7</v>
      </c>
      <c r="J335" s="7" t="s">
        <v>1140</v>
      </c>
      <c r="K335" s="28" t="s">
        <v>15</v>
      </c>
    </row>
    <row r="336" spans="1:11" ht="15.75" x14ac:dyDescent="0.25">
      <c r="A336" s="12" t="s">
        <v>933</v>
      </c>
      <c r="B336" s="7" t="s">
        <v>934</v>
      </c>
      <c r="C336" s="7" t="s">
        <v>1134</v>
      </c>
      <c r="D336" s="8">
        <v>0.13334322346441138</v>
      </c>
      <c r="E336" s="27">
        <f>_xlfn.XLOOKUP(Table256[[#This Row],[PUMA_CZG]],'[1]Gas PUMA-CZ Results'!$L$3:$L$383,'[1]Gas PUMA-CZ Results'!$M$3:$M$383)</f>
        <v>0.13333965649175061</v>
      </c>
      <c r="F336" s="13">
        <v>1.4861090143922503E-2</v>
      </c>
      <c r="G336" s="27">
        <f>_xlfn.XLOOKUP(Table256[[#This Row],[PUMA_CZG]],'[1]Gas PUMA-CZ Results'!$L$3:$L$383,'[1]Gas PUMA-CZ Results'!$N$3:$N$383)</f>
        <v>1.4861042813631733E-2</v>
      </c>
      <c r="H336" s="9">
        <f>(Table256[[#This Row],[FERA AR20]]-Table256[[#This Row],[Base AR20]])*100</f>
        <v>-3.5669726607678864E-4</v>
      </c>
      <c r="I336" s="9">
        <f>(Table256[[#This Row],[FERA AR50]]-Table256[[#This Row],[Base AR50]])*100</f>
        <v>-4.7330290769975747E-6</v>
      </c>
      <c r="J336" s="7" t="s">
        <v>1151</v>
      </c>
      <c r="K336" s="28" t="s">
        <v>15</v>
      </c>
    </row>
    <row r="337" spans="1:11" ht="15.75" x14ac:dyDescent="0.25">
      <c r="A337" s="12" t="s">
        <v>921</v>
      </c>
      <c r="B337" s="7" t="s">
        <v>922</v>
      </c>
      <c r="C337" s="7" t="s">
        <v>1134</v>
      </c>
      <c r="D337" s="8">
        <v>0.15802406399377492</v>
      </c>
      <c r="E337" s="27">
        <f>_xlfn.XLOOKUP(Table256[[#This Row],[PUMA_CZG]],'[1]Gas PUMA-CZ Results'!$L$3:$L$383,'[1]Gas PUMA-CZ Results'!$M$3:$M$383)</f>
        <v>0.15802139317824704</v>
      </c>
      <c r="F337" s="13">
        <v>2.1304154617231147E-2</v>
      </c>
      <c r="G337" s="27">
        <f>_xlfn.XLOOKUP(Table256[[#This Row],[PUMA_CZG]],'[1]Gas PUMA-CZ Results'!$L$3:$L$383,'[1]Gas PUMA-CZ Results'!$N$3:$N$383)</f>
        <v>2.1304106593589629E-2</v>
      </c>
      <c r="H337" s="9">
        <f>(Table256[[#This Row],[FERA AR20]]-Table256[[#This Row],[Base AR20]])*100</f>
        <v>-2.6708155278776236E-4</v>
      </c>
      <c r="I337" s="9">
        <f>(Table256[[#This Row],[FERA AR50]]-Table256[[#This Row],[Base AR50]])*100</f>
        <v>-4.8023641518318838E-6</v>
      </c>
      <c r="J337" s="7" t="s">
        <v>1145</v>
      </c>
      <c r="K337" s="28" t="s">
        <v>15</v>
      </c>
    </row>
    <row r="338" spans="1:11" ht="15.75" x14ac:dyDescent="0.25">
      <c r="A338" s="12" t="s">
        <v>359</v>
      </c>
      <c r="B338" s="7" t="s">
        <v>360</v>
      </c>
      <c r="C338" s="7" t="s">
        <v>1232</v>
      </c>
      <c r="D338" s="8">
        <v>5.149507862412344E-2</v>
      </c>
      <c r="E338" s="27">
        <f>_xlfn.XLOOKUP(Table256[[#This Row],[PUMA_CZG]],'[1]Gas PUMA-CZ Results'!$L$3:$L$383,'[1]Gas PUMA-CZ Results'!$M$3:$M$383)</f>
        <v>5.1493218512182443E-2</v>
      </c>
      <c r="F338" s="13">
        <v>1.7678217378696515E-2</v>
      </c>
      <c r="G338" s="27">
        <f>_xlfn.XLOOKUP(Table256[[#This Row],[PUMA_CZG]],'[1]Gas PUMA-CZ Results'!$L$3:$L$383,'[1]Gas PUMA-CZ Results'!$N$3:$N$383)</f>
        <v>1.767799347119569E-2</v>
      </c>
      <c r="H338" s="9">
        <f>(Table256[[#This Row],[FERA AR20]]-Table256[[#This Row],[Base AR20]])*100</f>
        <v>-1.8601119409974998E-4</v>
      </c>
      <c r="I338" s="9">
        <f>(Table256[[#This Row],[FERA AR50]]-Table256[[#This Row],[Base AR50]])*100</f>
        <v>-2.2390750082507127E-5</v>
      </c>
      <c r="J338" s="7" t="s">
        <v>1233</v>
      </c>
      <c r="K338" s="28" t="s">
        <v>15</v>
      </c>
    </row>
    <row r="339" spans="1:11" ht="15.75" x14ac:dyDescent="0.25">
      <c r="A339" s="12" t="s">
        <v>173</v>
      </c>
      <c r="B339" s="7" t="s">
        <v>174</v>
      </c>
      <c r="C339" s="7" t="s">
        <v>1186</v>
      </c>
      <c r="D339" s="8">
        <v>7.3361732005325822E-2</v>
      </c>
      <c r="E339" s="27">
        <f>_xlfn.XLOOKUP(Table256[[#This Row],[PUMA_CZG]],'[1]Gas PUMA-CZ Results'!$L$3:$L$383,'[1]Gas PUMA-CZ Results'!$M$3:$M$383)</f>
        <v>7.3360127580203813E-2</v>
      </c>
      <c r="F339" s="13">
        <v>1.5923264365894765E-2</v>
      </c>
      <c r="G339" s="27">
        <f>_xlfn.XLOOKUP(Table256[[#This Row],[PUMA_CZG]],'[1]Gas PUMA-CZ Results'!$L$3:$L$383,'[1]Gas PUMA-CZ Results'!$N$3:$N$383)</f>
        <v>1.5923183176468673E-2</v>
      </c>
      <c r="H339" s="9">
        <f>(Table256[[#This Row],[FERA AR20]]-Table256[[#This Row],[Base AR20]])*100</f>
        <v>-1.604425122009312E-4</v>
      </c>
      <c r="I339" s="9">
        <f>(Table256[[#This Row],[FERA AR50]]-Table256[[#This Row],[Base AR50]])*100</f>
        <v>-8.1189426091865524E-6</v>
      </c>
      <c r="J339" s="7" t="s">
        <v>1187</v>
      </c>
      <c r="K339" s="28" t="s">
        <v>15</v>
      </c>
    </row>
    <row r="340" spans="1:11" ht="15.75" x14ac:dyDescent="0.25">
      <c r="A340" s="12" t="s">
        <v>980</v>
      </c>
      <c r="B340" s="7" t="s">
        <v>981</v>
      </c>
      <c r="C340" s="7" t="s">
        <v>57</v>
      </c>
      <c r="D340" s="8">
        <v>6.5195314601684914E-2</v>
      </c>
      <c r="E340" s="27">
        <f>_xlfn.XLOOKUP(Table256[[#This Row],[PUMA_CZG]],'[1]Gas PUMA-CZ Results'!$L$3:$L$383,'[1]Gas PUMA-CZ Results'!$M$3:$M$383)</f>
        <v>6.5194335730436537E-2</v>
      </c>
      <c r="F340" s="13">
        <v>1.2064906515721951E-2</v>
      </c>
      <c r="G340" s="27">
        <f>_xlfn.XLOOKUP(Table256[[#This Row],[PUMA_CZG]],'[1]Gas PUMA-CZ Results'!$L$3:$L$383,'[1]Gas PUMA-CZ Results'!$N$3:$N$383)</f>
        <v>1.2064872920785053E-2</v>
      </c>
      <c r="H340" s="9">
        <f>(Table256[[#This Row],[FERA AR20]]-Table256[[#This Row],[Base AR20]])*100</f>
        <v>-9.7887124837769957E-5</v>
      </c>
      <c r="I340" s="9">
        <f>(Table256[[#This Row],[FERA AR50]]-Table256[[#This Row],[Base AR50]])*100</f>
        <v>-3.3594936898334593E-6</v>
      </c>
      <c r="J340" s="7" t="s">
        <v>1194</v>
      </c>
      <c r="K340" s="28" t="s">
        <v>15</v>
      </c>
    </row>
    <row r="341" spans="1:11" ht="15.75" x14ac:dyDescent="0.25">
      <c r="A341" s="12" t="s">
        <v>359</v>
      </c>
      <c r="B341" s="7" t="s">
        <v>360</v>
      </c>
      <c r="C341" s="7" t="s">
        <v>1186</v>
      </c>
      <c r="D341" s="8">
        <v>5.3487502148384491E-2</v>
      </c>
      <c r="E341" s="27">
        <f>_xlfn.XLOOKUP(Table256[[#This Row],[PUMA_CZG]],'[1]Gas PUMA-CZ Results'!$L$3:$L$383,'[1]Gas PUMA-CZ Results'!$M$3:$M$383)</f>
        <v>5.3487098414321921E-2</v>
      </c>
      <c r="F341" s="13">
        <v>1.7944610039689508E-2</v>
      </c>
      <c r="G341" s="27">
        <f>_xlfn.XLOOKUP(Table256[[#This Row],[PUMA_CZG]],'[1]Gas PUMA-CZ Results'!$L$3:$L$383,'[1]Gas PUMA-CZ Results'!$N$3:$N$383)</f>
        <v>1.7944560688500255E-2</v>
      </c>
      <c r="H341" s="9">
        <f>(Table256[[#This Row],[FERA AR20]]-Table256[[#This Row],[Base AR20]])*100</f>
        <v>-4.037340625706598E-5</v>
      </c>
      <c r="I341" s="9">
        <f>(Table256[[#This Row],[FERA AR50]]-Table256[[#This Row],[Base AR50]])*100</f>
        <v>-4.935118925325499E-6</v>
      </c>
      <c r="J341" s="7" t="s">
        <v>1225</v>
      </c>
      <c r="K341" s="28" t="s">
        <v>15</v>
      </c>
    </row>
    <row r="342" spans="1:11" ht="15.75" x14ac:dyDescent="0.25">
      <c r="A342" s="12" t="s">
        <v>937</v>
      </c>
      <c r="B342" s="7" t="s">
        <v>938</v>
      </c>
      <c r="C342" s="7" t="s">
        <v>1134</v>
      </c>
      <c r="D342" s="8">
        <v>0.11584073677355433</v>
      </c>
      <c r="E342" s="27">
        <f>_xlfn.XLOOKUP(Table256[[#This Row],[PUMA_CZG]],'[1]Gas PUMA-CZ Results'!$L$3:$L$383,'[1]Gas PUMA-CZ Results'!$M$3:$M$383)</f>
        <v>0.11584033318773562</v>
      </c>
      <c r="F342" s="13">
        <v>1.3351592829060075E-2</v>
      </c>
      <c r="G342" s="27">
        <f>_xlfn.XLOOKUP(Table256[[#This Row],[PUMA_CZG]],'[1]Gas PUMA-CZ Results'!$L$3:$L$383,'[1]Gas PUMA-CZ Results'!$N$3:$N$383)</f>
        <v>1.3351587450375671E-2</v>
      </c>
      <c r="H342" s="9">
        <f>(Table256[[#This Row],[FERA AR20]]-Table256[[#This Row],[Base AR20]])*100</f>
        <v>-4.035858187090291E-5</v>
      </c>
      <c r="I342" s="9">
        <f>(Table256[[#This Row],[FERA AR50]]-Table256[[#This Row],[Base AR50]])*100</f>
        <v>-5.3786844041170401E-7</v>
      </c>
      <c r="J342" s="7" t="s">
        <v>1154</v>
      </c>
      <c r="K342" s="28" t="s">
        <v>15</v>
      </c>
    </row>
    <row r="343" spans="1:11" ht="15.75" x14ac:dyDescent="0.25">
      <c r="A343" s="12" t="s">
        <v>1053</v>
      </c>
      <c r="B343" s="7" t="s">
        <v>1054</v>
      </c>
      <c r="C343" s="7" t="s">
        <v>57</v>
      </c>
      <c r="D343" s="8">
        <v>3.6494734109453919E-2</v>
      </c>
      <c r="E343" s="27">
        <f>_xlfn.XLOOKUP(Table256[[#This Row],[PUMA_CZG]],'[1]Gas PUMA-CZ Results'!$L$3:$L$383,'[1]Gas PUMA-CZ Results'!$M$3:$M$383)</f>
        <v>3.6494433865939396E-2</v>
      </c>
      <c r="F343" s="13">
        <v>1.113343432699339E-2</v>
      </c>
      <c r="G343" s="27">
        <f>_xlfn.XLOOKUP(Table256[[#This Row],[PUMA_CZG]],'[1]Gas PUMA-CZ Results'!$L$3:$L$383,'[1]Gas PUMA-CZ Results'!$N$3:$N$383)</f>
        <v>1.1133406932422034E-2</v>
      </c>
      <c r="H343" s="9">
        <f>(Table256[[#This Row],[FERA AR20]]-Table256[[#This Row],[Base AR20]])*100</f>
        <v>-3.0024351452273557E-5</v>
      </c>
      <c r="I343" s="9">
        <f>(Table256[[#This Row],[FERA AR50]]-Table256[[#This Row],[Base AR50]])*100</f>
        <v>-2.739457135615686E-6</v>
      </c>
      <c r="J343" s="7" t="s">
        <v>1280</v>
      </c>
      <c r="K343" s="28" t="s">
        <v>15</v>
      </c>
    </row>
    <row r="344" spans="1:11" ht="15.75" x14ac:dyDescent="0.25">
      <c r="A344" s="12" t="s">
        <v>940</v>
      </c>
      <c r="B344" s="7" t="s">
        <v>941</v>
      </c>
      <c r="C344" s="7" t="s">
        <v>1134</v>
      </c>
      <c r="D344" s="8">
        <v>0.11121153485743127</v>
      </c>
      <c r="E344" s="27">
        <f>_xlfn.XLOOKUP(Table256[[#This Row],[PUMA_CZG]],'[1]Gas PUMA-CZ Results'!$L$3:$L$383,'[1]Gas PUMA-CZ Results'!$M$3:$M$383)</f>
        <v>0.11121131611130644</v>
      </c>
      <c r="F344" s="13">
        <v>2.64107804400689E-2</v>
      </c>
      <c r="G344" s="27">
        <f>_xlfn.XLOOKUP(Table256[[#This Row],[PUMA_CZG]],'[1]Gas PUMA-CZ Results'!$L$3:$L$383,'[1]Gas PUMA-CZ Results'!$N$3:$N$383)</f>
        <v>2.6410768623136554E-2</v>
      </c>
      <c r="H344" s="9">
        <f>(Table256[[#This Row],[FERA AR20]]-Table256[[#This Row],[Base AR20]])*100</f>
        <v>-2.1874612482486455E-5</v>
      </c>
      <c r="I344" s="9">
        <f>(Table256[[#This Row],[FERA AR50]]-Table256[[#This Row],[Base AR50]])*100</f>
        <v>-1.181693234583725E-6</v>
      </c>
      <c r="J344" s="7" t="s">
        <v>1155</v>
      </c>
      <c r="K344" s="28" t="s">
        <v>15</v>
      </c>
    </row>
    <row r="345" spans="1:11" ht="15.75" x14ac:dyDescent="0.25">
      <c r="A345" s="12" t="s">
        <v>986</v>
      </c>
      <c r="B345" s="7" t="s">
        <v>987</v>
      </c>
      <c r="C345" s="7" t="s">
        <v>57</v>
      </c>
      <c r="D345" s="8">
        <v>5.3306701376356985E-2</v>
      </c>
      <c r="E345" s="27">
        <f>_xlfn.XLOOKUP(Table256[[#This Row],[PUMA_CZG]],'[1]Gas PUMA-CZ Results'!$L$3:$L$383,'[1]Gas PUMA-CZ Results'!$M$3:$M$383)</f>
        <v>5.3306536213833272E-2</v>
      </c>
      <c r="F345" s="13">
        <v>1.1450775774898963E-2</v>
      </c>
      <c r="G345" s="27">
        <f>_xlfn.XLOOKUP(Table256[[#This Row],[PUMA_CZG]],'[1]Gas PUMA-CZ Results'!$L$3:$L$383,'[1]Gas PUMA-CZ Results'!$N$3:$N$383)</f>
        <v>1.1450767648116792E-2</v>
      </c>
      <c r="H345" s="9">
        <f>(Table256[[#This Row],[FERA AR20]]-Table256[[#This Row],[Base AR20]])*100</f>
        <v>-1.651625237131249E-5</v>
      </c>
      <c r="I345" s="9">
        <f>(Table256[[#This Row],[FERA AR50]]-Table256[[#This Row],[Base AR50]])*100</f>
        <v>-8.1267821708252974E-7</v>
      </c>
      <c r="J345" s="7" t="s">
        <v>1227</v>
      </c>
      <c r="K345" s="28" t="s">
        <v>15</v>
      </c>
    </row>
    <row r="346" spans="1:11" ht="15.75" x14ac:dyDescent="0.25">
      <c r="A346" s="12" t="s">
        <v>983</v>
      </c>
      <c r="B346" s="7" t="s">
        <v>984</v>
      </c>
      <c r="C346" s="7" t="s">
        <v>1134</v>
      </c>
      <c r="D346" s="8">
        <v>5.3009679274563619E-2</v>
      </c>
      <c r="E346" s="27">
        <f>_xlfn.XLOOKUP(Table256[[#This Row],[PUMA_CZG]],'[1]Gas PUMA-CZ Results'!$L$3:$L$383,'[1]Gas PUMA-CZ Results'!$M$3:$M$383)</f>
        <v>5.3009575296601608E-2</v>
      </c>
      <c r="F346" s="13">
        <v>1.2819552747052676E-2</v>
      </c>
      <c r="G346" s="27">
        <f>_xlfn.XLOOKUP(Table256[[#This Row],[PUMA_CZG]],'[1]Gas PUMA-CZ Results'!$L$3:$L$383,'[1]Gas PUMA-CZ Results'!$N$3:$N$383)</f>
        <v>1.281954660126931E-2</v>
      </c>
      <c r="H346" s="9">
        <f>(Table256[[#This Row],[FERA AR20]]-Table256[[#This Row],[Base AR20]])*100</f>
        <v>-1.0397796201128129E-5</v>
      </c>
      <c r="I346" s="9">
        <f>(Table256[[#This Row],[FERA AR50]]-Table256[[#This Row],[Base AR50]])*100</f>
        <v>-6.1457833665928829E-7</v>
      </c>
      <c r="J346" s="7" t="s">
        <v>1228</v>
      </c>
      <c r="K346" s="28" t="s">
        <v>15</v>
      </c>
    </row>
    <row r="347" spans="1:11" ht="15.75" x14ac:dyDescent="0.25">
      <c r="A347" s="12" t="s">
        <v>1093</v>
      </c>
      <c r="B347" s="7" t="s">
        <v>1094</v>
      </c>
      <c r="C347" s="7" t="s">
        <v>57</v>
      </c>
      <c r="D347" s="8">
        <v>2.3393984535765876E-2</v>
      </c>
      <c r="E347" s="27">
        <f>_xlfn.XLOOKUP(Table256[[#This Row],[PUMA_CZG]],'[1]Gas PUMA-CZ Results'!$L$3:$L$383,'[1]Gas PUMA-CZ Results'!$M$3:$M$383)</f>
        <v>2.3393912692514635E-2</v>
      </c>
      <c r="F347" s="13">
        <v>7.7481008217296045E-3</v>
      </c>
      <c r="G347" s="27">
        <f>_xlfn.XLOOKUP(Table256[[#This Row],[PUMA_CZG]],'[1]Gas PUMA-CZ Results'!$L$3:$L$383,'[1]Gas PUMA-CZ Results'!$N$3:$N$383)</f>
        <v>7.7480930388827028E-3</v>
      </c>
      <c r="H347" s="9">
        <f>(Table256[[#This Row],[FERA AR20]]-Table256[[#This Row],[Base AR20]])*100</f>
        <v>-7.1843251240460981E-6</v>
      </c>
      <c r="I347" s="9">
        <f>(Table256[[#This Row],[FERA AR50]]-Table256[[#This Row],[Base AR50]])*100</f>
        <v>-7.7828469016716362E-7</v>
      </c>
      <c r="J347" s="7" t="s">
        <v>1316</v>
      </c>
      <c r="K347" s="28" t="s">
        <v>15</v>
      </c>
    </row>
    <row r="348" spans="1:11" ht="15.75" x14ac:dyDescent="0.25">
      <c r="A348" s="12" t="s">
        <v>1046</v>
      </c>
      <c r="B348" s="7" t="s">
        <v>1047</v>
      </c>
      <c r="C348" s="7" t="s">
        <v>57</v>
      </c>
      <c r="D348" s="8">
        <v>4.0260935436501458E-2</v>
      </c>
      <c r="E348" s="27">
        <f>_xlfn.XLOOKUP(Table256[[#This Row],[PUMA_CZG]],'[1]Gas PUMA-CZ Results'!$L$3:$L$383,'[1]Gas PUMA-CZ Results'!$M$3:$M$383)</f>
        <v>4.0260879242080418E-2</v>
      </c>
      <c r="F348" s="13">
        <v>1.1808113524541492E-2</v>
      </c>
      <c r="G348" s="27">
        <f>_xlfn.XLOOKUP(Table256[[#This Row],[PUMA_CZG]],'[1]Gas PUMA-CZ Results'!$L$3:$L$383,'[1]Gas PUMA-CZ Results'!$N$3:$N$383)</f>
        <v>1.1808108614344667E-2</v>
      </c>
      <c r="H348" s="9">
        <f>(Table256[[#This Row],[FERA AR20]]-Table256[[#This Row],[Base AR20]])*100</f>
        <v>-5.6194421040045572E-6</v>
      </c>
      <c r="I348" s="9">
        <f>(Table256[[#This Row],[FERA AR50]]-Table256[[#This Row],[Base AR50]])*100</f>
        <v>-4.9101968255249595E-7</v>
      </c>
      <c r="J348" s="7" t="s">
        <v>1262</v>
      </c>
      <c r="K348" s="28" t="s">
        <v>15</v>
      </c>
    </row>
    <row r="349" spans="1:11" ht="15.75" x14ac:dyDescent="0.25">
      <c r="A349" s="12" t="s">
        <v>947</v>
      </c>
      <c r="B349" s="7" t="s">
        <v>948</v>
      </c>
      <c r="C349" s="7" t="s">
        <v>1134</v>
      </c>
      <c r="D349" s="8">
        <v>9.1761517359692055E-2</v>
      </c>
      <c r="E349" s="27">
        <f>_xlfn.XLOOKUP(Table256[[#This Row],[PUMA_CZG]],'[1]Gas PUMA-CZ Results'!$L$3:$L$383,'[1]Gas PUMA-CZ Results'!$M$3:$M$383)</f>
        <v>9.1761486002609152E-2</v>
      </c>
      <c r="F349" s="13">
        <v>1.2902933117249916E-2</v>
      </c>
      <c r="G349" s="27">
        <f>_xlfn.XLOOKUP(Table256[[#This Row],[PUMA_CZG]],'[1]Gas PUMA-CZ Results'!$L$3:$L$383,'[1]Gas PUMA-CZ Results'!$N$3:$N$383)</f>
        <v>1.2902932472149343E-2</v>
      </c>
      <c r="H349" s="9">
        <f>(Table256[[#This Row],[FERA AR20]]-Table256[[#This Row],[Base AR20]])*100</f>
        <v>-3.13570829024723E-6</v>
      </c>
      <c r="I349" s="9">
        <f>(Table256[[#This Row],[FERA AR50]]-Table256[[#This Row],[Base AR50]])*100</f>
        <v>-6.4510057365407825E-8</v>
      </c>
      <c r="J349" s="7" t="s">
        <v>1161</v>
      </c>
      <c r="K349" s="28" t="s">
        <v>15</v>
      </c>
    </row>
    <row r="350" spans="1:11" ht="15.75" x14ac:dyDescent="0.25">
      <c r="A350" s="12" t="s">
        <v>1026</v>
      </c>
      <c r="B350" s="7" t="s">
        <v>1027</v>
      </c>
      <c r="C350" s="7" t="s">
        <v>1134</v>
      </c>
      <c r="D350" s="8">
        <v>6.6028287955353412E-2</v>
      </c>
      <c r="E350" s="27">
        <f>_xlfn.XLOOKUP(Table256[[#This Row],[PUMA_CZG]],'[1]Gas PUMA-CZ Results'!$L$3:$L$383,'[1]Gas PUMA-CZ Results'!$M$3:$M$383)</f>
        <v>6.602828744625118E-2</v>
      </c>
      <c r="F350" s="13">
        <v>1.8215308597851382E-2</v>
      </c>
      <c r="G350" s="27">
        <f>_xlfn.XLOOKUP(Table256[[#This Row],[PUMA_CZG]],'[1]Gas PUMA-CZ Results'!$L$3:$L$383,'[1]Gas PUMA-CZ Results'!$N$3:$N$383)</f>
        <v>1.8215308562329151E-2</v>
      </c>
      <c r="H350" s="9">
        <f>(Table256[[#This Row],[FERA AR20]]-Table256[[#This Row],[Base AR20]])*100</f>
        <v>-5.0910223259315046E-8</v>
      </c>
      <c r="I350" s="9">
        <f>(Table256[[#This Row],[FERA AR50]]-Table256[[#This Row],[Base AR50]])*100</f>
        <v>-3.5522230990014947E-9</v>
      </c>
      <c r="J350" s="7" t="s">
        <v>1193</v>
      </c>
      <c r="K350" s="28" t="s">
        <v>15</v>
      </c>
    </row>
    <row r="351" spans="1:11" ht="15.75" x14ac:dyDescent="0.25">
      <c r="A351" s="12" t="s">
        <v>1010</v>
      </c>
      <c r="B351" s="7" t="s">
        <v>1011</v>
      </c>
      <c r="C351" s="7" t="s">
        <v>57</v>
      </c>
      <c r="D351" s="8">
        <v>5.4583130460125799E-2</v>
      </c>
      <c r="E351" s="27">
        <f>_xlfn.XLOOKUP(Table256[[#This Row],[PUMA_CZG]],'[1]Gas PUMA-CZ Results'!$L$3:$L$383,'[1]Gas PUMA-CZ Results'!$M$3:$M$383)</f>
        <v>5.4583130456785027E-2</v>
      </c>
      <c r="F351" s="13">
        <v>1.3894915230502417E-2</v>
      </c>
      <c r="G351" s="27">
        <f>_xlfn.XLOOKUP(Table256[[#This Row],[PUMA_CZG]],'[1]Gas PUMA-CZ Results'!$L$3:$L$383,'[1]Gas PUMA-CZ Results'!$N$3:$N$383)</f>
        <v>1.3894915230297991E-2</v>
      </c>
      <c r="H351" s="9">
        <f>(Table256[[#This Row],[FERA AR20]]-Table256[[#This Row],[Base AR20]])*100</f>
        <v>-3.3407721033995585E-10</v>
      </c>
      <c r="I351" s="9">
        <f>(Table256[[#This Row],[FERA AR50]]-Table256[[#This Row],[Base AR50]])*100</f>
        <v>-2.0442501857953488E-11</v>
      </c>
      <c r="J351" s="7" t="s">
        <v>1224</v>
      </c>
      <c r="K351" s="28" t="s">
        <v>15</v>
      </c>
    </row>
    <row r="352" spans="1:11" ht="15.75" x14ac:dyDescent="0.25">
      <c r="A352" s="12" t="s">
        <v>904</v>
      </c>
      <c r="B352" s="7" t="s">
        <v>905</v>
      </c>
      <c r="C352" s="7" t="s">
        <v>1134</v>
      </c>
      <c r="D352" s="8">
        <v>1.0000000000000004</v>
      </c>
      <c r="E352" s="27">
        <f>_xlfn.XLOOKUP(Table256[[#This Row],[PUMA_CZG]],'[1]Gas PUMA-CZ Results'!$L$3:$L$383,'[1]Gas PUMA-CZ Results'!$M$3:$M$383)</f>
        <v>1.0000000000000004</v>
      </c>
      <c r="F352" s="13">
        <v>1.8680368968833905E-2</v>
      </c>
      <c r="G352" s="27">
        <f>_xlfn.XLOOKUP(Table256[[#This Row],[PUMA_CZG]],'[1]Gas PUMA-CZ Results'!$L$3:$L$383,'[1]Gas PUMA-CZ Results'!$N$3:$N$383)</f>
        <v>1.8680368968833905E-2</v>
      </c>
      <c r="H352" s="9">
        <f>(Table256[[#This Row],[FERA AR20]]-Table256[[#This Row],[Base AR20]])*100</f>
        <v>0</v>
      </c>
      <c r="I352" s="9">
        <f>(Table256[[#This Row],[FERA AR50]]-Table256[[#This Row],[Base AR50]])*100</f>
        <v>0</v>
      </c>
      <c r="J352" s="7" t="s">
        <v>1135</v>
      </c>
      <c r="K352" s="28" t="s">
        <v>15</v>
      </c>
    </row>
    <row r="353" spans="1:11" ht="15.75" x14ac:dyDescent="0.25">
      <c r="A353" s="12" t="s">
        <v>901</v>
      </c>
      <c r="B353" s="7" t="s">
        <v>902</v>
      </c>
      <c r="C353" s="7" t="s">
        <v>1134</v>
      </c>
      <c r="D353" s="8">
        <v>0.99999999999999989</v>
      </c>
      <c r="E353" s="27">
        <f>_xlfn.XLOOKUP(Table256[[#This Row],[PUMA_CZG]],'[1]Gas PUMA-CZ Results'!$L$3:$L$383,'[1]Gas PUMA-CZ Results'!$M$3:$M$383)</f>
        <v>0.99999999999999989</v>
      </c>
      <c r="F353" s="13">
        <v>2.9656136910457397E-2</v>
      </c>
      <c r="G353" s="27">
        <f>_xlfn.XLOOKUP(Table256[[#This Row],[PUMA_CZG]],'[1]Gas PUMA-CZ Results'!$L$3:$L$383,'[1]Gas PUMA-CZ Results'!$N$3:$N$383)</f>
        <v>2.9656136910457397E-2</v>
      </c>
      <c r="H353" s="9">
        <f>(Table256[[#This Row],[FERA AR20]]-Table256[[#This Row],[Base AR20]])*100</f>
        <v>0</v>
      </c>
      <c r="I353" s="9">
        <f>(Table256[[#This Row],[FERA AR50]]-Table256[[#This Row],[Base AR50]])*100</f>
        <v>0</v>
      </c>
      <c r="J353" s="7" t="s">
        <v>1136</v>
      </c>
      <c r="K353" s="28" t="s">
        <v>15</v>
      </c>
    </row>
    <row r="354" spans="1:11" ht="15.75" x14ac:dyDescent="0.25">
      <c r="A354" s="12" t="s">
        <v>907</v>
      </c>
      <c r="B354" s="7" t="s">
        <v>908</v>
      </c>
      <c r="C354" s="7" t="s">
        <v>1134</v>
      </c>
      <c r="D354" s="8">
        <v>0.99999999999999978</v>
      </c>
      <c r="E354" s="27">
        <f>_xlfn.XLOOKUP(Table256[[#This Row],[PUMA_CZG]],'[1]Gas PUMA-CZ Results'!$L$3:$L$383,'[1]Gas PUMA-CZ Results'!$M$3:$M$383)</f>
        <v>0.99999999999999978</v>
      </c>
      <c r="F354" s="13">
        <v>3.421346847176332E-2</v>
      </c>
      <c r="G354" s="27">
        <f>_xlfn.XLOOKUP(Table256[[#This Row],[PUMA_CZG]],'[1]Gas PUMA-CZ Results'!$L$3:$L$383,'[1]Gas PUMA-CZ Results'!$N$3:$N$383)</f>
        <v>3.421346847176332E-2</v>
      </c>
      <c r="H354" s="9">
        <f>(Table256[[#This Row],[FERA AR20]]-Table256[[#This Row],[Base AR20]])*100</f>
        <v>0</v>
      </c>
      <c r="I354" s="9">
        <f>(Table256[[#This Row],[FERA AR50]]-Table256[[#This Row],[Base AR50]])*100</f>
        <v>0</v>
      </c>
      <c r="J354" s="7" t="s">
        <v>1137</v>
      </c>
      <c r="K354" s="28" t="s">
        <v>15</v>
      </c>
    </row>
    <row r="355" spans="1:11" ht="15.75" x14ac:dyDescent="0.25">
      <c r="A355" s="12" t="s">
        <v>918</v>
      </c>
      <c r="B355" s="7" t="s">
        <v>919</v>
      </c>
      <c r="C355" s="7" t="s">
        <v>1134</v>
      </c>
      <c r="D355" s="8">
        <v>0.21592917184890661</v>
      </c>
      <c r="E355" s="27">
        <f>_xlfn.XLOOKUP(Table256[[#This Row],[PUMA_CZG]],'[1]Gas PUMA-CZ Results'!$L$3:$L$383,'[1]Gas PUMA-CZ Results'!$M$3:$M$383)</f>
        <v>0.21592917184890661</v>
      </c>
      <c r="F355" s="13">
        <v>1.7544026817131839E-2</v>
      </c>
      <c r="G355" s="27">
        <f>_xlfn.XLOOKUP(Table256[[#This Row],[PUMA_CZG]],'[1]Gas PUMA-CZ Results'!$L$3:$L$383,'[1]Gas PUMA-CZ Results'!$N$3:$N$383)</f>
        <v>1.7544026817131839E-2</v>
      </c>
      <c r="H355" s="9">
        <f>(Table256[[#This Row],[FERA AR20]]-Table256[[#This Row],[Base AR20]])*100</f>
        <v>0</v>
      </c>
      <c r="I355" s="9">
        <f>(Table256[[#This Row],[FERA AR50]]-Table256[[#This Row],[Base AR50]])*100</f>
        <v>0</v>
      </c>
      <c r="J355" s="7" t="s">
        <v>1143</v>
      </c>
      <c r="K355" s="28" t="s">
        <v>15</v>
      </c>
    </row>
    <row r="356" spans="1:11" ht="15.75" x14ac:dyDescent="0.25">
      <c r="A356" s="12" t="s">
        <v>925</v>
      </c>
      <c r="B356" s="7" t="s">
        <v>926</v>
      </c>
      <c r="C356" s="7" t="s">
        <v>1134</v>
      </c>
      <c r="D356" s="8">
        <v>0.15273687161079333</v>
      </c>
      <c r="E356" s="27">
        <f>_xlfn.XLOOKUP(Table256[[#This Row],[PUMA_CZG]],'[1]Gas PUMA-CZ Results'!$L$3:$L$383,'[1]Gas PUMA-CZ Results'!$M$3:$M$383)</f>
        <v>0.15273687161079333</v>
      </c>
      <c r="F356" s="13">
        <v>1.7680456628207126E-2</v>
      </c>
      <c r="G356" s="27">
        <f>_xlfn.XLOOKUP(Table256[[#This Row],[PUMA_CZG]],'[1]Gas PUMA-CZ Results'!$L$3:$L$383,'[1]Gas PUMA-CZ Results'!$N$3:$N$383)</f>
        <v>1.7680456628207126E-2</v>
      </c>
      <c r="H356" s="9">
        <f>(Table256[[#This Row],[FERA AR20]]-Table256[[#This Row],[Base AR20]])*100</f>
        <v>0</v>
      </c>
      <c r="I356" s="9">
        <f>(Table256[[#This Row],[FERA AR50]]-Table256[[#This Row],[Base AR50]])*100</f>
        <v>0</v>
      </c>
      <c r="J356" s="7" t="s">
        <v>1147</v>
      </c>
      <c r="K356" s="28" t="s">
        <v>15</v>
      </c>
    </row>
    <row r="357" spans="1:11" ht="15.75" x14ac:dyDescent="0.25">
      <c r="A357" s="12" t="s">
        <v>930</v>
      </c>
      <c r="B357" s="7" t="s">
        <v>931</v>
      </c>
      <c r="C357" s="7" t="s">
        <v>1134</v>
      </c>
      <c r="D357" s="8">
        <v>0.14786136481041806</v>
      </c>
      <c r="E357" s="27">
        <f>_xlfn.XLOOKUP(Table256[[#This Row],[PUMA_CZG]],'[1]Gas PUMA-CZ Results'!$L$3:$L$383,'[1]Gas PUMA-CZ Results'!$M$3:$M$383)</f>
        <v>0.14786136481041806</v>
      </c>
      <c r="F357" s="13">
        <v>2.083606221379013E-2</v>
      </c>
      <c r="G357" s="27">
        <f>_xlfn.XLOOKUP(Table256[[#This Row],[PUMA_CZG]],'[1]Gas PUMA-CZ Results'!$L$3:$L$383,'[1]Gas PUMA-CZ Results'!$N$3:$N$383)</f>
        <v>2.083606221379013E-2</v>
      </c>
      <c r="H357" s="9">
        <f>(Table256[[#This Row],[FERA AR20]]-Table256[[#This Row],[Base AR20]])*100</f>
        <v>0</v>
      </c>
      <c r="I357" s="9">
        <f>(Table256[[#This Row],[FERA AR50]]-Table256[[#This Row],[Base AR50]])*100</f>
        <v>0</v>
      </c>
      <c r="J357" s="7" t="s">
        <v>1149</v>
      </c>
      <c r="K357" s="28" t="s">
        <v>15</v>
      </c>
    </row>
    <row r="358" spans="1:11" ht="15.75" x14ac:dyDescent="0.25">
      <c r="A358" s="12" t="s">
        <v>961</v>
      </c>
      <c r="B358" s="7" t="s">
        <v>962</v>
      </c>
      <c r="C358" s="7" t="s">
        <v>57</v>
      </c>
      <c r="D358" s="8">
        <v>8.6372341768483143E-2</v>
      </c>
      <c r="E358" s="27">
        <f>_xlfn.XLOOKUP(Table256[[#This Row],[PUMA_CZG]],'[1]Gas PUMA-CZ Results'!$L$3:$L$383,'[1]Gas PUMA-CZ Results'!$M$3:$M$383)</f>
        <v>8.6372341768483143E-2</v>
      </c>
      <c r="F358" s="13">
        <v>1.4930173791586449E-2</v>
      </c>
      <c r="G358" s="27">
        <f>_xlfn.XLOOKUP(Table256[[#This Row],[PUMA_CZG]],'[1]Gas PUMA-CZ Results'!$L$3:$L$383,'[1]Gas PUMA-CZ Results'!$N$3:$N$383)</f>
        <v>1.4930173791586449E-2</v>
      </c>
      <c r="H358" s="9">
        <f>(Table256[[#This Row],[FERA AR20]]-Table256[[#This Row],[Base AR20]])*100</f>
        <v>0</v>
      </c>
      <c r="I358" s="9">
        <f>(Table256[[#This Row],[FERA AR50]]-Table256[[#This Row],[Base AR50]])*100</f>
        <v>0</v>
      </c>
      <c r="J358" s="7" t="s">
        <v>1163</v>
      </c>
      <c r="K358" s="28" t="s">
        <v>15</v>
      </c>
    </row>
    <row r="359" spans="1:11" ht="15.75" x14ac:dyDescent="0.25">
      <c r="A359" s="12" t="s">
        <v>953</v>
      </c>
      <c r="B359" s="7" t="s">
        <v>954</v>
      </c>
      <c r="C359" s="7" t="s">
        <v>1134</v>
      </c>
      <c r="D359" s="8">
        <v>8.1485048131515928E-2</v>
      </c>
      <c r="E359" s="27">
        <f>_xlfn.XLOOKUP(Table256[[#This Row],[PUMA_CZG]],'[1]Gas PUMA-CZ Results'!$L$3:$L$383,'[1]Gas PUMA-CZ Results'!$M$3:$M$383)</f>
        <v>8.1485048131515928E-2</v>
      </c>
      <c r="F359" s="13">
        <v>1.2869453840565846E-2</v>
      </c>
      <c r="G359" s="27">
        <f>_xlfn.XLOOKUP(Table256[[#This Row],[PUMA_CZG]],'[1]Gas PUMA-CZ Results'!$L$3:$L$383,'[1]Gas PUMA-CZ Results'!$N$3:$N$383)</f>
        <v>1.2869453840565846E-2</v>
      </c>
      <c r="H359" s="9">
        <f>(Table256[[#This Row],[FERA AR20]]-Table256[[#This Row],[Base AR20]])*100</f>
        <v>0</v>
      </c>
      <c r="I359" s="9">
        <f>(Table256[[#This Row],[FERA AR50]]-Table256[[#This Row],[Base AR50]])*100</f>
        <v>0</v>
      </c>
      <c r="J359" s="7" t="s">
        <v>1166</v>
      </c>
      <c r="K359" s="28" t="s">
        <v>15</v>
      </c>
    </row>
    <row r="360" spans="1:11" ht="15.75" x14ac:dyDescent="0.25">
      <c r="A360" s="12" t="s">
        <v>971</v>
      </c>
      <c r="B360" s="7" t="s">
        <v>972</v>
      </c>
      <c r="C360" s="7" t="s">
        <v>57</v>
      </c>
      <c r="D360" s="8">
        <v>7.3675408071427667E-2</v>
      </c>
      <c r="E360" s="27">
        <f>_xlfn.XLOOKUP(Table256[[#This Row],[PUMA_CZG]],'[1]Gas PUMA-CZ Results'!$L$3:$L$383,'[1]Gas PUMA-CZ Results'!$M$3:$M$383)</f>
        <v>7.3675408071427667E-2</v>
      </c>
      <c r="F360" s="13">
        <v>1.7743293331412332E-2</v>
      </c>
      <c r="G360" s="27">
        <f>_xlfn.XLOOKUP(Table256[[#This Row],[PUMA_CZG]],'[1]Gas PUMA-CZ Results'!$L$3:$L$383,'[1]Gas PUMA-CZ Results'!$N$3:$N$383)</f>
        <v>1.7743293331412332E-2</v>
      </c>
      <c r="H360" s="9">
        <f>(Table256[[#This Row],[FERA AR20]]-Table256[[#This Row],[Base AR20]])*100</f>
        <v>0</v>
      </c>
      <c r="I360" s="9">
        <f>(Table256[[#This Row],[FERA AR50]]-Table256[[#This Row],[Base AR50]])*100</f>
        <v>0</v>
      </c>
      <c r="J360" s="7" t="s">
        <v>1184</v>
      </c>
      <c r="K360" s="28" t="s">
        <v>15</v>
      </c>
    </row>
    <row r="361" spans="1:11" ht="15.75" x14ac:dyDescent="0.25">
      <c r="A361" s="12" t="s">
        <v>1007</v>
      </c>
      <c r="B361" s="7" t="s">
        <v>1008</v>
      </c>
      <c r="C361" s="7" t="s">
        <v>57</v>
      </c>
      <c r="D361" s="8">
        <v>4.8980789694208764E-2</v>
      </c>
      <c r="E361" s="27">
        <f>_xlfn.XLOOKUP(Table256[[#This Row],[PUMA_CZG]],'[1]Gas PUMA-CZ Results'!$L$3:$L$383,'[1]Gas PUMA-CZ Results'!$M$3:$M$383)</f>
        <v>4.8980789694208764E-2</v>
      </c>
      <c r="F361" s="13">
        <v>1.2442135740309107E-2</v>
      </c>
      <c r="G361" s="27">
        <f>_xlfn.XLOOKUP(Table256[[#This Row],[PUMA_CZG]],'[1]Gas PUMA-CZ Results'!$L$3:$L$383,'[1]Gas PUMA-CZ Results'!$N$3:$N$383)</f>
        <v>1.2442135740309107E-2</v>
      </c>
      <c r="H361" s="9">
        <f>(Table256[[#This Row],[FERA AR20]]-Table256[[#This Row],[Base AR20]])*100</f>
        <v>0</v>
      </c>
      <c r="I361" s="9">
        <f>(Table256[[#This Row],[FERA AR50]]-Table256[[#This Row],[Base AR50]])*100</f>
        <v>0</v>
      </c>
      <c r="J361" s="7" t="s">
        <v>1237</v>
      </c>
      <c r="K361" s="28" t="s">
        <v>15</v>
      </c>
    </row>
    <row r="362" spans="1:11" ht="15.75" x14ac:dyDescent="0.25">
      <c r="A362" s="12" t="s">
        <v>1035</v>
      </c>
      <c r="B362" s="7" t="s">
        <v>1036</v>
      </c>
      <c r="C362" s="7" t="s">
        <v>57</v>
      </c>
      <c r="D362" s="8">
        <v>3.7816826457079789E-2</v>
      </c>
      <c r="E362" s="27">
        <f>_xlfn.XLOOKUP(Table256[[#This Row],[PUMA_CZG]],'[1]Gas PUMA-CZ Results'!$L$3:$L$383,'[1]Gas PUMA-CZ Results'!$M$3:$M$383)</f>
        <v>3.7816826457079789E-2</v>
      </c>
      <c r="F362" s="13">
        <v>1.4055263834458048E-2</v>
      </c>
      <c r="G362" s="27">
        <f>_xlfn.XLOOKUP(Table256[[#This Row],[PUMA_CZG]],'[1]Gas PUMA-CZ Results'!$L$3:$L$383,'[1]Gas PUMA-CZ Results'!$N$3:$N$383)</f>
        <v>1.4055263834458048E-2</v>
      </c>
      <c r="H362" s="9">
        <f>(Table256[[#This Row],[FERA AR20]]-Table256[[#This Row],[Base AR20]])*100</f>
        <v>0</v>
      </c>
      <c r="I362" s="9">
        <f>(Table256[[#This Row],[FERA AR50]]-Table256[[#This Row],[Base AR50]])*100</f>
        <v>0</v>
      </c>
      <c r="J362" s="7" t="s">
        <v>1275</v>
      </c>
      <c r="K362" s="28" t="s">
        <v>15</v>
      </c>
    </row>
    <row r="363" spans="1:11" ht="15.75" x14ac:dyDescent="0.25">
      <c r="A363" s="12" t="s">
        <v>1058</v>
      </c>
      <c r="B363" s="7" t="s">
        <v>1059</v>
      </c>
      <c r="C363" s="7" t="s">
        <v>57</v>
      </c>
      <c r="D363" s="8">
        <v>3.6207703459130665E-2</v>
      </c>
      <c r="E363" s="27">
        <f>_xlfn.XLOOKUP(Table256[[#This Row],[PUMA_CZG]],'[1]Gas PUMA-CZ Results'!$L$3:$L$383,'[1]Gas PUMA-CZ Results'!$M$3:$M$383)</f>
        <v>3.6207703459130665E-2</v>
      </c>
      <c r="F363" s="13">
        <v>9.6171525369749978E-3</v>
      </c>
      <c r="G363" s="27">
        <f>_xlfn.XLOOKUP(Table256[[#This Row],[PUMA_CZG]],'[1]Gas PUMA-CZ Results'!$L$3:$L$383,'[1]Gas PUMA-CZ Results'!$N$3:$N$383)</f>
        <v>9.6171525369749978E-3</v>
      </c>
      <c r="H363" s="9">
        <f>(Table256[[#This Row],[FERA AR20]]-Table256[[#This Row],[Base AR20]])*100</f>
        <v>0</v>
      </c>
      <c r="I363" s="9">
        <f>(Table256[[#This Row],[FERA AR50]]-Table256[[#This Row],[Base AR50]])*100</f>
        <v>0</v>
      </c>
      <c r="J363" s="7" t="s">
        <v>1281</v>
      </c>
      <c r="K363" s="28" t="s">
        <v>15</v>
      </c>
    </row>
    <row r="364" spans="1:11" ht="15.75" x14ac:dyDescent="0.25">
      <c r="A364" s="12" t="s">
        <v>1074</v>
      </c>
      <c r="B364" s="7" t="s">
        <v>1075</v>
      </c>
      <c r="C364" s="7" t="s">
        <v>57</v>
      </c>
      <c r="D364" s="8">
        <v>2.9658148917230912E-2</v>
      </c>
      <c r="E364" s="27">
        <f>_xlfn.XLOOKUP(Table256[[#This Row],[PUMA_CZG]],'[1]Gas PUMA-CZ Results'!$L$3:$L$383,'[1]Gas PUMA-CZ Results'!$M$3:$M$383)</f>
        <v>2.9658148917230912E-2</v>
      </c>
      <c r="F364" s="13">
        <v>1.02158417238847E-2</v>
      </c>
      <c r="G364" s="27">
        <f>_xlfn.XLOOKUP(Table256[[#This Row],[PUMA_CZG]],'[1]Gas PUMA-CZ Results'!$L$3:$L$383,'[1]Gas PUMA-CZ Results'!$N$3:$N$383)</f>
        <v>1.02158417238847E-2</v>
      </c>
      <c r="H364" s="9">
        <f>(Table256[[#This Row],[FERA AR20]]-Table256[[#This Row],[Base AR20]])*100</f>
        <v>0</v>
      </c>
      <c r="I364" s="9">
        <f>(Table256[[#This Row],[FERA AR50]]-Table256[[#This Row],[Base AR50]])*100</f>
        <v>0</v>
      </c>
      <c r="J364" s="7" t="s">
        <v>1300</v>
      </c>
      <c r="K364" s="28" t="s">
        <v>15</v>
      </c>
    </row>
    <row r="365" spans="1:11" ht="15.75" x14ac:dyDescent="0.25">
      <c r="A365" s="12" t="s">
        <v>1098</v>
      </c>
      <c r="B365" s="7" t="s">
        <v>1099</v>
      </c>
      <c r="C365" s="7" t="s">
        <v>57</v>
      </c>
      <c r="D365" s="8">
        <v>2.1374040756134523E-2</v>
      </c>
      <c r="E365" s="27">
        <f>_xlfn.XLOOKUP(Table256[[#This Row],[PUMA_CZG]],'[1]Gas PUMA-CZ Results'!$L$3:$L$383,'[1]Gas PUMA-CZ Results'!$M$3:$M$383)</f>
        <v>2.1374040756134523E-2</v>
      </c>
      <c r="F365" s="13">
        <v>8.4495219656982919E-3</v>
      </c>
      <c r="G365" s="27">
        <f>_xlfn.XLOOKUP(Table256[[#This Row],[PUMA_CZG]],'[1]Gas PUMA-CZ Results'!$L$3:$L$383,'[1]Gas PUMA-CZ Results'!$N$3:$N$383)</f>
        <v>8.4495219656982919E-3</v>
      </c>
      <c r="H365" s="9">
        <f>(Table256[[#This Row],[FERA AR20]]-Table256[[#This Row],[Base AR20]])*100</f>
        <v>0</v>
      </c>
      <c r="I365" s="9">
        <f>(Table256[[#This Row],[FERA AR50]]-Table256[[#This Row],[Base AR50]])*100</f>
        <v>0</v>
      </c>
      <c r="J365" s="7" t="s">
        <v>1319</v>
      </c>
      <c r="K365" s="28" t="s">
        <v>15</v>
      </c>
    </row>
    <row r="366" spans="1:11" ht="15.75" x14ac:dyDescent="0.25">
      <c r="A366" s="12" t="s">
        <v>897</v>
      </c>
      <c r="B366" s="7" t="s">
        <v>898</v>
      </c>
      <c r="C366" s="7" t="s">
        <v>1134</v>
      </c>
      <c r="D366" s="8">
        <v>0.99999999999999956</v>
      </c>
      <c r="E366" s="27">
        <f>_xlfn.XLOOKUP(Table256[[#This Row],[PUMA_CZG]],'[1]Gas PUMA-CZ Results'!$L$3:$L$383,'[1]Gas PUMA-CZ Results'!$M$3:$M$383)</f>
        <v>0.99999999999999956</v>
      </c>
      <c r="F366" s="13">
        <v>2.5120488801500824E-2</v>
      </c>
      <c r="G366" s="27">
        <f>_xlfn.XLOOKUP(Table256[[#This Row],[PUMA_CZG]],'[1]Gas PUMA-CZ Results'!$L$3:$L$383,'[1]Gas PUMA-CZ Results'!$N$3:$N$383)</f>
        <v>2.5120488436270988E-2</v>
      </c>
      <c r="H366" s="9">
        <f>(Table256[[#This Row],[FERA AR20]]-Table256[[#This Row],[Base AR20]])*100</f>
        <v>0</v>
      </c>
      <c r="I366" s="9">
        <f>(Table256[[#This Row],[FERA AR50]]-Table256[[#This Row],[Base AR50]])*100</f>
        <v>-3.6522983595799197E-8</v>
      </c>
      <c r="J366" s="7" t="s">
        <v>1138</v>
      </c>
      <c r="K366" s="28" t="s">
        <v>15</v>
      </c>
    </row>
    <row r="367" spans="1:11" ht="15.75" x14ac:dyDescent="0.25">
      <c r="A367" s="12" t="s">
        <v>70</v>
      </c>
      <c r="B367" s="7" t="s">
        <v>71</v>
      </c>
      <c r="C367" s="7" t="s">
        <v>1323</v>
      </c>
      <c r="D367" s="8">
        <v>0.14857502405656167</v>
      </c>
      <c r="E367" s="27">
        <f>_xlfn.XLOOKUP(Table256[[#This Row],[PUMA_CZG]],'[1]Gas PUMA-CZ Results'!$L$3:$L$383,'[1]Gas PUMA-CZ Results'!$M$3:$M$383)</f>
        <v>0.14388784866491125</v>
      </c>
      <c r="F367" s="13">
        <v>2.1000978423361998E-2</v>
      </c>
      <c r="G367" s="27">
        <f>_xlfn.XLOOKUP(Table256[[#This Row],[PUMA_CZG]],'[1]Gas PUMA-CZ Results'!$L$3:$L$383,'[1]Gas PUMA-CZ Results'!$N$3:$N$383)</f>
        <v>2.0914274194451497E-2</v>
      </c>
      <c r="H367" s="9">
        <f>(Table256[[#This Row],[FERA AR20]]-Table256[[#This Row],[Base AR20]])*100</f>
        <v>-0.46871753916504222</v>
      </c>
      <c r="I367" s="9">
        <f>(Table256[[#This Row],[FERA AR50]]-Table256[[#This Row],[Base AR50]])*100</f>
        <v>-8.6704228910501613E-3</v>
      </c>
      <c r="J367" s="7" t="s">
        <v>1326</v>
      </c>
      <c r="K367" s="28">
        <v>0</v>
      </c>
    </row>
    <row r="368" spans="1:11" ht="15.75" x14ac:dyDescent="0.25">
      <c r="A368" s="12" t="s">
        <v>115</v>
      </c>
      <c r="B368" s="7" t="s">
        <v>116</v>
      </c>
      <c r="C368" s="7" t="s">
        <v>1327</v>
      </c>
      <c r="D368" s="8">
        <v>0.1240025099999935</v>
      </c>
      <c r="E368" s="27">
        <f>_xlfn.XLOOKUP(Table256[[#This Row],[PUMA_CZG]],'[1]Gas PUMA-CZ Results'!$L$3:$L$383,'[1]Gas PUMA-CZ Results'!$M$3:$M$383)</f>
        <v>0.12090875378494549</v>
      </c>
      <c r="F368" s="13">
        <v>1.9147636031945151E-2</v>
      </c>
      <c r="G368" s="27">
        <f>_xlfn.XLOOKUP(Table256[[#This Row],[PUMA_CZG]],'[1]Gas PUMA-CZ Results'!$L$3:$L$383,'[1]Gas PUMA-CZ Results'!$N$3:$N$383)</f>
        <v>1.9072364928829254E-2</v>
      </c>
      <c r="H368" s="9">
        <f>(Table256[[#This Row],[FERA AR20]]-Table256[[#This Row],[Base AR20]])*100</f>
        <v>-0.30937562150480102</v>
      </c>
      <c r="I368" s="9">
        <f>(Table256[[#This Row],[FERA AR50]]-Table256[[#This Row],[Base AR50]])*100</f>
        <v>-7.5271103115896049E-3</v>
      </c>
      <c r="J368" s="7" t="s">
        <v>1328</v>
      </c>
      <c r="K368" s="28">
        <v>0</v>
      </c>
    </row>
    <row r="369" spans="1:11" ht="15.75" x14ac:dyDescent="0.25">
      <c r="A369" s="12" t="s">
        <v>216</v>
      </c>
      <c r="B369" s="7" t="s">
        <v>217</v>
      </c>
      <c r="C369" s="7" t="s">
        <v>1327</v>
      </c>
      <c r="D369" s="8">
        <v>9.3880250059216103E-2</v>
      </c>
      <c r="E369" s="27">
        <f>_xlfn.XLOOKUP(Table256[[#This Row],[PUMA_CZG]],'[1]Gas PUMA-CZ Results'!$L$3:$L$383,'[1]Gas PUMA-CZ Results'!$M$3:$M$383)</f>
        <v>9.2051876325144347E-2</v>
      </c>
      <c r="F369" s="13">
        <v>1.3703245832082237E-2</v>
      </c>
      <c r="G369" s="27">
        <f>_xlfn.XLOOKUP(Table256[[#This Row],[PUMA_CZG]],'[1]Gas PUMA-CZ Results'!$L$3:$L$383,'[1]Gas PUMA-CZ Results'!$N$3:$N$383)</f>
        <v>1.366406118155338E-2</v>
      </c>
      <c r="H369" s="9">
        <f>(Table256[[#This Row],[FERA AR20]]-Table256[[#This Row],[Base AR20]])*100</f>
        <v>-0.1828373734071756</v>
      </c>
      <c r="I369" s="9">
        <f>(Table256[[#This Row],[FERA AR50]]-Table256[[#This Row],[Base AR50]])*100</f>
        <v>-3.9184650528857612E-3</v>
      </c>
      <c r="J369" s="7" t="s">
        <v>1329</v>
      </c>
      <c r="K369" s="28">
        <v>0</v>
      </c>
    </row>
    <row r="370" spans="1:11" ht="15.75" x14ac:dyDescent="0.25">
      <c r="A370" s="12" t="s">
        <v>105</v>
      </c>
      <c r="B370" s="7" t="s">
        <v>106</v>
      </c>
      <c r="C370" s="7" t="s">
        <v>1337</v>
      </c>
      <c r="D370" s="8">
        <v>6.3104675963884971E-2</v>
      </c>
      <c r="E370" s="27">
        <f>_xlfn.XLOOKUP(Table256[[#This Row],[PUMA_CZG]],'[1]Gas PUMA-CZ Results'!$L$3:$L$383,'[1]Gas PUMA-CZ Results'!$M$3:$M$383)</f>
        <v>6.1519499728980999E-2</v>
      </c>
      <c r="F370" s="13">
        <v>1.6690424141915933E-2</v>
      </c>
      <c r="G370" s="27">
        <f>_xlfn.XLOOKUP(Table256[[#This Row],[PUMA_CZG]],'[1]Gas PUMA-CZ Results'!$L$3:$L$383,'[1]Gas PUMA-CZ Results'!$N$3:$N$383)</f>
        <v>1.6577998783763148E-2</v>
      </c>
      <c r="H370" s="9">
        <f>(Table256[[#This Row],[FERA AR20]]-Table256[[#This Row],[Base AR20]])*100</f>
        <v>-0.15851762349039719</v>
      </c>
      <c r="I370" s="9">
        <f>(Table256[[#This Row],[FERA AR50]]-Table256[[#This Row],[Base AR50]])*100</f>
        <v>-1.1242535815278454E-2</v>
      </c>
      <c r="J370" s="7" t="s">
        <v>1338</v>
      </c>
      <c r="K370" s="28">
        <v>0</v>
      </c>
    </row>
    <row r="371" spans="1:11" ht="15.75" x14ac:dyDescent="0.25">
      <c r="A371" s="12" t="s">
        <v>276</v>
      </c>
      <c r="B371" s="7" t="s">
        <v>277</v>
      </c>
      <c r="C371" s="7" t="s">
        <v>1327</v>
      </c>
      <c r="D371" s="8">
        <v>8.5563093800787554E-2</v>
      </c>
      <c r="E371" s="27">
        <f>_xlfn.XLOOKUP(Table256[[#This Row],[PUMA_CZG]],'[1]Gas PUMA-CZ Results'!$L$3:$L$383,'[1]Gas PUMA-CZ Results'!$M$3:$M$383)</f>
        <v>8.4051183872458329E-2</v>
      </c>
      <c r="F371" s="13">
        <v>1.454427269391873E-2</v>
      </c>
      <c r="G371" s="27">
        <f>_xlfn.XLOOKUP(Table256[[#This Row],[PUMA_CZG]],'[1]Gas PUMA-CZ Results'!$L$3:$L$383,'[1]Gas PUMA-CZ Results'!$N$3:$N$383)</f>
        <v>1.4500230666478381E-2</v>
      </c>
      <c r="H371" s="9">
        <f>(Table256[[#This Row],[FERA AR20]]-Table256[[#This Row],[Base AR20]])*100</f>
        <v>-0.15119099283292248</v>
      </c>
      <c r="I371" s="9">
        <f>(Table256[[#This Row],[FERA AR50]]-Table256[[#This Row],[Base AR50]])*100</f>
        <v>-4.4042027440349685E-3</v>
      </c>
      <c r="J371" s="7" t="s">
        <v>1330</v>
      </c>
      <c r="K371" s="28">
        <v>0</v>
      </c>
    </row>
    <row r="372" spans="1:11" ht="15.75" x14ac:dyDescent="0.25">
      <c r="A372" s="12" t="s">
        <v>167</v>
      </c>
      <c r="B372" s="7" t="s">
        <v>168</v>
      </c>
      <c r="C372" s="7" t="s">
        <v>1323</v>
      </c>
      <c r="D372" s="8">
        <v>7.9784667378318963E-2</v>
      </c>
      <c r="E372" s="27">
        <f>_xlfn.XLOOKUP(Table256[[#This Row],[PUMA_CZG]],'[1]Gas PUMA-CZ Results'!$L$3:$L$383,'[1]Gas PUMA-CZ Results'!$M$3:$M$383)</f>
        <v>7.8514996879769025E-2</v>
      </c>
      <c r="F372" s="13">
        <v>1.9957497466180665E-2</v>
      </c>
      <c r="G372" s="27">
        <f>_xlfn.XLOOKUP(Table256[[#This Row],[PUMA_CZG]],'[1]Gas PUMA-CZ Results'!$L$3:$L$383,'[1]Gas PUMA-CZ Results'!$N$3:$N$383)</f>
        <v>1.9877997363702844E-2</v>
      </c>
      <c r="H372" s="9">
        <f>(Table256[[#This Row],[FERA AR20]]-Table256[[#This Row],[Base AR20]])*100</f>
        <v>-0.1269670498549938</v>
      </c>
      <c r="I372" s="9">
        <f>(Table256[[#This Row],[FERA AR50]]-Table256[[#This Row],[Base AR50]])*100</f>
        <v>-7.9500102477821077E-3</v>
      </c>
      <c r="J372" s="7" t="s">
        <v>1333</v>
      </c>
      <c r="K372" s="28">
        <v>0</v>
      </c>
    </row>
    <row r="373" spans="1:11" ht="15.75" x14ac:dyDescent="0.25">
      <c r="A373" s="12" t="s">
        <v>417</v>
      </c>
      <c r="B373" s="7" t="s">
        <v>418</v>
      </c>
      <c r="C373" s="7" t="s">
        <v>1327</v>
      </c>
      <c r="D373" s="8">
        <v>6.5114529032339774E-2</v>
      </c>
      <c r="E373" s="27">
        <f>_xlfn.XLOOKUP(Table256[[#This Row],[PUMA_CZG]],'[1]Gas PUMA-CZ Results'!$L$3:$L$383,'[1]Gas PUMA-CZ Results'!$M$3:$M$383)</f>
        <v>6.4252532838151272E-2</v>
      </c>
      <c r="F373" s="13">
        <v>1.6283511618106788E-2</v>
      </c>
      <c r="G373" s="27">
        <f>_xlfn.XLOOKUP(Table256[[#This Row],[PUMA_CZG]],'[1]Gas PUMA-CZ Results'!$L$3:$L$383,'[1]Gas PUMA-CZ Results'!$N$3:$N$383)</f>
        <v>1.6229131301695239E-2</v>
      </c>
      <c r="H373" s="9">
        <f>(Table256[[#This Row],[FERA AR20]]-Table256[[#This Row],[Base AR20]])*100</f>
        <v>-8.6199619418850237E-2</v>
      </c>
      <c r="I373" s="9">
        <f>(Table256[[#This Row],[FERA AR50]]-Table256[[#This Row],[Base AR50]])*100</f>
        <v>-5.4380316411549445E-3</v>
      </c>
      <c r="J373" s="7" t="s">
        <v>1336</v>
      </c>
      <c r="K373" s="28">
        <v>0</v>
      </c>
    </row>
    <row r="374" spans="1:11" ht="15.75" x14ac:dyDescent="0.25">
      <c r="A374" s="12" t="s">
        <v>625</v>
      </c>
      <c r="B374" s="7" t="s">
        <v>626</v>
      </c>
      <c r="C374" s="7" t="s">
        <v>1327</v>
      </c>
      <c r="D374" s="8">
        <v>4.6111205828189415E-2</v>
      </c>
      <c r="E374" s="27">
        <f>_xlfn.XLOOKUP(Table256[[#This Row],[PUMA_CZG]],'[1]Gas PUMA-CZ Results'!$L$3:$L$383,'[1]Gas PUMA-CZ Results'!$M$3:$M$383)</f>
        <v>4.5669488119971943E-2</v>
      </c>
      <c r="F374" s="13">
        <v>1.6093031046665332E-2</v>
      </c>
      <c r="G374" s="27">
        <f>_xlfn.XLOOKUP(Table256[[#This Row],[PUMA_CZG]],'[1]Gas PUMA-CZ Results'!$L$3:$L$383,'[1]Gas PUMA-CZ Results'!$N$3:$N$383)</f>
        <v>1.6039009010982059E-2</v>
      </c>
      <c r="H374" s="9">
        <f>(Table256[[#This Row],[FERA AR20]]-Table256[[#This Row],[Base AR20]])*100</f>
        <v>-4.4171770821747197E-2</v>
      </c>
      <c r="I374" s="9">
        <f>(Table256[[#This Row],[FERA AR50]]-Table256[[#This Row],[Base AR50]])*100</f>
        <v>-5.4022035683273101E-3</v>
      </c>
      <c r="J374" s="7" t="s">
        <v>1339</v>
      </c>
      <c r="K374" s="28">
        <v>0</v>
      </c>
    </row>
    <row r="375" spans="1:11" ht="15.75" x14ac:dyDescent="0.25">
      <c r="A375" s="12" t="s">
        <v>718</v>
      </c>
      <c r="B375" s="7" t="s">
        <v>719</v>
      </c>
      <c r="C375" s="7" t="s">
        <v>1327</v>
      </c>
      <c r="D375" s="8">
        <v>3.779272684994478E-2</v>
      </c>
      <c r="E375" s="27">
        <f>_xlfn.XLOOKUP(Table256[[#This Row],[PUMA_CZG]],'[1]Gas PUMA-CZ Results'!$L$3:$L$383,'[1]Gas PUMA-CZ Results'!$M$3:$M$383)</f>
        <v>3.7498721970964974E-2</v>
      </c>
      <c r="F375" s="13">
        <v>9.6733473091462716E-3</v>
      </c>
      <c r="G375" s="27">
        <f>_xlfn.XLOOKUP(Table256[[#This Row],[PUMA_CZG]],'[1]Gas PUMA-CZ Results'!$L$3:$L$383,'[1]Gas PUMA-CZ Results'!$N$3:$N$383)</f>
        <v>9.6539772495372028E-3</v>
      </c>
      <c r="H375" s="9">
        <f>(Table256[[#This Row],[FERA AR20]]-Table256[[#This Row],[Base AR20]])*100</f>
        <v>-2.9400487897980609E-2</v>
      </c>
      <c r="I375" s="9">
        <f>(Table256[[#This Row],[FERA AR50]]-Table256[[#This Row],[Base AR50]])*100</f>
        <v>-1.9370059609068874E-3</v>
      </c>
      <c r="J375" s="7" t="s">
        <v>1340</v>
      </c>
      <c r="K375" s="28">
        <v>0</v>
      </c>
    </row>
    <row r="376" spans="1:11" ht="15.75" x14ac:dyDescent="0.25">
      <c r="A376" s="12" t="s">
        <v>834</v>
      </c>
      <c r="B376" s="7" t="s">
        <v>835</v>
      </c>
      <c r="C376" s="7" t="s">
        <v>1327</v>
      </c>
      <c r="D376" s="8">
        <v>2.7512719864704629E-2</v>
      </c>
      <c r="E376" s="27">
        <f>_xlfn.XLOOKUP(Table256[[#This Row],[PUMA_CZG]],'[1]Gas PUMA-CZ Results'!$L$3:$L$383,'[1]Gas PUMA-CZ Results'!$M$3:$M$383)</f>
        <v>2.7356964242455373E-2</v>
      </c>
      <c r="F376" s="13">
        <v>9.4423775296757877E-3</v>
      </c>
      <c r="G376" s="27">
        <f>_xlfn.XLOOKUP(Table256[[#This Row],[PUMA_CZG]],'[1]Gas PUMA-CZ Results'!$L$3:$L$383,'[1]Gas PUMA-CZ Results'!$N$3:$N$383)</f>
        <v>9.4239648160969504E-3</v>
      </c>
      <c r="H376" s="9">
        <f>(Table256[[#This Row],[FERA AR20]]-Table256[[#This Row],[Base AR20]])*100</f>
        <v>-1.5575562224925607E-2</v>
      </c>
      <c r="I376" s="9">
        <f>(Table256[[#This Row],[FERA AR50]]-Table256[[#This Row],[Base AR50]])*100</f>
        <v>-1.8412713578837281E-3</v>
      </c>
      <c r="J376" s="7" t="s">
        <v>1341</v>
      </c>
      <c r="K376" s="28">
        <v>0</v>
      </c>
    </row>
    <row r="377" spans="1:11" ht="15.75" x14ac:dyDescent="0.25">
      <c r="A377" s="12" t="s">
        <v>850</v>
      </c>
      <c r="B377" s="7" t="s">
        <v>851</v>
      </c>
      <c r="C377" s="7" t="s">
        <v>1327</v>
      </c>
      <c r="D377" s="8">
        <v>2.5761966065571573E-2</v>
      </c>
      <c r="E377" s="27">
        <f>_xlfn.XLOOKUP(Table256[[#This Row],[PUMA_CZG]],'[1]Gas PUMA-CZ Results'!$L$3:$L$383,'[1]Gas PUMA-CZ Results'!$M$3:$M$383)</f>
        <v>2.5623740035215479E-2</v>
      </c>
      <c r="F377" s="13">
        <v>8.9455101419586656E-3</v>
      </c>
      <c r="G377" s="27">
        <f>_xlfn.XLOOKUP(Table256[[#This Row],[PUMA_CZG]],'[1]Gas PUMA-CZ Results'!$L$3:$L$383,'[1]Gas PUMA-CZ Results'!$N$3:$N$383)</f>
        <v>8.9287957970804951E-3</v>
      </c>
      <c r="H377" s="9">
        <f>(Table256[[#This Row],[FERA AR20]]-Table256[[#This Row],[Base AR20]])*100</f>
        <v>-1.3822603035609435E-2</v>
      </c>
      <c r="I377" s="9">
        <f>(Table256[[#This Row],[FERA AR50]]-Table256[[#This Row],[Base AR50]])*100</f>
        <v>-1.6714344878170431E-3</v>
      </c>
      <c r="J377" s="7" t="s">
        <v>1342</v>
      </c>
      <c r="K377" s="28">
        <v>0</v>
      </c>
    </row>
    <row r="378" spans="1:11" ht="15.75" x14ac:dyDescent="0.25">
      <c r="A378" s="12" t="s">
        <v>164</v>
      </c>
      <c r="B378" s="7" t="s">
        <v>165</v>
      </c>
      <c r="C378" s="7" t="s">
        <v>1334</v>
      </c>
      <c r="D378" s="8">
        <v>7.4744617611721173E-2</v>
      </c>
      <c r="E378" s="27">
        <f>_xlfn.XLOOKUP(Table256[[#This Row],[PUMA_CZG]],'[1]Gas PUMA-CZ Results'!$L$3:$L$383,'[1]Gas PUMA-CZ Results'!$M$3:$M$383)</f>
        <v>7.4682410434226937E-2</v>
      </c>
      <c r="F378" s="13">
        <v>1.2932507801167141E-2</v>
      </c>
      <c r="G378" s="27">
        <f>_xlfn.XLOOKUP(Table256[[#This Row],[PUMA_CZG]],'[1]Gas PUMA-CZ Results'!$L$3:$L$383,'[1]Gas PUMA-CZ Results'!$N$3:$N$383)</f>
        <v>1.2930489783204756E-2</v>
      </c>
      <c r="H378" s="9">
        <f>(Table256[[#This Row],[FERA AR20]]-Table256[[#This Row],[Base AR20]])*100</f>
        <v>-6.220717749423621E-3</v>
      </c>
      <c r="I378" s="9">
        <f>(Table256[[#This Row],[FERA AR50]]-Table256[[#This Row],[Base AR50]])*100</f>
        <v>-2.0180179623845163E-4</v>
      </c>
      <c r="J378" s="7" t="s">
        <v>1335</v>
      </c>
      <c r="K378" s="28">
        <v>0</v>
      </c>
    </row>
    <row r="379" spans="1:11" ht="15.75" x14ac:dyDescent="0.25">
      <c r="A379" s="12" t="s">
        <v>844</v>
      </c>
      <c r="B379" s="7" t="s">
        <v>845</v>
      </c>
      <c r="C379" s="7" t="s">
        <v>1343</v>
      </c>
      <c r="D379" s="8">
        <v>2.0418304715441569E-2</v>
      </c>
      <c r="E379" s="27">
        <f>_xlfn.XLOOKUP(Table256[[#This Row],[PUMA_CZG]],'[1]Gas PUMA-CZ Results'!$L$3:$L$383,'[1]Gas PUMA-CZ Results'!$M$3:$M$383)</f>
        <v>2.0381951803746533E-2</v>
      </c>
      <c r="F379" s="13">
        <v>5.1777534740919118E-3</v>
      </c>
      <c r="G379" s="27">
        <f>_xlfn.XLOOKUP(Table256[[#This Row],[PUMA_CZG]],'[1]Gas PUMA-CZ Results'!$L$3:$L$383,'[1]Gas PUMA-CZ Results'!$N$3:$N$383)</f>
        <v>5.1754229296409526E-3</v>
      </c>
      <c r="H379" s="9">
        <f>(Table256[[#This Row],[FERA AR20]]-Table256[[#This Row],[Base AR20]])*100</f>
        <v>-3.635291169503535E-3</v>
      </c>
      <c r="I379" s="9">
        <f>(Table256[[#This Row],[FERA AR50]]-Table256[[#This Row],[Base AR50]])*100</f>
        <v>-2.3305444509591836E-4</v>
      </c>
      <c r="J379" s="7" t="s">
        <v>1344</v>
      </c>
      <c r="K379" s="28">
        <v>0</v>
      </c>
    </row>
    <row r="380" spans="1:11" ht="15.75" x14ac:dyDescent="0.25">
      <c r="A380" s="12" t="s">
        <v>940</v>
      </c>
      <c r="B380" s="7" t="s">
        <v>941</v>
      </c>
      <c r="C380" s="7" t="s">
        <v>1323</v>
      </c>
      <c r="D380" s="8">
        <v>0.18720407592349467</v>
      </c>
      <c r="E380" s="27">
        <f>_xlfn.XLOOKUP(Table256[[#This Row],[PUMA_CZG]],'[1]Gas PUMA-CZ Results'!$L$3:$L$383,'[1]Gas PUMA-CZ Results'!$M$3:$M$383)</f>
        <v>0.18720407592349467</v>
      </c>
      <c r="F380" s="13">
        <v>2.8707853158783728E-2</v>
      </c>
      <c r="G380" s="27">
        <f>_xlfn.XLOOKUP(Table256[[#This Row],[PUMA_CZG]],'[1]Gas PUMA-CZ Results'!$L$3:$L$383,'[1]Gas PUMA-CZ Results'!$N$3:$N$383)</f>
        <v>2.8707853158783728E-2</v>
      </c>
      <c r="H380" s="9">
        <f>(Table256[[#This Row],[FERA AR20]]-Table256[[#This Row],[Base AR20]])*100</f>
        <v>0</v>
      </c>
      <c r="I380" s="9">
        <f>(Table256[[#This Row],[FERA AR50]]-Table256[[#This Row],[Base AR50]])*100</f>
        <v>0</v>
      </c>
      <c r="J380" s="7" t="s">
        <v>1325</v>
      </c>
      <c r="K380" s="28">
        <v>0</v>
      </c>
    </row>
    <row r="381" spans="1:11" ht="15.75" x14ac:dyDescent="0.25">
      <c r="A381" s="12" t="s">
        <v>123</v>
      </c>
      <c r="B381" s="7" t="s">
        <v>124</v>
      </c>
      <c r="C381" s="7" t="s">
        <v>1331</v>
      </c>
      <c r="D381" s="8">
        <v>8.3486361860066513E-2</v>
      </c>
      <c r="E381" s="27">
        <f>_xlfn.XLOOKUP(Table256[[#This Row],[PUMA_CZG]],'[1]Gas PUMA-CZ Results'!$L$3:$L$383,'[1]Gas PUMA-CZ Results'!$M$3:$M$383)</f>
        <v>8.3486361860066513E-2</v>
      </c>
      <c r="F381" s="13">
        <v>2.4800526352721206E-2</v>
      </c>
      <c r="G381" s="27">
        <f>_xlfn.XLOOKUP(Table256[[#This Row],[PUMA_CZG]],'[1]Gas PUMA-CZ Results'!$L$3:$L$383,'[1]Gas PUMA-CZ Results'!$N$3:$N$383)</f>
        <v>2.4800526352721206E-2</v>
      </c>
      <c r="H381" s="9">
        <f>(Table256[[#This Row],[FERA AR20]]-Table256[[#This Row],[Base AR20]])*100</f>
        <v>0</v>
      </c>
      <c r="I381" s="9">
        <f>(Table256[[#This Row],[FERA AR50]]-Table256[[#This Row],[Base AR50]])*100</f>
        <v>0</v>
      </c>
      <c r="J381" s="7" t="s">
        <v>1332</v>
      </c>
      <c r="K381" s="28">
        <v>0</v>
      </c>
    </row>
    <row r="382" spans="1:11" ht="15.75" x14ac:dyDescent="0.25">
      <c r="A382" s="15" t="s">
        <v>897</v>
      </c>
      <c r="B382" s="17" t="s">
        <v>898</v>
      </c>
      <c r="C382" s="17" t="s">
        <v>1323</v>
      </c>
      <c r="D382" s="18">
        <v>0.99999999999999967</v>
      </c>
      <c r="E382" s="27">
        <f>_xlfn.XLOOKUP(Table256[[#This Row],[PUMA_CZG]],'[1]Gas PUMA-CZ Results'!$L$3:$L$383,'[1]Gas PUMA-CZ Results'!$M$3:$M$383)</f>
        <v>0.99999999999999967</v>
      </c>
      <c r="F382" s="19">
        <v>2.5448146600044578E-2</v>
      </c>
      <c r="G382" s="27">
        <f>_xlfn.XLOOKUP(Table256[[#This Row],[PUMA_CZG]],'[1]Gas PUMA-CZ Results'!$L$3:$L$383,'[1]Gas PUMA-CZ Results'!$N$3:$N$383)</f>
        <v>2.5448145262987946E-2</v>
      </c>
      <c r="H382" s="29">
        <f>(Table256[[#This Row],[FERA AR20]]-Table256[[#This Row],[Base AR20]])*100</f>
        <v>0</v>
      </c>
      <c r="I382" s="29">
        <f>(Table256[[#This Row],[FERA AR50]]-Table256[[#This Row],[Base AR50]])*100</f>
        <v>-1.3370566320780597E-7</v>
      </c>
      <c r="J382" s="17" t="s">
        <v>1324</v>
      </c>
      <c r="K382" s="28"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7B07-1A3E-41E7-82EB-719E81D2D5D0}">
  <dimension ref="A1:H54"/>
  <sheetViews>
    <sheetView workbookViewId="0">
      <selection activeCell="G1" sqref="G1"/>
    </sheetView>
  </sheetViews>
  <sheetFormatPr defaultRowHeight="15" x14ac:dyDescent="0.25"/>
  <cols>
    <col min="1" max="1" width="22.28515625" bestFit="1" customWidth="1"/>
    <col min="2" max="2" width="48.140625" bestFit="1" customWidth="1"/>
    <col min="3" max="4" width="7.140625" bestFit="1" customWidth="1"/>
    <col min="5" max="6" width="6.140625" bestFit="1" customWidth="1"/>
    <col min="7" max="8" width="7.5703125" bestFit="1" customWidth="1"/>
  </cols>
  <sheetData>
    <row r="1" spans="1:8" ht="33" x14ac:dyDescent="0.35">
      <c r="A1" s="30" t="s">
        <v>1345</v>
      </c>
      <c r="B1" s="31" t="s">
        <v>1346</v>
      </c>
      <c r="C1" s="32" t="s">
        <v>1347</v>
      </c>
      <c r="D1" s="33" t="s">
        <v>1459</v>
      </c>
      <c r="E1" s="34" t="s">
        <v>1349</v>
      </c>
      <c r="F1" s="35" t="s">
        <v>1460</v>
      </c>
      <c r="G1" s="36" t="s">
        <v>1351</v>
      </c>
      <c r="H1" s="36" t="s">
        <v>1352</v>
      </c>
    </row>
    <row r="2" spans="1:8" x14ac:dyDescent="0.25">
      <c r="A2" s="37" t="s">
        <v>1353</v>
      </c>
      <c r="B2" s="37" t="s">
        <v>1354</v>
      </c>
      <c r="C2" s="38">
        <v>0.12663351838515363</v>
      </c>
      <c r="D2" s="38">
        <v>0.12266709292675117</v>
      </c>
      <c r="E2" s="39">
        <v>2.0027746951502699E-2</v>
      </c>
      <c r="F2" s="39">
        <v>1.9926029046964614E-2</v>
      </c>
      <c r="G2" s="40">
        <f>(Table55[[#This Row],[FERA AR20]]-Table55[[#This Row],[Base AR20]])*100</f>
        <v>-0.39664254584024644</v>
      </c>
      <c r="H2" s="40">
        <f>(Table55[[#This Row],[FERA AR50]]-Table55[[#This Row],[Base AR50]])*100</f>
        <v>-1.0171790453808449E-2</v>
      </c>
    </row>
    <row r="3" spans="1:8" x14ac:dyDescent="0.25">
      <c r="A3" s="37" t="s">
        <v>1355</v>
      </c>
      <c r="B3" s="37" t="s">
        <v>1356</v>
      </c>
      <c r="C3" s="38">
        <v>0.11749600565973514</v>
      </c>
      <c r="D3" s="38">
        <v>0.11381655903928278</v>
      </c>
      <c r="E3" s="38">
        <v>2.5520955305434596E-2</v>
      </c>
      <c r="F3" s="39">
        <v>2.534302557802302E-2</v>
      </c>
      <c r="G3" s="40">
        <f>(Table55[[#This Row],[FERA AR20]]-Table55[[#This Row],[Base AR20]])*100</f>
        <v>-0.3679446620452359</v>
      </c>
      <c r="H3" s="40">
        <f>(Table55[[#This Row],[FERA AR50]]-Table55[[#This Row],[Base AR50]])*100</f>
        <v>-1.779297274115757E-2</v>
      </c>
    </row>
    <row r="4" spans="1:8" x14ac:dyDescent="0.25">
      <c r="A4" s="37" t="s">
        <v>1357</v>
      </c>
      <c r="B4" s="37" t="s">
        <v>1358</v>
      </c>
      <c r="C4" s="38">
        <v>0.10244270107246718</v>
      </c>
      <c r="D4" s="38">
        <v>9.9034418241318561E-2</v>
      </c>
      <c r="E4" s="38">
        <v>1.939114617897883E-2</v>
      </c>
      <c r="F4" s="39">
        <v>1.926572941220098E-2</v>
      </c>
      <c r="G4" s="40">
        <f>(Table55[[#This Row],[FERA AR20]]-Table55[[#This Row],[Base AR20]])*100</f>
        <v>-0.34082828311486207</v>
      </c>
      <c r="H4" s="40">
        <f>(Table55[[#This Row],[FERA AR50]]-Table55[[#This Row],[Base AR50]])*100</f>
        <v>-1.2541676677784927E-2</v>
      </c>
    </row>
    <row r="5" spans="1:8" x14ac:dyDescent="0.25">
      <c r="A5" s="37" t="s">
        <v>1369</v>
      </c>
      <c r="B5" s="37" t="s">
        <v>1370</v>
      </c>
      <c r="C5" s="38">
        <v>7.5493669035835861E-2</v>
      </c>
      <c r="D5" s="38">
        <v>7.376874064674685E-2</v>
      </c>
      <c r="E5" s="38">
        <v>1.4962538867316874E-2</v>
      </c>
      <c r="F5" s="39">
        <v>1.4900407669892063E-2</v>
      </c>
      <c r="G5" s="40">
        <f>(Table55[[#This Row],[FERA AR20]]-Table55[[#This Row],[Base AR20]])*100</f>
        <v>-0.17249283890890116</v>
      </c>
      <c r="H5" s="40">
        <f>(Table55[[#This Row],[FERA AR50]]-Table55[[#This Row],[Base AR50]])*100</f>
        <v>-6.2131197424810866E-3</v>
      </c>
    </row>
    <row r="6" spans="1:8" x14ac:dyDescent="0.25">
      <c r="A6" s="37" t="s">
        <v>1367</v>
      </c>
      <c r="B6" s="37" t="s">
        <v>1368</v>
      </c>
      <c r="C6" s="38">
        <v>7.7269142286829823E-2</v>
      </c>
      <c r="D6" s="38">
        <v>7.5679084658830248E-2</v>
      </c>
      <c r="E6" s="38">
        <v>2.0009228189689213E-2</v>
      </c>
      <c r="F6" s="39">
        <v>1.9900953127127665E-2</v>
      </c>
      <c r="G6" s="40">
        <f>(Table55[[#This Row],[FERA AR20]]-Table55[[#This Row],[Base AR20]])*100</f>
        <v>-0.15900576279995748</v>
      </c>
      <c r="H6" s="40">
        <f>(Table55[[#This Row],[FERA AR50]]-Table55[[#This Row],[Base AR50]])*100</f>
        <v>-1.0827506256154765E-2</v>
      </c>
    </row>
    <row r="7" spans="1:8" x14ac:dyDescent="0.25">
      <c r="A7" s="37" t="s">
        <v>1359</v>
      </c>
      <c r="B7" s="37" t="s">
        <v>1360</v>
      </c>
      <c r="C7" s="38">
        <v>9.6228947920678112E-2</v>
      </c>
      <c r="D7" s="38">
        <v>9.4680241378928331E-2</v>
      </c>
      <c r="E7" s="38">
        <v>2.7654990988809254E-2</v>
      </c>
      <c r="F7" s="39">
        <v>2.7525609692936066E-2</v>
      </c>
      <c r="G7" s="40">
        <f>(Table55[[#This Row],[FERA AR20]]-Table55[[#This Row],[Base AR20]])*100</f>
        <v>-0.15487065417497808</v>
      </c>
      <c r="H7" s="40">
        <f>(Table55[[#This Row],[FERA AR50]]-Table55[[#This Row],[Base AR50]])*100</f>
        <v>-1.2938129587318839E-2</v>
      </c>
    </row>
    <row r="8" spans="1:8" x14ac:dyDescent="0.25">
      <c r="A8" s="37" t="s">
        <v>1375</v>
      </c>
      <c r="B8" s="37" t="s">
        <v>1376</v>
      </c>
      <c r="C8" s="38">
        <v>5.6783402934270505E-2</v>
      </c>
      <c r="D8" s="38">
        <v>5.5641240565476098E-2</v>
      </c>
      <c r="E8" s="38">
        <v>1.2300683199042107E-2</v>
      </c>
      <c r="F8" s="39">
        <v>1.2252158194185009E-2</v>
      </c>
      <c r="G8" s="40">
        <f>(Table55[[#This Row],[FERA AR20]]-Table55[[#This Row],[Base AR20]])*100</f>
        <v>-0.11421623687944069</v>
      </c>
      <c r="H8" s="40">
        <f>(Table55[[#This Row],[FERA AR50]]-Table55[[#This Row],[Base AR50]])*100</f>
        <v>-4.8525004857098014E-3</v>
      </c>
    </row>
    <row r="9" spans="1:8" x14ac:dyDescent="0.25">
      <c r="A9" s="37" t="s">
        <v>1377</v>
      </c>
      <c r="B9" s="37" t="s">
        <v>1378</v>
      </c>
      <c r="C9" s="38">
        <v>5.2710778248309095E-2</v>
      </c>
      <c r="D9" s="38">
        <v>5.1576690544034756E-2</v>
      </c>
      <c r="E9" s="38">
        <v>1.2152490780960257E-2</v>
      </c>
      <c r="F9" s="39">
        <v>1.2093226515044572E-2</v>
      </c>
      <c r="G9" s="40">
        <f>(Table55[[#This Row],[FERA AR20]]-Table55[[#This Row],[Base AR20]])*100</f>
        <v>-0.11340877042743391</v>
      </c>
      <c r="H9" s="40">
        <f>(Table55[[#This Row],[FERA AR50]]-Table55[[#This Row],[Base AR50]])*100</f>
        <v>-5.9264265915685149E-3</v>
      </c>
    </row>
    <row r="10" spans="1:8" x14ac:dyDescent="0.25">
      <c r="A10" s="37" t="s">
        <v>1371</v>
      </c>
      <c r="B10" s="37" t="s">
        <v>1372</v>
      </c>
      <c r="C10" s="38">
        <v>6.1055627942907385E-2</v>
      </c>
      <c r="D10" s="38">
        <v>5.9967172133268888E-2</v>
      </c>
      <c r="E10" s="38">
        <v>1.1602938254182809E-2</v>
      </c>
      <c r="F10" s="39">
        <v>1.1565019641916297E-2</v>
      </c>
      <c r="G10" s="40">
        <f>(Table55[[#This Row],[FERA AR20]]-Table55[[#This Row],[Base AR20]])*100</f>
        <v>-0.10884558096384972</v>
      </c>
      <c r="H10" s="40">
        <f>(Table55[[#This Row],[FERA AR50]]-Table55[[#This Row],[Base AR50]])*100</f>
        <v>-3.7918612266511428E-3</v>
      </c>
    </row>
    <row r="11" spans="1:8" x14ac:dyDescent="0.25">
      <c r="A11" s="37" t="s">
        <v>1391</v>
      </c>
      <c r="B11" s="37" t="s">
        <v>1392</v>
      </c>
      <c r="C11" s="38">
        <v>4.1025154459869762E-2</v>
      </c>
      <c r="D11" s="38">
        <v>3.9970873803953026E-2</v>
      </c>
      <c r="E11" s="38">
        <v>1.0656284104881904E-2</v>
      </c>
      <c r="F11" s="39">
        <v>1.0584026179963837E-2</v>
      </c>
      <c r="G11" s="40">
        <f>(Table55[[#This Row],[FERA AR20]]-Table55[[#This Row],[Base AR20]])*100</f>
        <v>-0.10542806559167353</v>
      </c>
      <c r="H11" s="40">
        <f>(Table55[[#This Row],[FERA AR50]]-Table55[[#This Row],[Base AR50]])*100</f>
        <v>-7.2257924918066666E-3</v>
      </c>
    </row>
    <row r="12" spans="1:8" x14ac:dyDescent="0.25">
      <c r="A12" s="37" t="s">
        <v>1365</v>
      </c>
      <c r="B12" s="37" t="s">
        <v>1366</v>
      </c>
      <c r="C12" s="38">
        <v>8.3413060694848926E-2</v>
      </c>
      <c r="D12" s="38">
        <v>8.2452079417892843E-2</v>
      </c>
      <c r="E12" s="38">
        <v>2.04731746431841E-2</v>
      </c>
      <c r="F12" s="39">
        <v>2.0414787447756273E-2</v>
      </c>
      <c r="G12" s="40">
        <f>(Table55[[#This Row],[FERA AR20]]-Table55[[#This Row],[Base AR20]])*100</f>
        <v>-9.6098127695608271E-2</v>
      </c>
      <c r="H12" s="40">
        <f>(Table55[[#This Row],[FERA AR50]]-Table55[[#This Row],[Base AR50]])*100</f>
        <v>-5.8387195427826721E-3</v>
      </c>
    </row>
    <row r="13" spans="1:8" x14ac:dyDescent="0.25">
      <c r="A13" s="37" t="s">
        <v>1379</v>
      </c>
      <c r="B13" s="37" t="s">
        <v>1380</v>
      </c>
      <c r="C13" s="38">
        <v>5.1165470127853822E-2</v>
      </c>
      <c r="D13" s="38">
        <v>5.0207320649826991E-2</v>
      </c>
      <c r="E13" s="38">
        <v>1.0030408961179618E-2</v>
      </c>
      <c r="F13" s="39">
        <v>9.9933523583224573E-3</v>
      </c>
      <c r="G13" s="40">
        <f>(Table55[[#This Row],[FERA AR20]]-Table55[[#This Row],[Base AR20]])*100</f>
        <v>-9.5814947802683181E-2</v>
      </c>
      <c r="H13" s="40">
        <f>(Table55[[#This Row],[FERA AR50]]-Table55[[#This Row],[Base AR50]])*100</f>
        <v>-3.7056602857160614E-3</v>
      </c>
    </row>
    <row r="14" spans="1:8" x14ac:dyDescent="0.25">
      <c r="A14" s="37" t="s">
        <v>1373</v>
      </c>
      <c r="B14" s="37" t="s">
        <v>1374</v>
      </c>
      <c r="C14" s="38">
        <v>5.8870347947860426E-2</v>
      </c>
      <c r="D14" s="38">
        <v>5.8048301318052643E-2</v>
      </c>
      <c r="E14" s="38">
        <v>1.3350061804562035E-2</v>
      </c>
      <c r="F14" s="39">
        <v>1.3313125519342089E-2</v>
      </c>
      <c r="G14" s="40">
        <f>(Table55[[#This Row],[FERA AR20]]-Table55[[#This Row],[Base AR20]])*100</f>
        <v>-8.220466298077822E-2</v>
      </c>
      <c r="H14" s="40">
        <f>(Table55[[#This Row],[FERA AR50]]-Table55[[#This Row],[Base AR50]])*100</f>
        <v>-3.6936285219946186E-3</v>
      </c>
    </row>
    <row r="15" spans="1:8" x14ac:dyDescent="0.25">
      <c r="A15" s="37" t="s">
        <v>1385</v>
      </c>
      <c r="B15" s="37" t="s">
        <v>1386</v>
      </c>
      <c r="C15" s="38">
        <v>4.9895767336344717E-2</v>
      </c>
      <c r="D15" s="38">
        <v>4.9106853564113172E-2</v>
      </c>
      <c r="E15" s="38">
        <v>1.061322923840783E-2</v>
      </c>
      <c r="F15" s="39">
        <v>1.0577090057606155E-2</v>
      </c>
      <c r="G15" s="40">
        <f>(Table55[[#This Row],[FERA AR20]]-Table55[[#This Row],[Base AR20]])*100</f>
        <v>-7.889137722315448E-2</v>
      </c>
      <c r="H15" s="40">
        <f>(Table55[[#This Row],[FERA AR50]]-Table55[[#This Row],[Base AR50]])*100</f>
        <v>-3.6139180801674983E-3</v>
      </c>
    </row>
    <row r="16" spans="1:8" x14ac:dyDescent="0.25">
      <c r="A16" s="37" t="s">
        <v>1389</v>
      </c>
      <c r="B16" s="37" t="s">
        <v>1390</v>
      </c>
      <c r="C16" s="38">
        <v>4.4120534301129312E-2</v>
      </c>
      <c r="D16" s="38">
        <v>4.3331989615546865E-2</v>
      </c>
      <c r="E16" s="38">
        <v>6.8363893913782198E-3</v>
      </c>
      <c r="F16" s="39">
        <v>6.8234367516013987E-3</v>
      </c>
      <c r="G16" s="40">
        <f>(Table55[[#This Row],[FERA AR20]]-Table55[[#This Row],[Base AR20]])*100</f>
        <v>-7.8854468558244711E-2</v>
      </c>
      <c r="H16" s="40">
        <f>(Table55[[#This Row],[FERA AR50]]-Table55[[#This Row],[Base AR50]])*100</f>
        <v>-1.2952639776821033E-3</v>
      </c>
    </row>
    <row r="17" spans="1:8" x14ac:dyDescent="0.25">
      <c r="A17" s="37" t="s">
        <v>1381</v>
      </c>
      <c r="B17" s="37" t="s">
        <v>1382</v>
      </c>
      <c r="C17" s="38">
        <v>5.0962732140245999E-2</v>
      </c>
      <c r="D17" s="38">
        <v>5.0184761534786369E-2</v>
      </c>
      <c r="E17" s="38">
        <v>1.3156903789739783E-2</v>
      </c>
      <c r="F17" s="39">
        <v>1.3103106409317614E-2</v>
      </c>
      <c r="G17" s="40">
        <f>(Table55[[#This Row],[FERA AR20]]-Table55[[#This Row],[Base AR20]])*100</f>
        <v>-7.779706054596297E-2</v>
      </c>
      <c r="H17" s="40">
        <f>(Table55[[#This Row],[FERA AR50]]-Table55[[#This Row],[Base AR50]])*100</f>
        <v>-5.3797380422168986E-3</v>
      </c>
    </row>
    <row r="18" spans="1:8" x14ac:dyDescent="0.25">
      <c r="A18" s="37" t="s">
        <v>1421</v>
      </c>
      <c r="B18" s="37" t="s">
        <v>1422</v>
      </c>
      <c r="C18" s="38">
        <v>3.3036080302050352E-2</v>
      </c>
      <c r="D18" s="38">
        <v>3.2306933019272323E-2</v>
      </c>
      <c r="E18" s="38">
        <v>1.0724619557180775E-2</v>
      </c>
      <c r="F18" s="39">
        <v>1.0648362547014789E-2</v>
      </c>
      <c r="G18" s="40">
        <f>(Table55[[#This Row],[FERA AR20]]-Table55[[#This Row],[Base AR20]])*100</f>
        <v>-7.2914728277802959E-2</v>
      </c>
      <c r="H18" s="40">
        <f>(Table55[[#This Row],[FERA AR50]]-Table55[[#This Row],[Base AR50]])*100</f>
        <v>-7.6257010165985822E-3</v>
      </c>
    </row>
    <row r="19" spans="1:8" x14ac:dyDescent="0.25">
      <c r="A19" s="37" t="s">
        <v>1383</v>
      </c>
      <c r="B19" s="37" t="s">
        <v>1384</v>
      </c>
      <c r="C19" s="38">
        <v>5.0926833436036788E-2</v>
      </c>
      <c r="D19" s="38">
        <v>5.0237745843427599E-2</v>
      </c>
      <c r="E19" s="38">
        <v>1.3160486194274228E-2</v>
      </c>
      <c r="F19" s="39">
        <v>1.310939464512602E-2</v>
      </c>
      <c r="G19" s="40">
        <f>(Table55[[#This Row],[FERA AR20]]-Table55[[#This Row],[Base AR20]])*100</f>
        <v>-6.8908759260918884E-2</v>
      </c>
      <c r="H19" s="40">
        <f>(Table55[[#This Row],[FERA AR50]]-Table55[[#This Row],[Base AR50]])*100</f>
        <v>-5.1091549148207446E-3</v>
      </c>
    </row>
    <row r="20" spans="1:8" x14ac:dyDescent="0.25">
      <c r="A20" s="37" t="s">
        <v>1361</v>
      </c>
      <c r="B20" s="37" t="s">
        <v>1362</v>
      </c>
      <c r="C20" s="38">
        <v>8.5588267690637918E-2</v>
      </c>
      <c r="D20" s="38">
        <v>8.4906575799848782E-2</v>
      </c>
      <c r="E20" s="38">
        <v>2.7551341744361912E-2</v>
      </c>
      <c r="F20" s="39">
        <v>2.7480332606857841E-2</v>
      </c>
      <c r="G20" s="40">
        <f>(Table55[[#This Row],[FERA AR20]]-Table55[[#This Row],[Base AR20]])*100</f>
        <v>-6.8169189078913506E-2</v>
      </c>
      <c r="H20" s="40">
        <f>(Table55[[#This Row],[FERA AR50]]-Table55[[#This Row],[Base AR50]])*100</f>
        <v>-7.1009137504070979E-3</v>
      </c>
    </row>
    <row r="21" spans="1:8" x14ac:dyDescent="0.25">
      <c r="A21" s="37" t="s">
        <v>1395</v>
      </c>
      <c r="B21" s="37" t="s">
        <v>1396</v>
      </c>
      <c r="C21" s="38">
        <v>3.9166557935802905E-2</v>
      </c>
      <c r="D21" s="38">
        <v>3.8505986526414682E-2</v>
      </c>
      <c r="E21" s="38">
        <v>1.0525618370995818E-2</v>
      </c>
      <c r="F21" s="39">
        <v>1.0477333642124078E-2</v>
      </c>
      <c r="G21" s="40">
        <f>(Table55[[#This Row],[FERA AR20]]-Table55[[#This Row],[Base AR20]])*100</f>
        <v>-6.605714093882234E-2</v>
      </c>
      <c r="H21" s="40">
        <f>(Table55[[#This Row],[FERA AR50]]-Table55[[#This Row],[Base AR50]])*100</f>
        <v>-4.8284728871739874E-3</v>
      </c>
    </row>
    <row r="22" spans="1:8" x14ac:dyDescent="0.25">
      <c r="A22" s="37" t="s">
        <v>1425</v>
      </c>
      <c r="B22" s="37" t="s">
        <v>1426</v>
      </c>
      <c r="C22" s="38">
        <v>3.0149656144315362E-2</v>
      </c>
      <c r="D22" s="38">
        <v>2.9521308616115412E-2</v>
      </c>
      <c r="E22" s="38">
        <v>6.3417327359067445E-3</v>
      </c>
      <c r="F22" s="39">
        <v>6.3134792125277197E-3</v>
      </c>
      <c r="G22" s="40">
        <f>(Table55[[#This Row],[FERA AR20]]-Table55[[#This Row],[Base AR20]])*100</f>
        <v>-6.2834752819995038E-2</v>
      </c>
      <c r="H22" s="40">
        <f>(Table55[[#This Row],[FERA AR50]]-Table55[[#This Row],[Base AR50]])*100</f>
        <v>-2.82535233790248E-3</v>
      </c>
    </row>
    <row r="23" spans="1:8" x14ac:dyDescent="0.25">
      <c r="A23" s="37" t="s">
        <v>1401</v>
      </c>
      <c r="B23" s="37" t="s">
        <v>1402</v>
      </c>
      <c r="C23" s="38">
        <v>3.7348517525635352E-2</v>
      </c>
      <c r="D23" s="38">
        <v>3.6731585991899011E-2</v>
      </c>
      <c r="E23" s="38">
        <v>6.987939766386792E-3</v>
      </c>
      <c r="F23" s="39">
        <v>6.9660579842045376E-3</v>
      </c>
      <c r="G23" s="40">
        <f>(Table55[[#This Row],[FERA AR20]]-Table55[[#This Row],[Base AR20]])*100</f>
        <v>-6.1693153373634096E-2</v>
      </c>
      <c r="H23" s="40">
        <f>(Table55[[#This Row],[FERA AR50]]-Table55[[#This Row],[Base AR50]])*100</f>
        <v>-2.1881782182254367E-3</v>
      </c>
    </row>
    <row r="24" spans="1:8" x14ac:dyDescent="0.25">
      <c r="A24" s="37" t="s">
        <v>1407</v>
      </c>
      <c r="B24" s="37" t="s">
        <v>1408</v>
      </c>
      <c r="C24" s="38">
        <v>3.5795062352822718E-2</v>
      </c>
      <c r="D24" s="38">
        <v>3.5215993790967529E-2</v>
      </c>
      <c r="E24" s="38">
        <v>7.9589822601009545E-3</v>
      </c>
      <c r="F24" s="39">
        <v>7.9344613254027831E-3</v>
      </c>
      <c r="G24" s="40">
        <f>(Table55[[#This Row],[FERA AR20]]-Table55[[#This Row],[Base AR20]])*100</f>
        <v>-5.790685618551894E-2</v>
      </c>
      <c r="H24" s="40">
        <f>(Table55[[#This Row],[FERA AR50]]-Table55[[#This Row],[Base AR50]])*100</f>
        <v>-2.452093469817139E-3</v>
      </c>
    </row>
    <row r="25" spans="1:8" x14ac:dyDescent="0.25">
      <c r="A25" s="37" t="s">
        <v>1411</v>
      </c>
      <c r="B25" s="37" t="s">
        <v>1412</v>
      </c>
      <c r="C25" s="38">
        <v>3.5459263592916089E-2</v>
      </c>
      <c r="D25" s="38">
        <v>3.4932202534079887E-2</v>
      </c>
      <c r="E25" s="38">
        <v>1.0355998878650362E-2</v>
      </c>
      <c r="F25" s="39">
        <v>1.0310578161974502E-2</v>
      </c>
      <c r="G25" s="40">
        <f>(Table55[[#This Row],[FERA AR20]]-Table55[[#This Row],[Base AR20]])*100</f>
        <v>-5.2706105883620208E-2</v>
      </c>
      <c r="H25" s="40">
        <f>(Table55[[#This Row],[FERA AR50]]-Table55[[#This Row],[Base AR50]])*100</f>
        <v>-4.5420716675860159E-3</v>
      </c>
    </row>
    <row r="26" spans="1:8" x14ac:dyDescent="0.25">
      <c r="A26" s="37" t="s">
        <v>1397</v>
      </c>
      <c r="B26" s="37" t="s">
        <v>1398</v>
      </c>
      <c r="C26" s="38">
        <v>3.8447885220087928E-2</v>
      </c>
      <c r="D26" s="38">
        <v>3.8003666382392949E-2</v>
      </c>
      <c r="E26" s="38">
        <v>8.9765322950583863E-3</v>
      </c>
      <c r="F26" s="39">
        <v>8.9521001343181115E-3</v>
      </c>
      <c r="G26" s="40">
        <f>(Table55[[#This Row],[FERA AR20]]-Table55[[#This Row],[Base AR20]])*100</f>
        <v>-4.4421883769497905E-2</v>
      </c>
      <c r="H26" s="40">
        <f>(Table55[[#This Row],[FERA AR50]]-Table55[[#This Row],[Base AR50]])*100</f>
        <v>-2.4432160740274836E-3</v>
      </c>
    </row>
    <row r="27" spans="1:8" x14ac:dyDescent="0.25">
      <c r="A27" s="37" t="s">
        <v>1429</v>
      </c>
      <c r="B27" s="37" t="s">
        <v>1430</v>
      </c>
      <c r="C27" s="38">
        <v>2.926366187311177E-2</v>
      </c>
      <c r="D27" s="38">
        <v>2.8845911628319038E-2</v>
      </c>
      <c r="E27" s="38">
        <v>7.8631244302826541E-3</v>
      </c>
      <c r="F27" s="39">
        <v>7.838515776560185E-3</v>
      </c>
      <c r="G27" s="40">
        <f>(Table55[[#This Row],[FERA AR20]]-Table55[[#This Row],[Base AR20]])*100</f>
        <v>-4.1775024479273268E-2</v>
      </c>
      <c r="H27" s="40">
        <f>(Table55[[#This Row],[FERA AR50]]-Table55[[#This Row],[Base AR50]])*100</f>
        <v>-2.4608653722469134E-3</v>
      </c>
    </row>
    <row r="28" spans="1:8" x14ac:dyDescent="0.25">
      <c r="A28" s="37" t="s">
        <v>1405</v>
      </c>
      <c r="B28" s="37" t="s">
        <v>1406</v>
      </c>
      <c r="C28" s="38">
        <v>3.6225334435733079E-2</v>
      </c>
      <c r="D28" s="38">
        <v>3.5810088541265168E-2</v>
      </c>
      <c r="E28" s="38">
        <v>1.2667129916536984E-2</v>
      </c>
      <c r="F28" s="39">
        <v>1.2616018704352E-2</v>
      </c>
      <c r="G28" s="40">
        <f>(Table55[[#This Row],[FERA AR20]]-Table55[[#This Row],[Base AR20]])*100</f>
        <v>-4.1524589446791105E-2</v>
      </c>
      <c r="H28" s="40">
        <f>(Table55[[#This Row],[FERA AR50]]-Table55[[#This Row],[Base AR50]])*100</f>
        <v>-5.1111212184984378E-3</v>
      </c>
    </row>
    <row r="29" spans="1:8" x14ac:dyDescent="0.25">
      <c r="A29" s="37" t="s">
        <v>1403</v>
      </c>
      <c r="B29" s="37" t="s">
        <v>1404</v>
      </c>
      <c r="C29" s="38">
        <v>3.7114138204505626E-2</v>
      </c>
      <c r="D29" s="38">
        <v>3.6725892407213585E-2</v>
      </c>
      <c r="E29" s="38">
        <v>1.2695425421005222E-2</v>
      </c>
      <c r="F29" s="39">
        <v>1.2649683268016913E-2</v>
      </c>
      <c r="G29" s="40">
        <f>(Table55[[#This Row],[FERA AR20]]-Table55[[#This Row],[Base AR20]])*100</f>
        <v>-3.8824579729204028E-2</v>
      </c>
      <c r="H29" s="40">
        <f>(Table55[[#This Row],[FERA AR50]]-Table55[[#This Row],[Base AR50]])*100</f>
        <v>-4.5742152988309179E-3</v>
      </c>
    </row>
    <row r="30" spans="1:8" x14ac:dyDescent="0.25">
      <c r="A30" s="37" t="s">
        <v>1417</v>
      </c>
      <c r="B30" s="37" t="s">
        <v>1418</v>
      </c>
      <c r="C30" s="38">
        <v>3.3494471839031578E-2</v>
      </c>
      <c r="D30" s="38">
        <v>3.3110115268272435E-2</v>
      </c>
      <c r="E30" s="38">
        <v>9.4017335359517056E-3</v>
      </c>
      <c r="F30" s="39">
        <v>9.3713490327413315E-3</v>
      </c>
      <c r="G30" s="40">
        <f>(Table55[[#This Row],[FERA AR20]]-Table55[[#This Row],[Base AR20]])*100</f>
        <v>-3.843565707591437E-2</v>
      </c>
      <c r="H30" s="40">
        <f>(Table55[[#This Row],[FERA AR50]]-Table55[[#This Row],[Base AR50]])*100</f>
        <v>-3.0384503210374031E-3</v>
      </c>
    </row>
    <row r="31" spans="1:8" x14ac:dyDescent="0.25">
      <c r="A31" s="37" t="s">
        <v>1413</v>
      </c>
      <c r="B31" s="37" t="s">
        <v>1414</v>
      </c>
      <c r="C31" s="38">
        <v>3.5362837078581198E-2</v>
      </c>
      <c r="D31" s="38">
        <v>3.5047083718404697E-2</v>
      </c>
      <c r="E31" s="38">
        <v>9.1507204379257523E-3</v>
      </c>
      <c r="F31" s="39">
        <v>9.1313752364500685E-3</v>
      </c>
      <c r="G31" s="40">
        <f>(Table55[[#This Row],[FERA AR20]]-Table55[[#This Row],[Base AR20]])*100</f>
        <v>-3.1575336017650169E-2</v>
      </c>
      <c r="H31" s="40">
        <f>(Table55[[#This Row],[FERA AR50]]-Table55[[#This Row],[Base AR50]])*100</f>
        <v>-1.9345201475683832E-3</v>
      </c>
    </row>
    <row r="32" spans="1:8" x14ac:dyDescent="0.25">
      <c r="A32" s="37" t="s">
        <v>1393</v>
      </c>
      <c r="B32" s="37" t="s">
        <v>1394</v>
      </c>
      <c r="C32" s="38">
        <v>3.964767170589252E-2</v>
      </c>
      <c r="D32" s="38">
        <v>3.9332850392862287E-2</v>
      </c>
      <c r="E32" s="38">
        <v>1.2770579238028115E-2</v>
      </c>
      <c r="F32" s="39">
        <v>1.2737748079263363E-2</v>
      </c>
      <c r="G32" s="40">
        <f>(Table55[[#This Row],[FERA AR20]]-Table55[[#This Row],[Base AR20]])*100</f>
        <v>-3.1482131303023353E-2</v>
      </c>
      <c r="H32" s="40">
        <f>(Table55[[#This Row],[FERA AR50]]-Table55[[#This Row],[Base AR50]])*100</f>
        <v>-3.2831158764751872E-3</v>
      </c>
    </row>
    <row r="33" spans="1:8" x14ac:dyDescent="0.25">
      <c r="A33" s="37" t="s">
        <v>1427</v>
      </c>
      <c r="B33" s="37" t="s">
        <v>1428</v>
      </c>
      <c r="C33" s="38">
        <v>3.0051367003756515E-2</v>
      </c>
      <c r="D33" s="38">
        <v>2.9739483219935782E-2</v>
      </c>
      <c r="E33" s="38">
        <v>7.4363909112472228E-3</v>
      </c>
      <c r="F33" s="39">
        <v>7.4171430794069387E-3</v>
      </c>
      <c r="G33" s="40">
        <f>(Table55[[#This Row],[FERA AR20]]-Table55[[#This Row],[Base AR20]])*100</f>
        <v>-3.1188378382073292E-2</v>
      </c>
      <c r="H33" s="40">
        <f>(Table55[[#This Row],[FERA AR50]]-Table55[[#This Row],[Base AR50]])*100</f>
        <v>-1.9247831840284169E-3</v>
      </c>
    </row>
    <row r="34" spans="1:8" x14ac:dyDescent="0.25">
      <c r="A34" s="37" t="s">
        <v>1419</v>
      </c>
      <c r="B34" s="37" t="s">
        <v>1420</v>
      </c>
      <c r="C34" s="38">
        <v>3.3109197055825906E-2</v>
      </c>
      <c r="D34" s="38">
        <v>3.2806488776709643E-2</v>
      </c>
      <c r="E34" s="38">
        <v>9.5746570146513915E-3</v>
      </c>
      <c r="F34" s="39">
        <v>9.5492392019595716E-3</v>
      </c>
      <c r="G34" s="40">
        <f>(Table55[[#This Row],[FERA AR20]]-Table55[[#This Row],[Base AR20]])*100</f>
        <v>-3.0270827911626358E-2</v>
      </c>
      <c r="H34" s="40">
        <f>(Table55[[#This Row],[FERA AR50]]-Table55[[#This Row],[Base AR50]])*100</f>
        <v>-2.5417812691819891E-3</v>
      </c>
    </row>
    <row r="35" spans="1:8" x14ac:dyDescent="0.25">
      <c r="A35" s="37" t="s">
        <v>1453</v>
      </c>
      <c r="B35" s="37" t="s">
        <v>1454</v>
      </c>
      <c r="C35" s="38">
        <v>1.6881512237371114E-2</v>
      </c>
      <c r="D35" s="38">
        <v>1.6595262992872999E-2</v>
      </c>
      <c r="E35" s="38">
        <v>4.7777118138238933E-3</v>
      </c>
      <c r="F35" s="39">
        <v>4.7545214993289465E-3</v>
      </c>
      <c r="G35" s="40">
        <f>(Table55[[#This Row],[FERA AR20]]-Table55[[#This Row],[Base AR20]])*100</f>
        <v>-2.8624924449811504E-2</v>
      </c>
      <c r="H35" s="40">
        <f>(Table55[[#This Row],[FERA AR50]]-Table55[[#This Row],[Base AR50]])*100</f>
        <v>-2.3190314494946768E-3</v>
      </c>
    </row>
    <row r="36" spans="1:8" x14ac:dyDescent="0.25">
      <c r="A36" s="37" t="s">
        <v>1431</v>
      </c>
      <c r="B36" s="37" t="s">
        <v>1432</v>
      </c>
      <c r="C36" s="38">
        <v>2.8835531443279411E-2</v>
      </c>
      <c r="D36" s="38">
        <v>2.8558388127711547E-2</v>
      </c>
      <c r="E36" s="38">
        <v>8.2733205806148208E-3</v>
      </c>
      <c r="F36" s="39">
        <v>8.2558724949194136E-3</v>
      </c>
      <c r="G36" s="40">
        <f>(Table55[[#This Row],[FERA AR20]]-Table55[[#This Row],[Base AR20]])*100</f>
        <v>-2.7714331556786403E-2</v>
      </c>
      <c r="H36" s="40">
        <f>(Table55[[#This Row],[FERA AR50]]-Table55[[#This Row],[Base AR50]])*100</f>
        <v>-1.7448085695407137E-3</v>
      </c>
    </row>
    <row r="37" spans="1:8" x14ac:dyDescent="0.25">
      <c r="A37" s="37" t="s">
        <v>1415</v>
      </c>
      <c r="B37" s="37" t="s">
        <v>1416</v>
      </c>
      <c r="C37" s="38">
        <v>3.4667860162347269E-2</v>
      </c>
      <c r="D37" s="38">
        <v>3.4399802871528426E-2</v>
      </c>
      <c r="E37" s="38">
        <v>8.4516035157398001E-3</v>
      </c>
      <c r="F37" s="39">
        <v>8.4361965114414898E-3</v>
      </c>
      <c r="G37" s="40">
        <f>(Table55[[#This Row],[FERA AR20]]-Table55[[#This Row],[Base AR20]])*100</f>
        <v>-2.6805729081884333E-2</v>
      </c>
      <c r="H37" s="40">
        <f>(Table55[[#This Row],[FERA AR50]]-Table55[[#This Row],[Base AR50]])*100</f>
        <v>-1.540700429831024E-3</v>
      </c>
    </row>
    <row r="38" spans="1:8" x14ac:dyDescent="0.25">
      <c r="A38" s="37" t="s">
        <v>1399</v>
      </c>
      <c r="B38" s="37" t="s">
        <v>1400</v>
      </c>
      <c r="C38" s="38">
        <v>3.8375689478060949E-2</v>
      </c>
      <c r="D38" s="38">
        <v>3.8112907152721594E-2</v>
      </c>
      <c r="E38" s="38">
        <v>7.0286734538260384E-3</v>
      </c>
      <c r="F38" s="39">
        <v>7.019885407574855E-3</v>
      </c>
      <c r="G38" s="40">
        <f>(Table55[[#This Row],[FERA AR20]]-Table55[[#This Row],[Base AR20]])*100</f>
        <v>-2.6278232533935575E-2</v>
      </c>
      <c r="H38" s="40">
        <f>(Table55[[#This Row],[FERA AR50]]-Table55[[#This Row],[Base AR50]])*100</f>
        <v>-8.7880462511834637E-4</v>
      </c>
    </row>
    <row r="39" spans="1:8" x14ac:dyDescent="0.25">
      <c r="A39" s="37" t="s">
        <v>1387</v>
      </c>
      <c r="B39" s="37" t="s">
        <v>1388</v>
      </c>
      <c r="C39" s="38">
        <v>4.640053905517643E-2</v>
      </c>
      <c r="D39" s="38">
        <v>4.6141711289872801E-2</v>
      </c>
      <c r="E39" s="38">
        <v>8.6174620348626295E-3</v>
      </c>
      <c r="F39" s="39">
        <v>8.6091431463833842E-3</v>
      </c>
      <c r="G39" s="40">
        <f>(Table55[[#This Row],[FERA AR20]]-Table55[[#This Row],[Base AR20]])*100</f>
        <v>-2.5882776530362916E-2</v>
      </c>
      <c r="H39" s="40">
        <f>(Table55[[#This Row],[FERA AR50]]-Table55[[#This Row],[Base AR50]])*100</f>
        <v>-8.3188884792452511E-4</v>
      </c>
    </row>
    <row r="40" spans="1:8" x14ac:dyDescent="0.25">
      <c r="A40" s="37" t="s">
        <v>1435</v>
      </c>
      <c r="B40" s="37" t="s">
        <v>1436</v>
      </c>
      <c r="C40" s="38">
        <v>2.6204794667701717E-2</v>
      </c>
      <c r="D40" s="38">
        <v>2.5951811775051601E-2</v>
      </c>
      <c r="E40" s="38">
        <v>7.1130745123778732E-3</v>
      </c>
      <c r="F40" s="39">
        <v>7.0943429798401483E-3</v>
      </c>
      <c r="G40" s="40">
        <f>(Table55[[#This Row],[FERA AR20]]-Table55[[#This Row],[Base AR20]])*100</f>
        <v>-2.5298289265011584E-2</v>
      </c>
      <c r="H40" s="40">
        <f>(Table55[[#This Row],[FERA AR50]]-Table55[[#This Row],[Base AR50]])*100</f>
        <v>-1.8731532537724985E-3</v>
      </c>
    </row>
    <row r="41" spans="1:8" x14ac:dyDescent="0.25">
      <c r="A41" s="37" t="s">
        <v>1437</v>
      </c>
      <c r="B41" s="37" t="s">
        <v>1438</v>
      </c>
      <c r="C41" s="38">
        <v>2.6166453309407062E-2</v>
      </c>
      <c r="D41" s="38">
        <v>2.5915318457754022E-2</v>
      </c>
      <c r="E41" s="38">
        <v>7.9521269836856558E-3</v>
      </c>
      <c r="F41" s="39">
        <v>7.9287778196069376E-3</v>
      </c>
      <c r="G41" s="40">
        <f>(Table55[[#This Row],[FERA AR20]]-Table55[[#This Row],[Base AR20]])*100</f>
        <v>-2.5113485165303984E-2</v>
      </c>
      <c r="H41" s="40">
        <f>(Table55[[#This Row],[FERA AR50]]-Table55[[#This Row],[Base AR50]])*100</f>
        <v>-2.334916407871826E-3</v>
      </c>
    </row>
    <row r="42" spans="1:8" x14ac:dyDescent="0.25">
      <c r="A42" s="37" t="s">
        <v>1433</v>
      </c>
      <c r="B42" s="37" t="s">
        <v>1434</v>
      </c>
      <c r="C42" s="38">
        <v>2.6843621183570199E-2</v>
      </c>
      <c r="D42" s="38">
        <v>2.6615454713501227E-2</v>
      </c>
      <c r="E42" s="38">
        <v>7.5576097708020774E-3</v>
      </c>
      <c r="F42" s="39">
        <v>7.5394128117052513E-3</v>
      </c>
      <c r="G42" s="40">
        <f>(Table55[[#This Row],[FERA AR20]]-Table55[[#This Row],[Base AR20]])*100</f>
        <v>-2.2816647006897173E-2</v>
      </c>
      <c r="H42" s="40">
        <f>(Table55[[#This Row],[FERA AR50]]-Table55[[#This Row],[Base AR50]])*100</f>
        <v>-1.8196959096826101E-3</v>
      </c>
    </row>
    <row r="43" spans="1:8" x14ac:dyDescent="0.25">
      <c r="A43" s="37" t="s">
        <v>1423</v>
      </c>
      <c r="B43" s="37" t="s">
        <v>1424</v>
      </c>
      <c r="C43" s="38">
        <v>3.2506129111395353E-2</v>
      </c>
      <c r="D43" s="38">
        <v>3.2295955103799706E-2</v>
      </c>
      <c r="E43" s="38">
        <v>9.323823431170896E-3</v>
      </c>
      <c r="F43" s="39">
        <v>9.3064318011465957E-3</v>
      </c>
      <c r="G43" s="40">
        <f>(Table55[[#This Row],[FERA AR20]]-Table55[[#This Row],[Base AR20]])*100</f>
        <v>-2.1017400759564681E-2</v>
      </c>
      <c r="H43" s="40">
        <f>(Table55[[#This Row],[FERA AR50]]-Table55[[#This Row],[Base AR50]])*100</f>
        <v>-1.7391630024300372E-3</v>
      </c>
    </row>
    <row r="44" spans="1:8" x14ac:dyDescent="0.25">
      <c r="A44" s="37" t="s">
        <v>1441</v>
      </c>
      <c r="B44" s="37" t="s">
        <v>1442</v>
      </c>
      <c r="C44" s="38">
        <v>2.3845463848995111E-2</v>
      </c>
      <c r="D44" s="38">
        <v>2.3661985755845338E-2</v>
      </c>
      <c r="E44" s="38">
        <v>6.1546005351242224E-3</v>
      </c>
      <c r="F44" s="39">
        <v>6.1423106891487283E-3</v>
      </c>
      <c r="G44" s="40">
        <f>(Table55[[#This Row],[FERA AR20]]-Table55[[#This Row],[Base AR20]])*100</f>
        <v>-1.8347809314977342E-2</v>
      </c>
      <c r="H44" s="40">
        <f>(Table55[[#This Row],[FERA AR50]]-Table55[[#This Row],[Base AR50]])*100</f>
        <v>-1.2289845975494047E-3</v>
      </c>
    </row>
    <row r="45" spans="1:8" x14ac:dyDescent="0.25">
      <c r="A45" s="37" t="s">
        <v>1439</v>
      </c>
      <c r="B45" s="37" t="s">
        <v>1440</v>
      </c>
      <c r="C45" s="38">
        <v>2.3955239360691681E-2</v>
      </c>
      <c r="D45" s="38">
        <v>2.3794574280070473E-2</v>
      </c>
      <c r="E45" s="38">
        <v>7.597655654036313E-3</v>
      </c>
      <c r="F45" s="39">
        <v>7.581427685657758E-3</v>
      </c>
      <c r="G45" s="40">
        <f>(Table55[[#This Row],[FERA AR20]]-Table55[[#This Row],[Base AR20]])*100</f>
        <v>-1.6066508062120843E-2</v>
      </c>
      <c r="H45" s="40">
        <f>(Table55[[#This Row],[FERA AR50]]-Table55[[#This Row],[Base AR50]])*100</f>
        <v>-1.622796837855503E-3</v>
      </c>
    </row>
    <row r="46" spans="1:8" x14ac:dyDescent="0.25">
      <c r="A46" s="37" t="s">
        <v>1443</v>
      </c>
      <c r="B46" s="37" t="s">
        <v>1444</v>
      </c>
      <c r="C46" s="38">
        <v>2.1872868330425815E-2</v>
      </c>
      <c r="D46" s="38">
        <v>2.1714087459820928E-2</v>
      </c>
      <c r="E46" s="38">
        <v>7.4877466207333302E-3</v>
      </c>
      <c r="F46" s="39">
        <v>7.4690854597607315E-3</v>
      </c>
      <c r="G46" s="40">
        <f>(Table55[[#This Row],[FERA AR20]]-Table55[[#This Row],[Base AR20]])*100</f>
        <v>-1.5878087060488752E-2</v>
      </c>
      <c r="H46" s="40">
        <f>(Table55[[#This Row],[FERA AR50]]-Table55[[#This Row],[Base AR50]])*100</f>
        <v>-1.8661160972598644E-3</v>
      </c>
    </row>
    <row r="47" spans="1:8" x14ac:dyDescent="0.25">
      <c r="A47" s="37" t="s">
        <v>1447</v>
      </c>
      <c r="B47" s="37" t="s">
        <v>1448</v>
      </c>
      <c r="C47" s="38">
        <v>2.1493907323016426E-2</v>
      </c>
      <c r="D47" s="38">
        <v>2.1353631357498178E-2</v>
      </c>
      <c r="E47" s="38">
        <v>6.7661052645630725E-3</v>
      </c>
      <c r="F47" s="39">
        <v>6.7521709797363641E-3</v>
      </c>
      <c r="G47" s="40">
        <f>(Table55[[#This Row],[FERA AR20]]-Table55[[#This Row],[Base AR20]])*100</f>
        <v>-1.4027596551824742E-2</v>
      </c>
      <c r="H47" s="40">
        <f>(Table55[[#This Row],[FERA AR50]]-Table55[[#This Row],[Base AR50]])*100</f>
        <v>-1.3934284826708394E-3</v>
      </c>
    </row>
    <row r="48" spans="1:8" x14ac:dyDescent="0.25">
      <c r="A48" s="37" t="s">
        <v>1363</v>
      </c>
      <c r="B48" s="37" t="s">
        <v>1364</v>
      </c>
      <c r="C48" s="38">
        <v>8.4703825999098356E-2</v>
      </c>
      <c r="D48" s="38">
        <v>8.4564423675318287E-2</v>
      </c>
      <c r="E48" s="38">
        <v>1.3735423194626031E-2</v>
      </c>
      <c r="F48" s="39">
        <v>1.3731691247304719E-2</v>
      </c>
      <c r="G48" s="40">
        <f>(Table55[[#This Row],[FERA AR20]]-Table55[[#This Row],[Base AR20]])*100</f>
        <v>-1.39402323780069E-2</v>
      </c>
      <c r="H48" s="40">
        <f>(Table55[[#This Row],[FERA AR50]]-Table55[[#This Row],[Base AR50]])*100</f>
        <v>-3.7319473213115462E-4</v>
      </c>
    </row>
    <row r="49" spans="1:8" x14ac:dyDescent="0.25">
      <c r="A49" s="37" t="s">
        <v>1445</v>
      </c>
      <c r="B49" s="37" t="s">
        <v>1446</v>
      </c>
      <c r="C49" s="38">
        <v>2.1641457661081932E-2</v>
      </c>
      <c r="D49" s="38">
        <v>2.152851268132025E-2</v>
      </c>
      <c r="E49" s="38">
        <v>5.2806880335645586E-3</v>
      </c>
      <c r="F49" s="39">
        <v>5.2739019745655204E-3</v>
      </c>
      <c r="G49" s="40">
        <f>(Table55[[#This Row],[FERA AR20]]-Table55[[#This Row],[Base AR20]])*100</f>
        <v>-1.1294497976168175E-2</v>
      </c>
      <c r="H49" s="40">
        <f>(Table55[[#This Row],[FERA AR50]]-Table55[[#This Row],[Base AR50]])*100</f>
        <v>-6.7860589990382386E-4</v>
      </c>
    </row>
    <row r="50" spans="1:8" x14ac:dyDescent="0.25">
      <c r="A50" s="37" t="s">
        <v>1455</v>
      </c>
      <c r="B50" s="37" t="s">
        <v>1456</v>
      </c>
      <c r="C50" s="38">
        <v>1.5662787197127895E-2</v>
      </c>
      <c r="D50" s="38">
        <v>1.5568326812014154E-2</v>
      </c>
      <c r="E50" s="38">
        <v>4.6301850790203773E-3</v>
      </c>
      <c r="F50" s="39">
        <v>4.6221808165706341E-3</v>
      </c>
      <c r="G50" s="40">
        <f>(Table55[[#This Row],[FERA AR20]]-Table55[[#This Row],[Base AR20]])*100</f>
        <v>-9.446038511374058E-3</v>
      </c>
      <c r="H50" s="40">
        <f>(Table55[[#This Row],[FERA AR50]]-Table55[[#This Row],[Base AR50]])*100</f>
        <v>-8.0042624497431852E-4</v>
      </c>
    </row>
    <row r="51" spans="1:8" x14ac:dyDescent="0.25">
      <c r="A51" s="37" t="s">
        <v>1449</v>
      </c>
      <c r="B51" s="37" t="s">
        <v>1450</v>
      </c>
      <c r="C51" s="38">
        <v>1.8935100055927689E-2</v>
      </c>
      <c r="D51" s="38">
        <v>1.8842940161886257E-2</v>
      </c>
      <c r="E51" s="38">
        <v>5.4878999532800392E-3</v>
      </c>
      <c r="F51" s="39">
        <v>5.480296852260042E-3</v>
      </c>
      <c r="G51" s="40">
        <f>(Table55[[#This Row],[FERA AR20]]-Table55[[#This Row],[Base AR20]])*100</f>
        <v>-9.2159894041432544E-3</v>
      </c>
      <c r="H51" s="40">
        <f>(Table55[[#This Row],[FERA AR50]]-Table55[[#This Row],[Base AR50]])*100</f>
        <v>-7.6031010199971785E-4</v>
      </c>
    </row>
    <row r="52" spans="1:8" x14ac:dyDescent="0.25">
      <c r="A52" s="37" t="s">
        <v>1451</v>
      </c>
      <c r="B52" s="37" t="s">
        <v>1452</v>
      </c>
      <c r="C52" s="38">
        <v>1.7229380784963968E-2</v>
      </c>
      <c r="D52" s="38">
        <v>1.7148069963191567E-2</v>
      </c>
      <c r="E52" s="38">
        <v>5.7018175587714741E-3</v>
      </c>
      <c r="F52" s="39">
        <v>5.6928844956561486E-3</v>
      </c>
      <c r="G52" s="40">
        <f>(Table55[[#This Row],[FERA AR20]]-Table55[[#This Row],[Base AR20]])*100</f>
        <v>-8.1310821772401232E-3</v>
      </c>
      <c r="H52" s="40">
        <f>(Table55[[#This Row],[FERA AR50]]-Table55[[#This Row],[Base AR50]])*100</f>
        <v>-8.9330631153254972E-4</v>
      </c>
    </row>
    <row r="53" spans="1:8" x14ac:dyDescent="0.25">
      <c r="A53" s="37" t="s">
        <v>1409</v>
      </c>
      <c r="B53" s="37" t="s">
        <v>1410</v>
      </c>
      <c r="C53" s="38">
        <v>3.5482637923833993E-2</v>
      </c>
      <c r="D53" s="38">
        <v>3.5467464191610135E-2</v>
      </c>
      <c r="E53" s="38">
        <v>8.7108404964035529E-3</v>
      </c>
      <c r="F53" s="39">
        <v>8.709831763634851E-3</v>
      </c>
      <c r="G53" s="40">
        <f>(Table55[[#This Row],[FERA AR20]]-Table55[[#This Row],[Base AR20]])*100</f>
        <v>-1.5173732223858205E-3</v>
      </c>
      <c r="H53" s="40">
        <f>(Table55[[#This Row],[FERA AR50]]-Table55[[#This Row],[Base AR50]])*100</f>
        <v>-1.0087327687018782E-4</v>
      </c>
    </row>
    <row r="54" spans="1:8" x14ac:dyDescent="0.25">
      <c r="A54" s="37" t="s">
        <v>1457</v>
      </c>
      <c r="B54" s="37" t="s">
        <v>1458</v>
      </c>
      <c r="C54" s="38">
        <v>1.5381956280380292E-2</v>
      </c>
      <c r="D54" s="38">
        <v>1.5381956280380292E-2</v>
      </c>
      <c r="E54" s="38">
        <v>4.892327136138571E-3</v>
      </c>
      <c r="F54" s="39">
        <v>4.892327136138571E-3</v>
      </c>
      <c r="G54" s="40">
        <f>(Table55[[#This Row],[FERA AR20]]-Table55[[#This Row],[Base AR20]])*100</f>
        <v>0</v>
      </c>
      <c r="H54" s="40">
        <f>(Table55[[#This Row],[FERA AR50]]-Table55[[#This Row],[Base AR50]])*100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168530432CE246965421C9A06A358B" ma:contentTypeVersion="14" ma:contentTypeDescription="Create a new document." ma:contentTypeScope="" ma:versionID="5baf539eb4c919434183dd653093d1c0">
  <xsd:schema xmlns:xsd="http://www.w3.org/2001/XMLSchema" xmlns:xs="http://www.w3.org/2001/XMLSchema" xmlns:p="http://schemas.microsoft.com/office/2006/metadata/properties" xmlns:ns3="6ae742ea-0f46-4879-9975-32171a002ed5" xmlns:ns4="cbcf51d3-c492-40d9-b169-4fff27402dbc" targetNamespace="http://schemas.microsoft.com/office/2006/metadata/properties" ma:root="true" ma:fieldsID="a3e543f68df6a9e48e16525afa31d899" ns3:_="" ns4:_="">
    <xsd:import namespace="6ae742ea-0f46-4879-9975-32171a002ed5"/>
    <xsd:import namespace="cbcf51d3-c492-40d9-b169-4fff27402d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742ea-0f46-4879-9975-32171a00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f51d3-c492-40d9-b169-4fff27402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ae742ea-0f46-4879-9975-32171a002ed5" xsi:nil="true"/>
  </documentManagement>
</p:properties>
</file>

<file path=customXml/itemProps1.xml><?xml version="1.0" encoding="utf-8"?>
<ds:datastoreItem xmlns:ds="http://schemas.openxmlformats.org/officeDocument/2006/customXml" ds:itemID="{36D9BF23-7F0E-4181-B7A4-E43CFEE38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742ea-0f46-4879-9975-32171a002ed5"/>
    <ds:schemaRef ds:uri="cbcf51d3-c492-40d9-b169-4fff27402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864EFB-5DF2-414D-BDA9-40C39F54D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2E6BB5-79CE-43F7-B5A4-9028B747246B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cbcf51d3-c492-40d9-b169-4fff27402dbc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6ae742ea-0f46-4879-9975-32171a002e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Electric_CARE</vt:lpstr>
      <vt:lpstr>Gas_CARE</vt:lpstr>
      <vt:lpstr>Water_CAP</vt:lpstr>
      <vt:lpstr>Electric_FERA</vt:lpstr>
      <vt:lpstr>Gas_FERA</vt:lpstr>
      <vt:lpstr>Water_FERA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Jeremy Ho</dc:creator>
  <cp:keywords/>
  <dc:description/>
  <cp:lastModifiedBy>Ho, Jeremy</cp:lastModifiedBy>
  <cp:revision/>
  <dcterms:created xsi:type="dcterms:W3CDTF">2023-08-01T20:36:46Z</dcterms:created>
  <dcterms:modified xsi:type="dcterms:W3CDTF">2023-10-18T21:47:31Z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0x0101001E168530432CE246965421C9A06A358B</vt:lpwstr>
  </property>
</Properties>
</file>