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defaultThemeVersion="124226"/>
  <mc:AlternateContent xmlns:mc="http://schemas.openxmlformats.org/markup-compatibility/2006">
    <mc:Choice Requires="x15">
      <x15ac:absPath xmlns:x15ac="http://schemas.microsoft.com/office/spreadsheetml/2010/11/ac" url="C:\Users\u17\Desktop\Wireline Claim Form ACP Pilot\Final\"/>
    </mc:Choice>
  </mc:AlternateContent>
  <xr:revisionPtr revIDLastSave="0" documentId="13_ncr:1_{3EFD4A60-527C-438C-ACD4-B70ABAEFDCE8}" xr6:coauthVersionLast="47" xr6:coauthVersionMax="47" xr10:uidLastSave="{00000000-0000-0000-0000-000000000000}"/>
  <bookViews>
    <workbookView xWindow="-120" yWindow="-120" windowWidth="29040" windowHeight="15840" xr2:uid="{8BD3CAC3-5358-4E90-A0BA-EDD9E36BB9DF}"/>
  </bookViews>
  <sheets>
    <sheet name="Claim Form Summary" sheetId="2" r:id="rId1"/>
    <sheet name="Data Fields" sheetId="1" r:id="rId2"/>
    <sheet name="Weighted Avg" sheetId="10" r:id="rId3"/>
    <sheet name="ACP Pilot" sheetId="12" r:id="rId4"/>
    <sheet name="Lines 1,2,3,4 " sheetId="5" r:id="rId5"/>
    <sheet name="Lines 5,6,7,8,9" sheetId="6" r:id="rId6"/>
    <sheet name="Line 10" sheetId="8" r:id="rId7"/>
    <sheet name="Lines 11 or 12" sheetId="9" r:id="rId8"/>
    <sheet name="Lines 13 &amp; 14" sheetId="4" r:id="rId9"/>
  </sheets>
  <definedNames>
    <definedName name="_xlnm._FilterDatabase" localSheetId="2" hidden="1">'Weighted Avg'!$A$4:$I$25</definedName>
    <definedName name="_ftn1" localSheetId="1">'Data Fields'!#REF!</definedName>
    <definedName name="_ftnref1" localSheetId="1">'Lines 11 or 12'!#REF!</definedName>
    <definedName name="_xlnm.Print_Area" localSheetId="0">'Claim Form Summary'!$A$1:$B$65,'Claim Form Summary'!$A$68:$B$86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U3" i="1" l="1"/>
  <c r="BP3" i="1"/>
  <c r="B15" i="2"/>
  <c r="B14" i="2"/>
  <c r="B9" i="2"/>
  <c r="B15" i="1"/>
  <c r="B10" i="1"/>
  <c r="V3" i="1"/>
  <c r="B14" i="1" s="1"/>
  <c r="S3" i="1"/>
  <c r="B13" i="1" s="1"/>
  <c r="P3" i="1"/>
  <c r="B12" i="1" s="1"/>
  <c r="F3" i="1"/>
  <c r="D1" i="5"/>
  <c r="D1" i="12"/>
  <c r="A1" i="5"/>
  <c r="A1" i="12"/>
  <c r="K9" i="6"/>
  <c r="H47" i="5"/>
  <c r="H46" i="5"/>
  <c r="H39" i="5"/>
  <c r="H38" i="5"/>
  <c r="H31" i="5"/>
  <c r="H30" i="5"/>
  <c r="H23" i="5"/>
  <c r="H15" i="5"/>
  <c r="H14" i="5"/>
  <c r="N35" i="12"/>
  <c r="P35" i="12" s="1"/>
  <c r="L35" i="12"/>
  <c r="L34" i="12"/>
  <c r="N34" i="12" s="1"/>
  <c r="P34" i="12" s="1"/>
  <c r="L28" i="12"/>
  <c r="N28" i="12" s="1"/>
  <c r="P28" i="12" s="1"/>
  <c r="L27" i="12"/>
  <c r="N27" i="12" s="1"/>
  <c r="P27" i="12" s="1"/>
  <c r="L21" i="12"/>
  <c r="N21" i="12" s="1"/>
  <c r="P21" i="12" s="1"/>
  <c r="L20" i="12"/>
  <c r="N20" i="12" s="1"/>
  <c r="P20" i="12" s="1"/>
  <c r="L18" i="12"/>
  <c r="N18" i="12" s="1"/>
  <c r="P18" i="12" s="1"/>
  <c r="L17" i="12"/>
  <c r="N17" i="12" s="1"/>
  <c r="P17" i="12" s="1"/>
  <c r="L11" i="12"/>
  <c r="N11" i="12" s="1"/>
  <c r="P11" i="12" s="1"/>
  <c r="L10" i="12"/>
  <c r="N10" i="12" s="1"/>
  <c r="P10" i="12" s="1"/>
  <c r="H22" i="5" s="1"/>
  <c r="L8" i="12"/>
  <c r="N8" i="12" s="1"/>
  <c r="P8" i="12" s="1"/>
  <c r="F7" i="5" s="1"/>
  <c r="H7" i="5" s="1"/>
  <c r="L7" i="12"/>
  <c r="N7" i="12" s="1"/>
  <c r="P7" i="12" s="1"/>
  <c r="F6" i="5" s="1"/>
  <c r="H6" i="5" s="1"/>
  <c r="H24" i="5" l="1"/>
  <c r="H26" i="5" s="1"/>
  <c r="H32" i="5"/>
  <c r="H34" i="5" s="1"/>
  <c r="H8" i="5"/>
  <c r="H48" i="5"/>
  <c r="H16" i="5"/>
  <c r="H40" i="5"/>
  <c r="M3" i="1" l="1"/>
  <c r="B11" i="1" s="1"/>
  <c r="B13" i="2"/>
  <c r="H18" i="5"/>
  <c r="H42" i="5"/>
  <c r="H50" i="5"/>
  <c r="H10" i="5"/>
  <c r="BI3" i="1"/>
  <c r="BH3" i="1"/>
  <c r="BG3" i="1"/>
  <c r="BE3" i="1"/>
  <c r="BB3" i="1"/>
  <c r="BA3" i="1"/>
  <c r="AZ3" i="1"/>
  <c r="K53" i="6"/>
  <c r="K49" i="6"/>
  <c r="K45" i="6"/>
  <c r="K41" i="6"/>
  <c r="BF3" i="1" s="1"/>
  <c r="K37" i="6"/>
  <c r="K33" i="6"/>
  <c r="K29" i="6"/>
  <c r="K25" i="6"/>
  <c r="K21" i="6"/>
  <c r="K17" i="6"/>
  <c r="K13" i="6"/>
  <c r="AX3" i="1" s="1"/>
  <c r="AW3" i="1"/>
  <c r="AY3" i="1" l="1"/>
  <c r="B71" i="2"/>
  <c r="B72" i="2"/>
  <c r="BD3" i="1"/>
  <c r="C3" i="1"/>
  <c r="B7" i="1" s="1"/>
  <c r="B8" i="2"/>
  <c r="A1" i="6"/>
  <c r="D1" i="9" l="1"/>
  <c r="A1" i="9"/>
  <c r="D1" i="6"/>
  <c r="D1" i="8"/>
  <c r="A1" i="8"/>
  <c r="D1" i="4"/>
  <c r="A1" i="4"/>
  <c r="D1" i="10"/>
  <c r="A1" i="10"/>
  <c r="D1" i="1"/>
  <c r="A1" i="1"/>
  <c r="G25" i="10"/>
  <c r="B82" i="2" l="1"/>
  <c r="B76" i="2"/>
  <c r="B33" i="9"/>
  <c r="D33" i="9" s="1"/>
  <c r="H25" i="10" l="1"/>
  <c r="H7" i="6" l="1"/>
  <c r="J7" i="6" s="1"/>
  <c r="L7" i="6" s="1"/>
  <c r="B17" i="1" l="1"/>
  <c r="B18" i="1"/>
  <c r="B16" i="1"/>
  <c r="G3" i="1" l="1"/>
  <c r="B9" i="1" s="1"/>
  <c r="C21" i="4" l="1"/>
  <c r="C12" i="4"/>
  <c r="CP3" i="1" l="1"/>
  <c r="CO3" i="1"/>
  <c r="CN3" i="1"/>
  <c r="CM3" i="1"/>
  <c r="CL3" i="1"/>
  <c r="CK3" i="1"/>
  <c r="CJ3" i="1"/>
  <c r="CG3" i="1"/>
  <c r="CF3" i="1"/>
  <c r="CE3" i="1"/>
  <c r="CD3" i="1"/>
  <c r="CC3" i="1"/>
  <c r="CB3" i="1"/>
  <c r="CA3" i="1"/>
  <c r="BZ3" i="1"/>
  <c r="BY3" i="1"/>
  <c r="BL3" i="1"/>
  <c r="BK3" i="1"/>
  <c r="BJ3" i="1"/>
  <c r="BC3" i="1"/>
  <c r="H52" i="6" l="1"/>
  <c r="J52" i="6" s="1"/>
  <c r="L52" i="6" s="1"/>
  <c r="H48" i="6"/>
  <c r="J48" i="6" s="1"/>
  <c r="L48" i="6" s="1"/>
  <c r="H44" i="6"/>
  <c r="J44" i="6" s="1"/>
  <c r="L44" i="6" s="1"/>
  <c r="H40" i="6"/>
  <c r="J40" i="6" s="1"/>
  <c r="L40" i="6" s="1"/>
  <c r="H36" i="6"/>
  <c r="J36" i="6" s="1"/>
  <c r="L36" i="6" s="1"/>
  <c r="H32" i="6"/>
  <c r="J32" i="6" s="1"/>
  <c r="L32" i="6" s="1"/>
  <c r="H28" i="6"/>
  <c r="J28" i="6" s="1"/>
  <c r="L28" i="6" s="1"/>
  <c r="H24" i="6"/>
  <c r="J24" i="6" s="1"/>
  <c r="L24" i="6" s="1"/>
  <c r="H20" i="6"/>
  <c r="J20" i="6" s="1"/>
  <c r="L20" i="6" s="1"/>
  <c r="H16" i="6"/>
  <c r="J16" i="6" s="1"/>
  <c r="L16" i="6" s="1"/>
  <c r="H12" i="6"/>
  <c r="J12" i="6" s="1"/>
  <c r="L12" i="6" s="1"/>
  <c r="H11" i="6"/>
  <c r="J11" i="6" s="1"/>
  <c r="L11" i="6" s="1"/>
  <c r="H15" i="6"/>
  <c r="J15" i="6" s="1"/>
  <c r="L15" i="6" s="1"/>
  <c r="H19" i="6"/>
  <c r="J19" i="6" s="1"/>
  <c r="L19" i="6" s="1"/>
  <c r="H23" i="6"/>
  <c r="J23" i="6" s="1"/>
  <c r="L23" i="6" s="1"/>
  <c r="H27" i="6"/>
  <c r="J27" i="6" s="1"/>
  <c r="L27" i="6" s="1"/>
  <c r="H31" i="6"/>
  <c r="J31" i="6" s="1"/>
  <c r="L31" i="6" s="1"/>
  <c r="H35" i="6"/>
  <c r="J35" i="6" s="1"/>
  <c r="L35" i="6" s="1"/>
  <c r="H39" i="6"/>
  <c r="J39" i="6" s="1"/>
  <c r="L39" i="6" s="1"/>
  <c r="H43" i="6"/>
  <c r="J43" i="6" s="1"/>
  <c r="L43" i="6" s="1"/>
  <c r="H47" i="6"/>
  <c r="J47" i="6" s="1"/>
  <c r="L47" i="6" s="1"/>
  <c r="H51" i="6"/>
  <c r="J51" i="6" s="1"/>
  <c r="L51" i="6" s="1"/>
  <c r="H8" i="6"/>
  <c r="J8" i="6" s="1"/>
  <c r="L8" i="6" s="1"/>
  <c r="L49" i="6" l="1"/>
  <c r="B39" i="2" s="1"/>
  <c r="AO3" i="1" s="1"/>
  <c r="L53" i="6"/>
  <c r="B40" i="2" s="1"/>
  <c r="AP3" i="1" s="1"/>
  <c r="L25" i="6"/>
  <c r="B31" i="2" s="1"/>
  <c r="AI3" i="1" s="1"/>
  <c r="L45" i="6"/>
  <c r="B38" i="2" s="1"/>
  <c r="AN3" i="1" s="1"/>
  <c r="L41" i="6"/>
  <c r="B37" i="2" s="1"/>
  <c r="AM3" i="1" s="1"/>
  <c r="L33" i="6"/>
  <c r="B34" i="2" s="1"/>
  <c r="AK3" i="1" s="1"/>
  <c r="L37" i="6"/>
  <c r="B35" i="2" s="1"/>
  <c r="AL3" i="1" s="1"/>
  <c r="L29" i="6"/>
  <c r="B32" i="2" s="1"/>
  <c r="AJ3" i="1" s="1"/>
  <c r="L21" i="6"/>
  <c r="B30" i="2" s="1"/>
  <c r="AH3" i="1" s="1"/>
  <c r="L13" i="6"/>
  <c r="B27" i="2" s="1"/>
  <c r="AF3" i="1" s="1"/>
  <c r="L17" i="6"/>
  <c r="B29" i="2" s="1"/>
  <c r="AG3" i="1" s="1"/>
  <c r="L9" i="6"/>
  <c r="B26" i="2" s="1"/>
  <c r="AE3" i="1" l="1"/>
  <c r="B52" i="2" l="1"/>
  <c r="AU3" i="1" s="1"/>
  <c r="B50" i="2"/>
  <c r="AT3" i="1" s="1"/>
  <c r="B49" i="2"/>
  <c r="AS3" i="1" s="1"/>
  <c r="BX3" i="1" l="1"/>
  <c r="BM3" i="1"/>
  <c r="C8" i="8"/>
  <c r="B44" i="2" s="1"/>
  <c r="AQ3" i="1" s="1"/>
  <c r="D3" i="1" l="1"/>
  <c r="B8" i="1" s="1"/>
  <c r="C23" i="9"/>
  <c r="B16" i="9"/>
  <c r="B23" i="9" s="1"/>
  <c r="D23" i="9" l="1"/>
  <c r="F23" i="9" s="1"/>
  <c r="G23" i="9" l="1"/>
  <c r="B48" i="2" s="1"/>
  <c r="AR3" i="1" s="1"/>
  <c r="CH3" i="1"/>
  <c r="B16" i="2"/>
  <c r="CI3" i="1"/>
  <c r="B53" i="2" l="1"/>
  <c r="AV3" i="1" s="1"/>
</calcChain>
</file>

<file path=xl/sharedStrings.xml><?xml version="1.0" encoding="utf-8"?>
<sst xmlns="http://schemas.openxmlformats.org/spreadsheetml/2006/main" count="598" uniqueCount="330">
  <si>
    <t>1.  Allowable SSA for Flat Rate Service, F</t>
  </si>
  <si>
    <t>1.1  Allowable SSA for Flat Rate Service, F (Tribal)</t>
  </si>
  <si>
    <t>2.  Allowable SSA for Flat Rate Service, CA-only eligibility</t>
  </si>
  <si>
    <t>2.1  Allowable SSA for Flat Rate Service, C (Tribal)</t>
  </si>
  <si>
    <t>2.2  Allowable SSA for Flat Rate Service, C (TTY)</t>
  </si>
  <si>
    <t>2.3  Allowable SSA for Flat Rate Service, C (TTY and Tribal)</t>
  </si>
  <si>
    <t>5.  Connection Charges, F</t>
  </si>
  <si>
    <t>5.1  Connection Charges, F (Tribal)</t>
  </si>
  <si>
    <t>6.  Connection Charges, CA-only eligibility</t>
  </si>
  <si>
    <t>6.1  Connection Charges, C (Tribal)</t>
  </si>
  <si>
    <t>6.2  Connection Charges, C (TTY)</t>
  </si>
  <si>
    <t>6.3  Connection Charge, C (TTY and Tribal)</t>
  </si>
  <si>
    <t>7.  Conversion Charges, F</t>
  </si>
  <si>
    <t>7.1  Conversion Charges, F (Tribal)</t>
  </si>
  <si>
    <t>8.  Conversion Charges, CA-only eligibility</t>
  </si>
  <si>
    <t>8.1  Conversion Charges, C (Tribal)</t>
  </si>
  <si>
    <t>8.2  Conversion Charges, C (TTY)</t>
  </si>
  <si>
    <t>8.3  Conversion Charge, C (TTY and Tribal)</t>
  </si>
  <si>
    <t xml:space="preserve">10.  Surcharges and Taxes </t>
  </si>
  <si>
    <t>ADMINISTRATIVE EXPENSE RECOVERY</t>
  </si>
  <si>
    <t xml:space="preserve"> (Choose either Line 11 or Line 12 Methodology)</t>
  </si>
  <si>
    <t>11.  Incremental Administrative Expenses</t>
  </si>
  <si>
    <t xml:space="preserve">12.  Administrative Expense Cost Factor  </t>
  </si>
  <si>
    <t>13.  Implementation Costs -New Reporting Requirements (Non-Recurring):</t>
  </si>
  <si>
    <t xml:space="preserve">       By Commission Order: ____________________________   </t>
  </si>
  <si>
    <t>14.  Other expenses, true-ups and credits</t>
  </si>
  <si>
    <t xml:space="preserve">15.  TOTAL CLAIMS* </t>
  </si>
  <si>
    <t>I hereby certify under the penalty of perjury under the laws of the State of California that the foregoing claim, (including any accompanying schedules, statements, and workpapers) is true and has been examined by me and to the best of my knowledge and belief is a true, correct and complete claim.</t>
  </si>
  <si>
    <t>*Claimed amounts should be net of the support, if any, which the California LifeLine Service Provider expects to receive from the federal Lifeline Universal Service Fund (USF).</t>
  </si>
  <si>
    <t>Email completed California LifeLine Claim Form and all supporting workpapers to lifelineclaim@cpuc.ca.gov</t>
  </si>
  <si>
    <t>Subscriber Statistics</t>
  </si>
  <si>
    <t>Type of Subscriber Data</t>
  </si>
  <si>
    <t>Count</t>
  </si>
  <si>
    <t>New Connections</t>
  </si>
  <si>
    <t>New Conversion</t>
  </si>
  <si>
    <t>End-of-month Flat Rate subscribers, F</t>
  </si>
  <si>
    <t>End-of-month Flat Rate subscribers, C</t>
  </si>
  <si>
    <t>End-of-month Total Subscribers</t>
  </si>
  <si>
    <t>Total Weighted Average Subscribers</t>
  </si>
  <si>
    <t>C=California Only, F=Federal and California</t>
  </si>
  <si>
    <t>Claim Form Line 1, SSA FR, F</t>
  </si>
  <si>
    <t>Claim Form Line 1.1, SSA FR, F, Tribal</t>
  </si>
  <si>
    <t>Claim Form Line 1.5, SSA FR, F, Tribal - Do Not Meet Broadband Standards</t>
  </si>
  <si>
    <t>Claim Form Line 2, SSA FR, C</t>
  </si>
  <si>
    <t>Claim Form Line 2.1, SSA FR, C, Tribal</t>
  </si>
  <si>
    <t>Claim Form Line 2.3, SSA FR, C, TTY and Tribal</t>
  </si>
  <si>
    <t>Claim Form Line 2.5, SSA FR, C, Tribal - Do Not Meet Broadband Standards</t>
  </si>
  <si>
    <t>Claim Form Line 2.6, SSA FR, C, TTY - Do Not Meet Broadband Standards</t>
  </si>
  <si>
    <t>Claim Form Line 2.7, SSA FR, C, TTY and Tribal - Do Not Meet Broadband Standards</t>
  </si>
  <si>
    <t>Claim Form Line 5, Connection, F</t>
  </si>
  <si>
    <t>Claim Form Line 5.1, Connection, F, Tribal</t>
  </si>
  <si>
    <t>Claim Form Line 6, Connection, C</t>
  </si>
  <si>
    <t>Claim Form Line 6.1, Connection, C, Tribal</t>
  </si>
  <si>
    <t>Claim Form Line 6.2, Connection, C, TTY</t>
  </si>
  <si>
    <t>Claim Form Line 6.3, Connection, C, TTY and Tribal</t>
  </si>
  <si>
    <t>Claim Form Line 7, Conversion, F</t>
  </si>
  <si>
    <t>Claim Form Line 7.1, Conversion, F, Tribal</t>
  </si>
  <si>
    <t>Claim Form Line 8, Conversion, C</t>
  </si>
  <si>
    <t>Claim Form Line 8.1, Conversion, C, Tribal</t>
  </si>
  <si>
    <t>Claim Form Line 8.2, Conversion, C, TTY</t>
  </si>
  <si>
    <t>Claim Form Line 8.3, Conversion, C, TTY and Tribal</t>
  </si>
  <si>
    <t>Claim Form Line 10, Surcharges/ Taxes</t>
  </si>
  <si>
    <t>Claim Form Line 11, Incremental Admin Expenses</t>
  </si>
  <si>
    <t>Claim Form Line 12, Admin Expense Cost Factor</t>
  </si>
  <si>
    <t>Claim Form Line 13, Implementation</t>
  </si>
  <si>
    <t>Claim Form Line 14, Other charges, true-ups, credits</t>
  </si>
  <si>
    <t>Claim Form Line 15, Total Claims</t>
  </si>
  <si>
    <t>EOM FR subscribers, F</t>
  </si>
  <si>
    <t>EOM FR subscribers, C</t>
  </si>
  <si>
    <t>EOM Total subscribers</t>
  </si>
  <si>
    <t>Weighted Average subscribers, F - Do Not Meet Federal Broadband Standards</t>
  </si>
  <si>
    <t>Weighted Average subscribers, C - Do Not Meet Federal Broadband Standards</t>
  </si>
  <si>
    <t>Total Weighted Average</t>
  </si>
  <si>
    <t>Line 10 - Bill and Keep / Rate Case Surcharge</t>
  </si>
  <si>
    <t>Line 10 - Federal Excise Tax</t>
  </si>
  <si>
    <t>Line 10 - Local Tax</t>
  </si>
  <si>
    <t>Line 11 - Incremental Admin Expense - Data Processing</t>
  </si>
  <si>
    <t>Line 11 - Incremental Admin Expense - Notification</t>
  </si>
  <si>
    <t>line 11 - Incremental Admin Expense - Accounting</t>
  </si>
  <si>
    <t>Line 11 - Incremental Admin Expense - Service Rep Costs</t>
  </si>
  <si>
    <t>Line 11 - Incremental Admin Expense - Legal</t>
  </si>
  <si>
    <t>Line 11 - Incremental Admin Expense - Deferred Payment Costs</t>
  </si>
  <si>
    <t>Line 11 - Actual Incremental Administrative Cost per subscriber</t>
  </si>
  <si>
    <t>Line 11 - Allowable Incremental Administrative Cost per subscriber</t>
  </si>
  <si>
    <t>Line 12 - Allowable Administrative Expense Cost Factor</t>
  </si>
  <si>
    <t>Line 14 - Other Expenses - true-ups and credits</t>
  </si>
  <si>
    <t>California LifeLine Administrator Weighted Average Report</t>
  </si>
  <si>
    <t>Service Type</t>
  </si>
  <si>
    <t>Rate Group</t>
  </si>
  <si>
    <t>LifeLine Funding Type*</t>
  </si>
  <si>
    <t>Tribal Lands</t>
  </si>
  <si>
    <t>TTY Indicator</t>
  </si>
  <si>
    <t>Weighted Average</t>
  </si>
  <si>
    <t>EOM Status Count</t>
  </si>
  <si>
    <t>Total</t>
  </si>
  <si>
    <t>Rate Group with Corresponding Tariffed Rate and Broadband Rates</t>
  </si>
  <si>
    <t>Regular Rate</t>
  </si>
  <si>
    <t>LifeLine Rate</t>
  </si>
  <si>
    <t>* C=California Only, F=Federal and California</t>
  </si>
  <si>
    <t>Reimbursement for 1st LifeLine line</t>
  </si>
  <si>
    <t>(Col A)</t>
  </si>
  <si>
    <t>(Col B)</t>
  </si>
  <si>
    <t>(Col C)</t>
  </si>
  <si>
    <t>(Col D)</t>
  </si>
  <si>
    <t>(Col E)</t>
  </si>
  <si>
    <t>(Col F)</t>
  </si>
  <si>
    <t>(Col G)</t>
  </si>
  <si>
    <t>(Col H)</t>
  </si>
  <si>
    <t>(Col I)</t>
  </si>
  <si>
    <t>(Col J)</t>
  </si>
  <si>
    <t>(Col K)</t>
  </si>
  <si>
    <t>(Col L)</t>
  </si>
  <si>
    <t>(Col M)</t>
  </si>
  <si>
    <t>(Col N)</t>
  </si>
  <si>
    <t>Claim Form Line #</t>
  </si>
  <si>
    <t>Regular Basic Service Rate</t>
  </si>
  <si>
    <t>EUCL Charge</t>
  </si>
  <si>
    <r>
      <t xml:space="preserve">LifeLine Funding Type </t>
    </r>
    <r>
      <rPr>
        <vertAlign val="superscript"/>
        <sz val="10"/>
        <rFont val="Calibri"/>
        <family val="2"/>
        <scheme val="minor"/>
      </rPr>
      <t>1</t>
    </r>
  </si>
  <si>
    <t>State Makeup for Federal Support 
(if Funding Type is C)</t>
  </si>
  <si>
    <t xml:space="preserve">EAS Additional Support </t>
  </si>
  <si>
    <t>F</t>
  </si>
  <si>
    <t>C</t>
  </si>
  <si>
    <t>Reimbursement for Tribal Subscribers</t>
  </si>
  <si>
    <t>Reimbursement for 2nd Lifeline Line for TTY</t>
  </si>
  <si>
    <t>Reimbursement for 2nd LifeLine Line for TTY for Tribal Subscribers</t>
  </si>
  <si>
    <t>Footnotes</t>
  </si>
  <si>
    <t>Service Description</t>
  </si>
  <si>
    <t>Reimbursement Amount Per Subscriber</t>
  </si>
  <si>
    <t>Weighted Average Subscriber Count</t>
  </si>
  <si>
    <t>Total  (Reimbursement Amount X Weighted Average)</t>
  </si>
  <si>
    <t xml:space="preserve">Flat Rate </t>
  </si>
  <si>
    <t>Flat Rate (Tribal)</t>
  </si>
  <si>
    <t>Flat Rate (TTY)</t>
  </si>
  <si>
    <t>Flat Rate (TTY and Tribal)</t>
  </si>
  <si>
    <t>Col (L)</t>
  </si>
  <si>
    <t>Service Description - Detail</t>
  </si>
  <si>
    <t>Regular Charge</t>
  </si>
  <si>
    <t>LifeLine Charge</t>
  </si>
  <si>
    <t>Federal Support</t>
  </si>
  <si>
    <t>Lost Revenue 
(E-F-G)</t>
  </si>
  <si>
    <t>Maximum State Reimbursement Amount - $39</t>
  </si>
  <si>
    <t>Quantity</t>
  </si>
  <si>
    <t>Total State Reimbursement Amount (J x K)</t>
  </si>
  <si>
    <t>Connection Charges</t>
  </si>
  <si>
    <t>Connection Charges (Tribal)</t>
  </si>
  <si>
    <t>Connection Charge</t>
  </si>
  <si>
    <t>Connection Charges (TTY)</t>
  </si>
  <si>
    <t>Connection Charges (TTY &amp; Tribal)</t>
  </si>
  <si>
    <t>Conversion Charge</t>
  </si>
  <si>
    <t>Conversion Charge (Tribal)</t>
  </si>
  <si>
    <t>Conversion Charges</t>
  </si>
  <si>
    <t>Conversion Charges (Tribal)</t>
  </si>
  <si>
    <t>Conversion Charges (TTY)</t>
  </si>
  <si>
    <t>Conversion Charges (Tribal &amp; TTY)</t>
  </si>
  <si>
    <t>Amount</t>
  </si>
  <si>
    <t>Type of Expense</t>
  </si>
  <si>
    <t>Amount Remitted to Taxing/Surcharge Authority</t>
  </si>
  <si>
    <t>Bill and Keep / Rate Case Surcharge</t>
  </si>
  <si>
    <t>Federal Excise Tax</t>
  </si>
  <si>
    <t>Local Tax</t>
  </si>
  <si>
    <t xml:space="preserve">Total </t>
  </si>
  <si>
    <t>Line 11 - Incremental Administrative Expense</t>
  </si>
  <si>
    <t xml:space="preserve">Description </t>
  </si>
  <si>
    <t>Data Processing</t>
  </si>
  <si>
    <t>Customer and Subscriber Notifications</t>
  </si>
  <si>
    <t>Accounting</t>
  </si>
  <si>
    <t>Service Representative Costs</t>
  </si>
  <si>
    <t>Legal</t>
  </si>
  <si>
    <t>Deferred Payment Schedule Costs</t>
  </si>
  <si>
    <t xml:space="preserve">    A. Interest Costs</t>
  </si>
  <si>
    <t>B. Administrative Costs</t>
  </si>
  <si>
    <t>Incremental Administrative Expense calculation</t>
  </si>
  <si>
    <t>Total Incremental Administrative Expense (from above chart) ($)</t>
  </si>
  <si>
    <t>Total weighted average subscriber count</t>
  </si>
  <si>
    <t>Actual Incremental Administrative Cost per subscriber ($)</t>
  </si>
  <si>
    <t>Incremental Administrative Cost per subscriber capped at $0.50 ($)</t>
  </si>
  <si>
    <t>Allowable Incremental Administrative Cost per subscriber (Enter the smaller amount from Col D or Col E) ($)</t>
  </si>
  <si>
    <t>Total Incremental Administrative Expense - (Col C x Col F) ($)</t>
  </si>
  <si>
    <t>Line 12 - Administrative Expense Cost Factor</t>
  </si>
  <si>
    <t>Administrative Expense Cost Factor calculation</t>
  </si>
  <si>
    <t xml:space="preserve"> </t>
  </si>
  <si>
    <t>Administrative Expense Cost Factor per subscriber</t>
  </si>
  <si>
    <t>Total Administrative Expense Cost Factor - 
(Col B x Col C)</t>
  </si>
  <si>
    <t>Line 13- Implementation Costs</t>
  </si>
  <si>
    <t>Subscriber Notifications</t>
  </si>
  <si>
    <t>Line 14 - Other Expenses and True-Ups</t>
  </si>
  <si>
    <t>Other expenses, true-ups and credits</t>
  </si>
  <si>
    <t>Tribal Lands (Y/N)</t>
  </si>
  <si>
    <t>TTY Indicator  (Y/N)</t>
  </si>
  <si>
    <t>USAC Service Type</t>
  </si>
  <si>
    <t xml:space="preserve">Claim Form Line 1.4, SSA FR, F -Do Not Meet Federal Broadband Standards </t>
  </si>
  <si>
    <t xml:space="preserve">Claim Form Line 2.2, SSA FR, C, TTY </t>
  </si>
  <si>
    <t xml:space="preserve">Claim Form Line 2.4, SSA FR, C  - Do Not Meet Broadband Standards </t>
  </si>
  <si>
    <t>(Col P)</t>
  </si>
  <si>
    <t xml:space="preserve">Amount of SSA Eligible for Reimbursement (Lesser of Col L 
or M) </t>
  </si>
  <si>
    <t>Line 13 - Implementation - Data Processing</t>
  </si>
  <si>
    <t>Line 13 - Implementation  - Notification</t>
  </si>
  <si>
    <t>Line 13 - Implementation  - Accounting</t>
  </si>
  <si>
    <t>Line 13 - Implementation  - Service Rep Costs</t>
  </si>
  <si>
    <t>Line 13 - Implementation  - Legal</t>
  </si>
  <si>
    <t>Weighted Average Count</t>
  </si>
  <si>
    <t>Funding Type F</t>
  </si>
  <si>
    <t>Funding Type C</t>
  </si>
  <si>
    <t>Federal Support
  up to $9.25 + $25</t>
  </si>
  <si>
    <t>State Makeup for Federal Support   up to $9.25 + $25
(if Funding Type is C)</t>
  </si>
  <si>
    <t>Reimbursement for 1st LifeLine line - Funding Type F</t>
  </si>
  <si>
    <t>Reimbursement for Tribal Subscribers - Funding Type F</t>
  </si>
  <si>
    <t>Reimbursement for 1st LifeLine line - Funding Type C</t>
  </si>
  <si>
    <t>Reimbursement for Tribal Subscribers - Funding Type C</t>
  </si>
  <si>
    <t>Reimbursement for 2nd LifeLine Line for TTY - Funding Type C</t>
  </si>
  <si>
    <t>Reimbursement for 2nd LifeLine Line for TTY for Tribal Subscribers - Funding Type C</t>
  </si>
  <si>
    <t>Lost Revenue (Col C+D-H-I-J-K)</t>
  </si>
  <si>
    <t>Subtotal</t>
  </si>
  <si>
    <t>End-of-Month Count</t>
  </si>
  <si>
    <t>Lines 1</t>
  </si>
  <si>
    <t>Lines 2</t>
  </si>
  <si>
    <t>Lines 1.1</t>
  </si>
  <si>
    <t>Lines 1.4</t>
  </si>
  <si>
    <t>Lines 1.5</t>
  </si>
  <si>
    <t>Lines 2.1</t>
  </si>
  <si>
    <t>Lines 2.2</t>
  </si>
  <si>
    <t>Lines 2.3</t>
  </si>
  <si>
    <t>Lines 2.4</t>
  </si>
  <si>
    <t>Lines 2.5</t>
  </si>
  <si>
    <t>Lines 2.6</t>
  </si>
  <si>
    <t>Lines 2.7</t>
  </si>
  <si>
    <t>Review with the "Claim Form Summary" Tab</t>
  </si>
  <si>
    <t>Weighted Average subscribers, F Meets Federal Broadband Standards</t>
  </si>
  <si>
    <t>Weighted Average subscribers, C - Meets Broadband Standards</t>
  </si>
  <si>
    <t>Lines 9 and 9.1 for Untimed Calls (Not Available)</t>
  </si>
  <si>
    <t>D. 20-10-006 – Program eliminated subsidies for measured rate plans, effective December 1, 2020.</t>
  </si>
  <si>
    <t>(Col O)</t>
  </si>
  <si>
    <t>State Reimbursement Amount per Subscriber                   (Col K+N+O)</t>
  </si>
  <si>
    <t>Federal Support up to $9.25</t>
  </si>
  <si>
    <t>Connection</t>
  </si>
  <si>
    <t>Reconnection- nonpayment</t>
  </si>
  <si>
    <t>Conversion</t>
  </si>
  <si>
    <t>RG-A</t>
  </si>
  <si>
    <t>Bundled Broadband</t>
  </si>
  <si>
    <t>RG-B</t>
  </si>
  <si>
    <t>N</t>
  </si>
  <si>
    <t>Y or N</t>
  </si>
  <si>
    <r>
      <t>4.  Allowable SSA for Measured Rate Service, CA-only eligibility(Not Available)</t>
    </r>
    <r>
      <rPr>
        <vertAlign val="superscript"/>
        <sz val="11"/>
        <color rgb="FFFF0000"/>
        <rFont val="Calibri"/>
        <family val="2"/>
      </rPr>
      <t>1</t>
    </r>
  </si>
  <si>
    <r>
      <t>3.  Allowable SSA for Measured Rate Service, F(Not Available)</t>
    </r>
    <r>
      <rPr>
        <vertAlign val="superscript"/>
        <sz val="11"/>
        <color rgb="FFFF0000"/>
        <rFont val="Calibri"/>
        <family val="2"/>
      </rPr>
      <t>1</t>
    </r>
  </si>
  <si>
    <r>
      <rPr>
        <vertAlign val="superscript"/>
        <sz val="10"/>
        <rFont val="Arial"/>
        <family val="2"/>
      </rPr>
      <t>1</t>
    </r>
    <r>
      <rPr>
        <sz val="10"/>
        <rFont val="Arial"/>
        <family val="2"/>
      </rPr>
      <t xml:space="preserve"> Decision 20-10-006, OP 3 states, “General Order 153 is revised as follows: (a) eliminate subsidies for measured rate plans effective December 1, 2020, including the Specific Support Amounts and associated lost revenues and costs for untimed calls eliminated measured rate service plans effective December 1, 2020.</t>
    </r>
  </si>
  <si>
    <r>
      <t>9.  Allowable Recovery – Untimed Calls (Not Available)</t>
    </r>
    <r>
      <rPr>
        <vertAlign val="superscript"/>
        <sz val="11"/>
        <color rgb="FFFF0000"/>
        <rFont val="Calibri"/>
        <family val="2"/>
      </rPr>
      <t>1</t>
    </r>
  </si>
  <si>
    <r>
      <rPr>
        <b/>
        <sz val="12"/>
        <rFont val="Calibri"/>
        <family val="2"/>
        <scheme val="minor"/>
      </rPr>
      <t>Signature</t>
    </r>
    <r>
      <rPr>
        <sz val="12"/>
        <rFont val="Calibri"/>
        <family val="2"/>
        <scheme val="minor"/>
      </rPr>
      <t xml:space="preserve">: </t>
    </r>
  </si>
  <si>
    <r>
      <rPr>
        <b/>
        <sz val="12"/>
        <rFont val="Calibri"/>
        <family val="2"/>
        <scheme val="minor"/>
      </rPr>
      <t>Title</t>
    </r>
    <r>
      <rPr>
        <sz val="12"/>
        <rFont val="Calibri"/>
        <family val="2"/>
        <scheme val="minor"/>
      </rPr>
      <t xml:space="preserve">: </t>
    </r>
  </si>
  <si>
    <r>
      <rPr>
        <b/>
        <sz val="12"/>
        <rFont val="Calibri"/>
        <family val="2"/>
        <scheme val="minor"/>
      </rPr>
      <t>Preparer</t>
    </r>
    <r>
      <rPr>
        <sz val="12"/>
        <rFont val="Calibri"/>
        <family val="2"/>
        <scheme val="minor"/>
      </rPr>
      <t xml:space="preserve">: </t>
    </r>
  </si>
  <si>
    <r>
      <rPr>
        <b/>
        <sz val="12"/>
        <rFont val="Calibri"/>
        <family val="2"/>
        <scheme val="minor"/>
      </rPr>
      <t>Address</t>
    </r>
    <r>
      <rPr>
        <sz val="12"/>
        <rFont val="Calibri"/>
        <family val="2"/>
        <scheme val="minor"/>
      </rPr>
      <t xml:space="preserve">: </t>
    </r>
  </si>
  <si>
    <r>
      <rPr>
        <b/>
        <sz val="12"/>
        <rFont val="Calibri"/>
        <family val="2"/>
        <scheme val="minor"/>
      </rPr>
      <t>Date</t>
    </r>
    <r>
      <rPr>
        <sz val="12"/>
        <rFont val="Calibri"/>
        <family val="2"/>
        <scheme val="minor"/>
      </rPr>
      <t xml:space="preserve">: </t>
    </r>
  </si>
  <si>
    <r>
      <rPr>
        <b/>
        <sz val="12"/>
        <rFont val="Calibri"/>
        <family val="2"/>
        <scheme val="minor"/>
      </rPr>
      <t>Phone</t>
    </r>
    <r>
      <rPr>
        <sz val="12"/>
        <rFont val="Calibri"/>
        <family val="2"/>
        <scheme val="minor"/>
      </rPr>
      <t xml:space="preserve">: </t>
    </r>
  </si>
  <si>
    <r>
      <rPr>
        <b/>
        <sz val="12"/>
        <rFont val="Calibri"/>
        <family val="2"/>
        <scheme val="minor"/>
      </rPr>
      <t>Emai</t>
    </r>
    <r>
      <rPr>
        <sz val="12"/>
        <rFont val="Calibri"/>
        <family val="2"/>
        <scheme val="minor"/>
      </rPr>
      <t xml:space="preserve">l: </t>
    </r>
  </si>
  <si>
    <t>1.5 Allowable SSA for Flat Rate Service, F (Tribal) - Do Not Meet Federal Broadband Standards</t>
  </si>
  <si>
    <t>2.4 Allowable SSA for Flat Rate Service, CA-only eligibility -Do Not Meet Federal Broadband Standards</t>
  </si>
  <si>
    <t>2.5 Allowable SSA for Flat Rate Service, C (Tribal) - Do Not Meet Federal Broadband Standards</t>
  </si>
  <si>
    <t>2.6 Allowable SSA for Flat Rate Service, C (TTY) - Do Not Meet Federal Broadband Standards</t>
  </si>
  <si>
    <t>2.7 Allowable SSA for Flat Rate Service, C (TTY and Tribal) - Do Not Meet Federal Broadband Standards</t>
  </si>
  <si>
    <t>Lines 1 - 2</t>
  </si>
  <si>
    <t>1.4 Allowable SSA for Flat Rate Service, F -Do Not Meet Federal Broadband Standards</t>
  </si>
  <si>
    <t>CPCN __####_______</t>
  </si>
  <si>
    <t xml:space="preserve">Claim Form Line 1 ACP, SSA FR, F </t>
  </si>
  <si>
    <t xml:space="preserve">Claim Form Line 1.1 ACP, SSA FR, F, Tribal </t>
  </si>
  <si>
    <t xml:space="preserve">Claim Form Line 1.4 ACP, SSA FR, F -Do Not Meet Federal Broadband Standards </t>
  </si>
  <si>
    <t xml:space="preserve">Claim Form Line 1.5 ACP, SSA FR, F, Tribal - Do Not Meet Broadband Standards </t>
  </si>
  <si>
    <t xml:space="preserve">Claim Form Line 2 ACP, SSA FR, C </t>
  </si>
  <si>
    <t xml:space="preserve">Claim Form Line 2.1 ACP, SSA FR, C, Tribal </t>
  </si>
  <si>
    <t xml:space="preserve">Claim Form Line 2.2 ACP, SSA FR, C, TTY </t>
  </si>
  <si>
    <t xml:space="preserve">Claim Form Line 2.3 ACP, SSA FR, C, TTY and Tribal </t>
  </si>
  <si>
    <t xml:space="preserve">Claim Form Line 2.4 ACP, SSA FR, C  - Do Not Meet Broadband Standards </t>
  </si>
  <si>
    <t xml:space="preserve">Claim Form Line 2.5 ACP, SSA FR, C, Tribal - Do Not Meet Broadband Standards </t>
  </si>
  <si>
    <t xml:space="preserve">Claim Form Line 2.6 ACP, SSA FR, C, TTY - Do Not Meet Broadband Standards </t>
  </si>
  <si>
    <t xml:space="preserve">Claim Form Line 2.7 ACP, SSA FR, C, TTY and Tribal - Do Not Meet Broadband Standards </t>
  </si>
  <si>
    <t>Weighted Average subscribers, F Meets Federal Broadband Standards - ACP</t>
  </si>
  <si>
    <t>Weighted Average subscribers, F - Do Not Meet Federal Broadband Standards -ACP</t>
  </si>
  <si>
    <t>Weighted Average subscribers, C - Meets Broadband Standards - ACP</t>
  </si>
  <si>
    <t>Weighted Average subscribers, C - Do Not Meet Federal Broadband Standards - ACP</t>
  </si>
  <si>
    <t>Connection Charges - F</t>
  </si>
  <si>
    <t>Connection Charges (Tribal) - F</t>
  </si>
  <si>
    <t>Connection Charges - C</t>
  </si>
  <si>
    <t>Connection Charges (Tribal) - C</t>
  </si>
  <si>
    <t>Connection Charges (TTY) - C</t>
  </si>
  <si>
    <t>Connection Charges (TTY &amp; Tribal) - C</t>
  </si>
  <si>
    <t>Total New Connection</t>
  </si>
  <si>
    <t>Conversion Charge - F</t>
  </si>
  <si>
    <t>Conversion Charge (Tribal) - F</t>
  </si>
  <si>
    <t>Conversion Charge - C</t>
  </si>
  <si>
    <t>Conversion Charge (Tribal) - C</t>
  </si>
  <si>
    <t>Conversion Charge (TTY) - C</t>
  </si>
  <si>
    <t>Conversion Charge (Tribal &amp; TTY) - C</t>
  </si>
  <si>
    <t>Total New Conversion</t>
  </si>
  <si>
    <r>
      <t>California LifeLine Service Provider _____</t>
    </r>
    <r>
      <rPr>
        <u/>
        <sz val="11"/>
        <rFont val="Calibri"/>
        <family val="2"/>
      </rPr>
      <t>Service Provider Name</t>
    </r>
    <r>
      <rPr>
        <sz val="11"/>
        <rFont val="Calibri"/>
        <family val="2"/>
      </rPr>
      <t>__________</t>
    </r>
  </si>
  <si>
    <t>3.   Afforable Connectivity Program Pilot</t>
  </si>
  <si>
    <t>Type of Service/ACP Tier M</t>
  </si>
  <si>
    <t>1 ACP Pilot</t>
  </si>
  <si>
    <t>M</t>
  </si>
  <si>
    <t>2 ACP Pilot</t>
  </si>
  <si>
    <t>Type of Service/ACP Tier</t>
  </si>
  <si>
    <t>1.1 ACP Pilot</t>
  </si>
  <si>
    <t>2.1 ACP Pilot</t>
  </si>
  <si>
    <t>2.2 ACP Pilot</t>
  </si>
  <si>
    <t>2.3 ACP Pilot</t>
  </si>
  <si>
    <t>For Period of _____August 2023_________</t>
  </si>
  <si>
    <t>Service Type/ACP Tier</t>
  </si>
  <si>
    <t xml:space="preserve">Claim Form Line 1 ACP Pilot, SSA FR, F </t>
  </si>
  <si>
    <t xml:space="preserve">Claim Form Line 1.1 ACP Pilot, SSA FR, F, Tribal </t>
  </si>
  <si>
    <t xml:space="preserve">Claim Form Line 2 ACP Pilot, SSA FR, C </t>
  </si>
  <si>
    <t xml:space="preserve">Claim Form Line 2.1 ACP Pilot, SSA FR, C, Tribal </t>
  </si>
  <si>
    <t xml:space="preserve">Claim Form Line 2.2 ACP Pilot, SSA FR, C, TTY </t>
  </si>
  <si>
    <t xml:space="preserve">Claim Form Line 2.3 ACP Pilot, SSA FR, C, TTY and Tribal </t>
  </si>
  <si>
    <t>Claim Form Effective 8.01.2023</t>
  </si>
  <si>
    <r>
      <t xml:space="preserve">California LifeLine Report and Claim Form for Wireline - </t>
    </r>
    <r>
      <rPr>
        <b/>
        <sz val="14"/>
        <color rgb="FF000000"/>
        <rFont val="Times New Roman"/>
        <family val="1"/>
      </rPr>
      <t>ACP Pilot (Broadband Only)</t>
    </r>
  </si>
  <si>
    <t>Weighted Average Subscribers, F - Tier M</t>
  </si>
  <si>
    <t>Weighted Average Subscribers, C - Tier M</t>
  </si>
  <si>
    <r>
      <t>Affortable Connectivity Program (up to $30)</t>
    </r>
    <r>
      <rPr>
        <vertAlign val="superscript"/>
        <sz val="9"/>
        <rFont val="Calibri"/>
        <family val="2"/>
        <scheme val="minor"/>
      </rPr>
      <t>2</t>
    </r>
  </si>
  <si>
    <r>
      <t>Affortable Connectivity Program (up to $75)</t>
    </r>
    <r>
      <rPr>
        <vertAlign val="superscript"/>
        <sz val="9"/>
        <rFont val="Calibri"/>
        <family val="2"/>
        <scheme val="minor"/>
      </rPr>
      <t>2</t>
    </r>
  </si>
  <si>
    <r>
      <rPr>
        <vertAlign val="superscript"/>
        <sz val="10"/>
        <rFont val="Calibri"/>
        <family val="2"/>
        <scheme val="minor"/>
      </rPr>
      <t>1</t>
    </r>
    <r>
      <rPr>
        <sz val="10"/>
        <rFont val="Calibri"/>
        <family val="2"/>
        <scheme val="minor"/>
      </rPr>
      <t xml:space="preserve"> C=California Only, F=Federal and California</t>
    </r>
  </si>
  <si>
    <r>
      <rPr>
        <vertAlign val="superscript"/>
        <sz val="10"/>
        <rFont val="Calibri"/>
        <family val="2"/>
        <scheme val="minor"/>
      </rPr>
      <t>2</t>
    </r>
    <r>
      <rPr>
        <sz val="10"/>
        <rFont val="Calibri"/>
        <family val="2"/>
        <scheme val="minor"/>
      </rPr>
      <t xml:space="preserve"> Participating providers will make available to eligible households a monthly discount up to $30.00 per month off the standard rate for an Internet service offering and associated equipment, or on Tribal lands, the monthly discount may be up to $75.00 per month. </t>
    </r>
  </si>
  <si>
    <r>
      <t>Maximum SSA - 
$17.90</t>
    </r>
    <r>
      <rPr>
        <vertAlign val="superscript"/>
        <sz val="10"/>
        <rFont val="Calibri"/>
        <family val="2"/>
        <scheme val="minor"/>
      </rPr>
      <t>3</t>
    </r>
  </si>
  <si>
    <t>6.  Line 10 for Surcharges and Taxes - ACP Pilot</t>
  </si>
  <si>
    <t>7.  Line 11 or 12 for Administrative Expense Recovery - ACP Pilot</t>
  </si>
  <si>
    <t>8.  Line 13 for Implementation Costs and 14 for Other Expenses - ACP Pilot</t>
  </si>
  <si>
    <t>Weighted Average subscribers, F Meets Federal Broadband Standards - ACP Pilot</t>
  </si>
  <si>
    <t>Weighted Average subscribers, C - Meets Broadband Standards - ACP Pilot</t>
  </si>
  <si>
    <t>5.  Lines 5, 6, 7, and 8 for Non-recurring Charges - ACP Pilot</t>
  </si>
  <si>
    <t>4.   Lines 1, 2, 3, 4 for Monthly Recurring Charges</t>
  </si>
  <si>
    <t>D.23-06-003 authorizes Tier M for the Wireline ACP Pilot. Affortable Connectivity Program (ACP) Participating providers will make available to eligible households a monthly discount up to $30.00 per month off the standard rate for an Internet service offering and associated equipment, or on Tribal lands, the monthly discount may be up to $75.00 per month.</t>
  </si>
  <si>
    <t>Amount of Charge Eligible for Reimbursement (Lesser of Col H or I)</t>
  </si>
  <si>
    <t>Connection Charge (Tribal)</t>
  </si>
  <si>
    <r>
      <t xml:space="preserve">BASIC SERVICE RECOVERY - </t>
    </r>
    <r>
      <rPr>
        <b/>
        <u/>
        <sz val="11"/>
        <rFont val="Calibri"/>
        <family val="2"/>
      </rPr>
      <t>ACP Pilot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</si>
</sst>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43" formatCode="_(* #,##0.00_);_(* \(#,##0.00\);_(* &quot;-&quot;??_);_(@_)"/>
    <numFmt numFmtId="164" formatCode="&quot;$&quot;#,##0.00"/>
  </numFmts>
  <fonts count="45" x14ac:knownFonts="1">
    <font>
      <sz val="10"/>
      <name val="Arial"/>
    </font>
    <font>
      <sz val="12"/>
      <name val="Times New Roman"/>
      <family val="1"/>
    </font>
    <font>
      <sz val="14"/>
      <color indexed="8"/>
      <name val="Times New Roman"/>
      <family val="1"/>
    </font>
    <font>
      <sz val="11"/>
      <name val="Calibri"/>
      <family val="2"/>
    </font>
    <font>
      <u/>
      <sz val="11"/>
      <name val="Calibri"/>
      <family val="2"/>
    </font>
    <font>
      <b/>
      <sz val="11"/>
      <name val="Calibri"/>
      <family val="2"/>
    </font>
    <font>
      <sz val="9"/>
      <name val="Calibri"/>
      <family val="2"/>
    </font>
    <font>
      <sz val="10"/>
      <name val="Calibri"/>
      <family val="2"/>
    </font>
    <font>
      <sz val="9"/>
      <name val="Arial"/>
      <family val="2"/>
    </font>
    <font>
      <sz val="10"/>
      <name val="Arial"/>
      <family val="2"/>
    </font>
    <font>
      <sz val="8"/>
      <name val="Arial"/>
      <family val="2"/>
    </font>
    <font>
      <b/>
      <sz val="10"/>
      <name val="Calibri"/>
      <family val="2"/>
    </font>
    <font>
      <sz val="10"/>
      <color rgb="FFFF0000"/>
      <name val="Arial"/>
      <family val="2"/>
    </font>
    <font>
      <b/>
      <sz val="10"/>
      <color rgb="FFFF0000"/>
      <name val="Arial"/>
      <family val="2"/>
    </font>
    <font>
      <b/>
      <sz val="10"/>
      <color rgb="FFFF0000"/>
      <name val="Calibri"/>
      <family val="2"/>
    </font>
    <font>
      <sz val="10"/>
      <name val="Arial"/>
      <family val="2"/>
    </font>
    <font>
      <sz val="9"/>
      <name val="Calibri"/>
      <family val="2"/>
      <scheme val="minor"/>
    </font>
    <font>
      <u/>
      <sz val="11"/>
      <name val="Calibri"/>
      <family val="2"/>
      <scheme val="minor"/>
    </font>
    <font>
      <sz val="10"/>
      <name val="Calibri"/>
      <family val="2"/>
      <scheme val="minor"/>
    </font>
    <font>
      <b/>
      <u/>
      <sz val="10"/>
      <name val="Calibri"/>
      <family val="2"/>
    </font>
    <font>
      <b/>
      <sz val="12"/>
      <name val="Calibri"/>
      <family val="2"/>
      <scheme val="minor"/>
    </font>
    <font>
      <b/>
      <sz val="10"/>
      <name val="Calibri"/>
      <family val="2"/>
      <scheme val="minor"/>
    </font>
    <font>
      <sz val="12"/>
      <name val="Calibri"/>
      <family val="2"/>
      <scheme val="minor"/>
    </font>
    <font>
      <sz val="11"/>
      <name val="Calibri"/>
      <family val="2"/>
      <scheme val="minor"/>
    </font>
    <font>
      <b/>
      <u/>
      <sz val="10"/>
      <name val="Calibri"/>
      <family val="2"/>
      <scheme val="minor"/>
    </font>
    <font>
      <b/>
      <sz val="12"/>
      <name val="Calibri"/>
      <family val="2"/>
    </font>
    <font>
      <b/>
      <u/>
      <sz val="11"/>
      <name val="Calibri"/>
      <family val="2"/>
      <scheme val="minor"/>
    </font>
    <font>
      <sz val="10"/>
      <name val="Arial"/>
      <family val="2"/>
    </font>
    <font>
      <vertAlign val="superscript"/>
      <sz val="10"/>
      <name val="Calibri"/>
      <family val="2"/>
      <scheme val="minor"/>
    </font>
    <font>
      <sz val="10"/>
      <color rgb="FF0070C0"/>
      <name val="Arial"/>
      <family val="2"/>
    </font>
    <font>
      <sz val="10"/>
      <color rgb="FF00B0F0"/>
      <name val="Arial"/>
      <family val="2"/>
    </font>
    <font>
      <b/>
      <sz val="11"/>
      <name val="Calibri"/>
      <family val="2"/>
      <scheme val="minor"/>
    </font>
    <font>
      <sz val="10"/>
      <color rgb="FF7030A0"/>
      <name val="Arial"/>
      <family val="2"/>
    </font>
    <font>
      <sz val="11"/>
      <name val="Arial"/>
      <family val="2"/>
    </font>
    <font>
      <b/>
      <sz val="9"/>
      <name val="Calibri"/>
      <family val="2"/>
      <scheme val="minor"/>
    </font>
    <font>
      <vertAlign val="superscript"/>
      <sz val="10"/>
      <name val="Arial"/>
      <family val="2"/>
    </font>
    <font>
      <b/>
      <sz val="16"/>
      <name val="Calibri"/>
      <family val="2"/>
    </font>
    <font>
      <vertAlign val="superscript"/>
      <sz val="9"/>
      <name val="Calibri"/>
      <family val="2"/>
      <scheme val="minor"/>
    </font>
    <font>
      <b/>
      <sz val="14"/>
      <name val="Calibri"/>
      <family val="2"/>
    </font>
    <font>
      <b/>
      <sz val="10"/>
      <name val="Arial"/>
      <family val="2"/>
    </font>
    <font>
      <sz val="11"/>
      <name val="Times New Roman"/>
      <family val="1"/>
    </font>
    <font>
      <sz val="11"/>
      <color rgb="FFFF0000"/>
      <name val="Calibri"/>
      <family val="2"/>
    </font>
    <font>
      <vertAlign val="superscript"/>
      <sz val="11"/>
      <color rgb="FFFF0000"/>
      <name val="Calibri"/>
      <family val="2"/>
    </font>
    <font>
      <b/>
      <sz val="14"/>
      <color rgb="FF000000"/>
      <name val="Times New Roman"/>
      <family val="1"/>
    </font>
    <font>
      <b/>
      <u/>
      <sz val="11"/>
      <name val="Calibri"/>
      <family val="2"/>
    </font>
  </fonts>
  <fills count="13">
    <fill>
      <patternFill patternType="none"/>
    </fill>
    <fill>
      <patternFill patternType="gray125"/>
    </fill>
    <fill>
      <patternFill patternType="solid">
        <fgColor indexed="1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9"/>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rgb="FF00B050"/>
        <bgColor indexed="64"/>
      </patternFill>
    </fill>
  </fills>
  <borders count="4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double">
        <color indexed="64"/>
      </bottom>
      <diagonal/>
    </border>
    <border>
      <left/>
      <right style="medium">
        <color indexed="64"/>
      </right>
      <top/>
      <bottom style="double">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double">
        <color indexed="64"/>
      </top>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double">
        <color indexed="64"/>
      </bottom>
      <diagonal/>
    </border>
    <border>
      <left style="medium">
        <color indexed="64"/>
      </left>
      <right/>
      <top style="thin">
        <color indexed="64"/>
      </top>
      <bottom style="thin">
        <color indexed="64"/>
      </bottom>
      <diagonal/>
    </border>
  </borders>
  <cellStyleXfs count="8">
    <xf numFmtId="0" fontId="0" fillId="0" borderId="0"/>
    <xf numFmtId="0" fontId="9" fillId="0" borderId="0"/>
    <xf numFmtId="0" fontId="9" fillId="0" borderId="0"/>
    <xf numFmtId="44" fontId="15" fillId="0" borderId="0" applyFont="0" applyFill="0" applyBorder="0" applyAlignment="0" applyProtection="0"/>
    <xf numFmtId="43" fontId="27"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cellStyleXfs>
  <cellXfs count="399">
    <xf numFmtId="0" fontId="0" fillId="0" borderId="0" xfId="0"/>
    <xf numFmtId="0" fontId="3" fillId="0" borderId="0" xfId="0" applyFont="1"/>
    <xf numFmtId="0" fontId="6" fillId="0" borderId="0" xfId="0" applyFont="1"/>
    <xf numFmtId="0" fontId="1" fillId="0" borderId="0" xfId="0" applyFont="1"/>
    <xf numFmtId="0" fontId="0" fillId="0" borderId="0" xfId="0" applyAlignment="1">
      <alignment wrapText="1"/>
    </xf>
    <xf numFmtId="49" fontId="0" fillId="0" borderId="0" xfId="0" applyNumberFormat="1"/>
    <xf numFmtId="43" fontId="9" fillId="0" borderId="0" xfId="0" applyNumberFormat="1" applyFont="1"/>
    <xf numFmtId="0" fontId="12" fillId="0" borderId="0" xfId="0" applyFont="1"/>
    <xf numFmtId="0" fontId="5" fillId="0" borderId="0" xfId="0" applyFont="1"/>
    <xf numFmtId="0" fontId="9" fillId="0" borderId="0" xfId="0" applyFont="1"/>
    <xf numFmtId="0" fontId="18" fillId="0" borderId="0" xfId="0" applyFont="1"/>
    <xf numFmtId="0" fontId="20" fillId="0" borderId="0" xfId="0" applyFont="1"/>
    <xf numFmtId="0" fontId="21" fillId="0" borderId="0" xfId="0" applyFont="1"/>
    <xf numFmtId="0" fontId="18" fillId="0" borderId="0" xfId="0" applyFont="1" applyAlignment="1">
      <alignment wrapText="1"/>
    </xf>
    <xf numFmtId="0" fontId="18" fillId="0" borderId="3" xfId="0" applyFont="1" applyBorder="1"/>
    <xf numFmtId="0" fontId="24" fillId="0" borderId="0" xfId="0" applyFont="1" applyAlignment="1">
      <alignment wrapText="1"/>
    </xf>
    <xf numFmtId="0" fontId="18" fillId="0" borderId="1" xfId="0" applyFont="1" applyBorder="1" applyAlignment="1">
      <alignment vertical="top" wrapText="1"/>
    </xf>
    <xf numFmtId="0" fontId="18" fillId="0" borderId="1" xfId="0" applyFont="1" applyBorder="1" applyAlignment="1">
      <alignment horizontal="center" vertical="top" wrapText="1"/>
    </xf>
    <xf numFmtId="0" fontId="20" fillId="0" borderId="0" xfId="0" applyFont="1" applyAlignment="1">
      <alignment horizontal="left"/>
    </xf>
    <xf numFmtId="0" fontId="18" fillId="0" borderId="1" xfId="0" applyFont="1" applyBorder="1" applyAlignment="1">
      <alignment horizontal="center" wrapText="1"/>
    </xf>
    <xf numFmtId="0" fontId="18" fillId="0" borderId="2" xfId="0" applyFont="1" applyBorder="1" applyAlignment="1">
      <alignment horizontal="center"/>
    </xf>
    <xf numFmtId="0" fontId="18" fillId="0" borderId="4" xfId="0" applyFont="1" applyBorder="1" applyAlignment="1">
      <alignment horizontal="center" vertical="top" wrapText="1"/>
    </xf>
    <xf numFmtId="0" fontId="18" fillId="0" borderId="6" xfId="0" applyFont="1" applyBorder="1" applyAlignment="1">
      <alignment horizontal="center" vertical="top" wrapText="1"/>
    </xf>
    <xf numFmtId="8" fontId="18" fillId="0" borderId="4" xfId="0" applyNumberFormat="1" applyFont="1" applyBorder="1" applyAlignment="1">
      <alignment horizontal="right"/>
    </xf>
    <xf numFmtId="8" fontId="18" fillId="0" borderId="5" xfId="0" applyNumberFormat="1" applyFont="1" applyBorder="1" applyAlignment="1">
      <alignment horizontal="right"/>
    </xf>
    <xf numFmtId="8" fontId="18" fillId="0" borderId="2" xfId="0" applyNumberFormat="1" applyFont="1" applyBorder="1" applyAlignment="1">
      <alignment horizontal="right"/>
    </xf>
    <xf numFmtId="8" fontId="18" fillId="0" borderId="1" xfId="0" applyNumberFormat="1" applyFont="1" applyBorder="1" applyAlignment="1">
      <alignment horizontal="right"/>
    </xf>
    <xf numFmtId="0" fontId="18" fillId="0" borderId="10" xfId="0" applyFont="1" applyBorder="1"/>
    <xf numFmtId="49" fontId="21" fillId="0" borderId="1" xfId="0" applyNumberFormat="1" applyFont="1" applyBorder="1" applyAlignment="1">
      <alignment vertical="top" wrapText="1"/>
    </xf>
    <xf numFmtId="49" fontId="18" fillId="0" borderId="0" xfId="0" applyNumberFormat="1" applyFont="1"/>
    <xf numFmtId="0" fontId="21" fillId="0" borderId="2" xfId="0" applyFont="1" applyBorder="1" applyAlignment="1">
      <alignment vertical="top" wrapText="1"/>
    </xf>
    <xf numFmtId="2" fontId="18" fillId="0" borderId="1" xfId="0" applyNumberFormat="1" applyFont="1" applyBorder="1" applyAlignment="1">
      <alignment vertical="top" wrapText="1"/>
    </xf>
    <xf numFmtId="49" fontId="18" fillId="0" borderId="3" xfId="0" applyNumberFormat="1" applyFont="1" applyBorder="1" applyAlignment="1">
      <alignment vertical="top" wrapText="1"/>
    </xf>
    <xf numFmtId="0" fontId="18" fillId="0" borderId="4" xfId="0" applyFont="1" applyBorder="1" applyAlignment="1">
      <alignment vertical="top" wrapText="1"/>
    </xf>
    <xf numFmtId="2" fontId="18" fillId="0" borderId="4" xfId="0" applyNumberFormat="1" applyFont="1" applyBorder="1" applyAlignment="1">
      <alignment vertical="top" wrapText="1"/>
    </xf>
    <xf numFmtId="49" fontId="21" fillId="0" borderId="3" xfId="0" applyNumberFormat="1" applyFont="1" applyBorder="1" applyAlignment="1">
      <alignment vertical="top" wrapText="1"/>
    </xf>
    <xf numFmtId="0" fontId="21" fillId="0" borderId="4" xfId="0" applyFont="1" applyBorder="1" applyAlignment="1">
      <alignment vertical="top" wrapText="1"/>
    </xf>
    <xf numFmtId="2" fontId="18" fillId="2" borderId="4" xfId="0" applyNumberFormat="1" applyFont="1" applyFill="1" applyBorder="1" applyAlignment="1">
      <alignment vertical="top" wrapText="1"/>
    </xf>
    <xf numFmtId="0" fontId="21" fillId="0" borderId="1" xfId="0" applyFont="1" applyBorder="1" applyAlignment="1">
      <alignment horizontal="center"/>
    </xf>
    <xf numFmtId="0" fontId="21" fillId="0" borderId="1" xfId="0" applyFont="1" applyBorder="1" applyAlignment="1">
      <alignment vertical="top" wrapText="1"/>
    </xf>
    <xf numFmtId="0" fontId="21" fillId="0" borderId="3" xfId="0" applyFont="1" applyBorder="1" applyAlignment="1">
      <alignment vertical="top" wrapText="1"/>
    </xf>
    <xf numFmtId="0" fontId="26" fillId="0" borderId="0" xfId="0" applyFont="1"/>
    <xf numFmtId="0" fontId="21" fillId="0" borderId="7" xfId="0" applyFont="1" applyBorder="1" applyAlignment="1">
      <alignment horizontal="center"/>
    </xf>
    <xf numFmtId="0" fontId="21" fillId="0" borderId="7" xfId="0" applyFont="1" applyBorder="1" applyAlignment="1">
      <alignment vertical="top" wrapText="1"/>
    </xf>
    <xf numFmtId="0" fontId="21" fillId="0" borderId="9" xfId="0" applyFont="1" applyBorder="1" applyAlignment="1">
      <alignment vertical="top" wrapText="1"/>
    </xf>
    <xf numFmtId="0" fontId="21" fillId="0" borderId="7" xfId="0" applyFont="1" applyBorder="1" applyAlignment="1">
      <alignment wrapText="1"/>
    </xf>
    <xf numFmtId="0" fontId="18" fillId="0" borderId="2" xfId="0" applyFont="1" applyBorder="1" applyAlignment="1">
      <alignment vertical="top" wrapText="1"/>
    </xf>
    <xf numFmtId="0" fontId="13" fillId="0" borderId="0" xfId="2" applyFont="1"/>
    <xf numFmtId="0" fontId="18" fillId="0" borderId="1" xfId="2" applyFont="1" applyBorder="1" applyAlignment="1">
      <alignment horizontal="center" vertical="top" wrapText="1"/>
    </xf>
    <xf numFmtId="8" fontId="18" fillId="0" borderId="6" xfId="0" applyNumberFormat="1" applyFont="1" applyBorder="1" applyAlignment="1">
      <alignment horizontal="right"/>
    </xf>
    <xf numFmtId="49" fontId="5" fillId="0" borderId="0" xfId="0" applyNumberFormat="1" applyFont="1" applyAlignment="1">
      <alignment horizontal="left"/>
    </xf>
    <xf numFmtId="0" fontId="9" fillId="0" borderId="0" xfId="0" applyFont="1" applyAlignment="1">
      <alignment wrapText="1"/>
    </xf>
    <xf numFmtId="0" fontId="20" fillId="0" borderId="0" xfId="0" applyFont="1" applyAlignment="1">
      <alignment wrapText="1"/>
    </xf>
    <xf numFmtId="164" fontId="18" fillId="0" borderId="0" xfId="0" applyNumberFormat="1" applyFont="1"/>
    <xf numFmtId="164" fontId="18" fillId="0" borderId="4" xfId="0" applyNumberFormat="1" applyFont="1" applyBorder="1" applyAlignment="1">
      <alignment horizontal="right"/>
    </xf>
    <xf numFmtId="164" fontId="18" fillId="0" borderId="1" xfId="0" applyNumberFormat="1" applyFont="1" applyBorder="1" applyAlignment="1">
      <alignment horizontal="right"/>
    </xf>
    <xf numFmtId="0" fontId="30" fillId="0" borderId="0" xfId="0" applyFont="1"/>
    <xf numFmtId="0" fontId="11"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7" fillId="0" borderId="1" xfId="0" applyFont="1" applyBorder="1" applyAlignment="1">
      <alignment horizontal="center"/>
    </xf>
    <xf numFmtId="164" fontId="18" fillId="0" borderId="2" xfId="0" applyNumberFormat="1" applyFont="1" applyBorder="1" applyAlignment="1">
      <alignment horizontal="right" wrapText="1"/>
    </xf>
    <xf numFmtId="164" fontId="18" fillId="0" borderId="4" xfId="0" applyNumberFormat="1" applyFont="1" applyBorder="1" applyAlignment="1">
      <alignment horizontal="right" wrapText="1"/>
    </xf>
    <xf numFmtId="164" fontId="18" fillId="2" borderId="4" xfId="0" applyNumberFormat="1" applyFont="1" applyFill="1" applyBorder="1" applyAlignment="1">
      <alignment horizontal="right" wrapText="1"/>
    </xf>
    <xf numFmtId="164" fontId="18" fillId="0" borderId="0" xfId="0" applyNumberFormat="1" applyFont="1" applyAlignment="1">
      <alignment horizontal="right"/>
    </xf>
    <xf numFmtId="0" fontId="11" fillId="0" borderId="20" xfId="0" applyFont="1" applyBorder="1" applyAlignment="1">
      <alignment horizontal="center" vertical="center" wrapText="1"/>
    </xf>
    <xf numFmtId="164" fontId="7" fillId="0" borderId="0" xfId="0" applyNumberFormat="1" applyFont="1"/>
    <xf numFmtId="0" fontId="7" fillId="0" borderId="22" xfId="0" applyFont="1" applyBorder="1"/>
    <xf numFmtId="164" fontId="7" fillId="0" borderId="5" xfId="0" applyNumberFormat="1" applyFont="1" applyBorder="1"/>
    <xf numFmtId="0" fontId="3" fillId="0" borderId="8" xfId="0" applyFont="1" applyBorder="1"/>
    <xf numFmtId="0" fontId="18" fillId="0" borderId="15" xfId="0" applyFont="1" applyBorder="1" applyAlignment="1">
      <alignment horizontal="center" wrapText="1"/>
    </xf>
    <xf numFmtId="49" fontId="18" fillId="0" borderId="17" xfId="0" applyNumberFormat="1" applyFont="1" applyBorder="1" applyAlignment="1">
      <alignment horizontal="left"/>
    </xf>
    <xf numFmtId="43" fontId="18" fillId="0" borderId="15" xfId="0" applyNumberFormat="1" applyFont="1" applyBorder="1" applyAlignment="1">
      <alignment horizontal="right"/>
    </xf>
    <xf numFmtId="2" fontId="18" fillId="0" borderId="15" xfId="0" applyNumberFormat="1" applyFont="1" applyBorder="1" applyAlignment="1">
      <alignment horizontal="right"/>
    </xf>
    <xf numFmtId="0" fontId="18" fillId="2" borderId="1" xfId="0" applyFont="1" applyFill="1" applyBorder="1" applyAlignment="1">
      <alignment horizontal="right" vertical="center"/>
    </xf>
    <xf numFmtId="0" fontId="18" fillId="2" borderId="2" xfId="0" applyFont="1" applyFill="1" applyBorder="1" applyAlignment="1">
      <alignment horizontal="right" vertical="center"/>
    </xf>
    <xf numFmtId="49" fontId="18" fillId="0" borderId="4" xfId="0" applyNumberFormat="1" applyFont="1" applyBorder="1" applyAlignment="1">
      <alignment horizontal="center"/>
    </xf>
    <xf numFmtId="49" fontId="18" fillId="0" borderId="1" xfId="0" applyNumberFormat="1" applyFont="1" applyBorder="1" applyAlignment="1">
      <alignment horizontal="center"/>
    </xf>
    <xf numFmtId="0" fontId="18" fillId="0" borderId="5" xfId="0" applyFont="1" applyBorder="1" applyAlignment="1">
      <alignment horizontal="center"/>
    </xf>
    <xf numFmtId="0" fontId="18" fillId="0" borderId="0" xfId="0" applyFont="1" applyAlignment="1">
      <alignment horizontal="center"/>
    </xf>
    <xf numFmtId="0" fontId="11" fillId="0" borderId="0" xfId="0" applyFont="1" applyAlignment="1">
      <alignment horizontal="center" vertical="center" wrapText="1"/>
    </xf>
    <xf numFmtId="164" fontId="7" fillId="0" borderId="1" xfId="0" applyNumberFormat="1" applyFont="1" applyBorder="1"/>
    <xf numFmtId="0" fontId="7" fillId="0" borderId="1" xfId="0" applyFont="1" applyBorder="1" applyAlignment="1">
      <alignment horizontal="center" vertical="center" wrapText="1"/>
    </xf>
    <xf numFmtId="164" fontId="7" fillId="4" borderId="1" xfId="0" applyNumberFormat="1" applyFont="1" applyFill="1" applyBorder="1"/>
    <xf numFmtId="0" fontId="11" fillId="0" borderId="3"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right" vertical="center" wrapText="1"/>
    </xf>
    <xf numFmtId="164" fontId="7" fillId="0" borderId="1" xfId="0" applyNumberFormat="1" applyFont="1" applyBorder="1" applyAlignment="1">
      <alignment horizontal="right" vertical="center" wrapText="1"/>
    </xf>
    <xf numFmtId="164" fontId="7" fillId="0" borderId="1" xfId="0" applyNumberFormat="1" applyFont="1" applyBorder="1" applyAlignment="1">
      <alignment horizontal="right"/>
    </xf>
    <xf numFmtId="164" fontId="7" fillId="0" borderId="0" xfId="0" applyNumberFormat="1" applyFont="1" applyAlignment="1">
      <alignment horizontal="right" wrapText="1"/>
    </xf>
    <xf numFmtId="0" fontId="11" fillId="0" borderId="1" xfId="2" applyFont="1" applyBorder="1" applyAlignment="1">
      <alignment horizontal="center" vertical="center" wrapText="1"/>
    </xf>
    <xf numFmtId="164" fontId="7" fillId="0" borderId="21" xfId="0" applyNumberFormat="1" applyFont="1" applyBorder="1" applyAlignment="1">
      <alignment horizontal="right" wrapText="1"/>
    </xf>
    <xf numFmtId="164" fontId="7" fillId="0" borderId="22" xfId="0" applyNumberFormat="1" applyFont="1" applyBorder="1" applyAlignment="1">
      <alignment horizontal="right" vertical="top" wrapText="1"/>
    </xf>
    <xf numFmtId="164" fontId="7" fillId="0" borderId="0" xfId="0" applyNumberFormat="1" applyFont="1" applyAlignment="1">
      <alignment horizontal="right"/>
    </xf>
    <xf numFmtId="0" fontId="7" fillId="0" borderId="0" xfId="0" applyFont="1" applyAlignment="1">
      <alignment horizontal="right"/>
    </xf>
    <xf numFmtId="164" fontId="7" fillId="0" borderId="5" xfId="0" applyNumberFormat="1" applyFont="1" applyBorder="1" applyAlignment="1">
      <alignment horizontal="right" wrapText="1"/>
    </xf>
    <xf numFmtId="164" fontId="7" fillId="0" borderId="5" xfId="0" applyNumberFormat="1" applyFont="1" applyBorder="1" applyAlignment="1">
      <alignment horizontal="right" vertical="top" wrapText="1"/>
    </xf>
    <xf numFmtId="164" fontId="7" fillId="0" borderId="5" xfId="0" applyNumberFormat="1" applyFont="1" applyBorder="1" applyAlignment="1">
      <alignment horizontal="right"/>
    </xf>
    <xf numFmtId="0" fontId="7" fillId="0" borderId="5" xfId="0" applyFont="1" applyBorder="1" applyAlignment="1">
      <alignment horizontal="right"/>
    </xf>
    <xf numFmtId="4" fontId="16" fillId="0" borderId="0" xfId="0" applyNumberFormat="1" applyFont="1" applyAlignment="1">
      <alignment wrapText="1"/>
    </xf>
    <xf numFmtId="3" fontId="16" fillId="0" borderId="0" xfId="0" applyNumberFormat="1" applyFont="1" applyAlignment="1">
      <alignment wrapText="1"/>
    </xf>
    <xf numFmtId="44" fontId="16" fillId="0" borderId="0" xfId="0" applyNumberFormat="1" applyFont="1" applyAlignment="1">
      <alignment wrapText="1"/>
    </xf>
    <xf numFmtId="4" fontId="9" fillId="0" borderId="0" xfId="0" applyNumberFormat="1" applyFont="1"/>
    <xf numFmtId="8" fontId="9" fillId="0" borderId="0" xfId="0" applyNumberFormat="1" applyFont="1"/>
    <xf numFmtId="2" fontId="9" fillId="0" borderId="0" xfId="0" applyNumberFormat="1" applyFont="1"/>
    <xf numFmtId="3" fontId="9" fillId="0" borderId="0" xfId="0" applyNumberFormat="1" applyFont="1"/>
    <xf numFmtId="0" fontId="31" fillId="0" borderId="15" xfId="0" applyFont="1" applyBorder="1" applyAlignment="1">
      <alignment horizontal="center" vertical="center" wrapText="1"/>
    </xf>
    <xf numFmtId="0" fontId="18" fillId="0" borderId="15" xfId="0" applyFont="1" applyBorder="1" applyAlignment="1">
      <alignment horizontal="left" wrapText="1"/>
    </xf>
    <xf numFmtId="0" fontId="18" fillId="0" borderId="15" xfId="0" applyFont="1" applyBorder="1" applyAlignment="1">
      <alignment horizontal="right" wrapText="1"/>
    </xf>
    <xf numFmtId="49" fontId="18" fillId="0" borderId="15" xfId="0" applyNumberFormat="1" applyFont="1" applyBorder="1" applyAlignment="1">
      <alignment horizontal="left"/>
    </xf>
    <xf numFmtId="0" fontId="18" fillId="0" borderId="15" xfId="0" applyFont="1" applyBorder="1" applyAlignment="1">
      <alignment horizontal="center"/>
    </xf>
    <xf numFmtId="164" fontId="18" fillId="0" borderId="15" xfId="0" applyNumberFormat="1" applyFont="1" applyBorder="1" applyAlignment="1">
      <alignment horizontal="right"/>
    </xf>
    <xf numFmtId="0" fontId="9" fillId="0" borderId="0" xfId="0" applyFont="1" applyAlignment="1">
      <alignment horizontal="center"/>
    </xf>
    <xf numFmtId="0" fontId="18" fillId="0" borderId="4" xfId="2" applyFont="1" applyBorder="1" applyAlignment="1">
      <alignment horizontal="center" vertical="top" wrapText="1"/>
    </xf>
    <xf numFmtId="0" fontId="18" fillId="0" borderId="12" xfId="0" applyFont="1" applyBorder="1" applyAlignment="1">
      <alignment horizontal="center"/>
    </xf>
    <xf numFmtId="0" fontId="18" fillId="0" borderId="4" xfId="0" applyFont="1" applyBorder="1"/>
    <xf numFmtId="0" fontId="18" fillId="0" borderId="7" xfId="0" applyFont="1" applyBorder="1" applyAlignment="1">
      <alignment wrapText="1"/>
    </xf>
    <xf numFmtId="0" fontId="18" fillId="0" borderId="6" xfId="0" applyFont="1" applyBorder="1" applyAlignment="1">
      <alignment horizontal="center"/>
    </xf>
    <xf numFmtId="164" fontId="18" fillId="0" borderId="6" xfId="0" applyNumberFormat="1" applyFont="1" applyBorder="1" applyAlignment="1">
      <alignment horizontal="right"/>
    </xf>
    <xf numFmtId="0" fontId="7" fillId="0" borderId="0" xfId="0" applyFont="1" applyAlignment="1">
      <alignment wrapText="1"/>
    </xf>
    <xf numFmtId="0" fontId="7" fillId="0" borderId="19" xfId="0" applyFont="1" applyBorder="1" applyAlignment="1">
      <alignment horizontal="center"/>
    </xf>
    <xf numFmtId="0" fontId="7" fillId="0" borderId="7" xfId="0" applyFont="1" applyBorder="1" applyAlignment="1">
      <alignment wrapText="1"/>
    </xf>
    <xf numFmtId="0" fontId="7" fillId="0" borderId="1" xfId="0" applyFont="1" applyBorder="1" applyAlignment="1">
      <alignment horizontal="center" wrapText="1"/>
    </xf>
    <xf numFmtId="164" fontId="7" fillId="0" borderId="14" xfId="0" applyNumberFormat="1" applyFont="1" applyBorder="1" applyAlignment="1">
      <alignment horizontal="right" wrapText="1"/>
    </xf>
    <xf numFmtId="0" fontId="7" fillId="0" borderId="5" xfId="0" applyFont="1" applyBorder="1" applyAlignment="1">
      <alignment horizontal="right" wrapText="1"/>
    </xf>
    <xf numFmtId="0" fontId="7" fillId="0" borderId="23" xfId="0" applyFont="1" applyBorder="1" applyAlignment="1">
      <alignment horizontal="center"/>
    </xf>
    <xf numFmtId="0" fontId="7" fillId="0" borderId="0" xfId="0" applyFont="1" applyAlignment="1">
      <alignment horizontal="center" wrapText="1"/>
    </xf>
    <xf numFmtId="0" fontId="7" fillId="0" borderId="8" xfId="0" applyFont="1" applyBorder="1" applyAlignment="1">
      <alignment wrapText="1"/>
    </xf>
    <xf numFmtId="0" fontId="7" fillId="0" borderId="1" xfId="0" applyFont="1" applyBorder="1" applyAlignment="1">
      <alignment horizontal="left" wrapText="1"/>
    </xf>
    <xf numFmtId="0" fontId="7" fillId="0" borderId="14" xfId="0" applyFont="1" applyBorder="1" applyAlignment="1">
      <alignment horizontal="center"/>
    </xf>
    <xf numFmtId="0" fontId="7" fillId="0" borderId="5" xfId="0" applyFont="1" applyBorder="1" applyAlignment="1">
      <alignment wrapText="1"/>
    </xf>
    <xf numFmtId="164" fontId="7" fillId="0" borderId="14" xfId="0" applyNumberFormat="1" applyFont="1" applyBorder="1" applyAlignment="1">
      <alignment wrapText="1"/>
    </xf>
    <xf numFmtId="164" fontId="7" fillId="0" borderId="5" xfId="0" applyNumberFormat="1" applyFont="1" applyBorder="1" applyAlignment="1">
      <alignment wrapText="1"/>
    </xf>
    <xf numFmtId="49" fontId="9" fillId="0" borderId="0" xfId="0" applyNumberFormat="1" applyFont="1"/>
    <xf numFmtId="49" fontId="18" fillId="0" borderId="6" xfId="0" applyNumberFormat="1" applyFont="1" applyBorder="1" applyAlignment="1">
      <alignment horizontal="center"/>
    </xf>
    <xf numFmtId="0" fontId="31" fillId="0" borderId="1" xfId="0" applyFont="1" applyBorder="1" applyAlignment="1">
      <alignment horizontal="center"/>
    </xf>
    <xf numFmtId="0" fontId="7" fillId="0" borderId="5" xfId="0" applyFont="1" applyBorder="1" applyAlignment="1">
      <alignment horizontal="center" wrapText="1"/>
    </xf>
    <xf numFmtId="0" fontId="18" fillId="0" borderId="3" xfId="0" applyFont="1" applyBorder="1" applyAlignment="1">
      <alignment vertical="top" wrapText="1"/>
    </xf>
    <xf numFmtId="0" fontId="31" fillId="4" borderId="15" xfId="0" applyFont="1" applyFill="1" applyBorder="1" applyAlignment="1">
      <alignment horizontal="center" vertical="center" wrapText="1"/>
    </xf>
    <xf numFmtId="164" fontId="18" fillId="6" borderId="6" xfId="0" applyNumberFormat="1" applyFont="1" applyFill="1" applyBorder="1" applyAlignment="1">
      <alignment horizontal="center"/>
    </xf>
    <xf numFmtId="49" fontId="18" fillId="0" borderId="15" xfId="0" applyNumberFormat="1" applyFont="1" applyBorder="1"/>
    <xf numFmtId="164" fontId="16" fillId="3" borderId="4" xfId="0" applyNumberFormat="1" applyFont="1" applyFill="1" applyBorder="1"/>
    <xf numFmtId="164" fontId="16" fillId="3" borderId="1" xfId="0" applyNumberFormat="1" applyFont="1" applyFill="1" applyBorder="1"/>
    <xf numFmtId="0" fontId="16" fillId="0" borderId="0" xfId="0" applyFont="1" applyAlignment="1">
      <alignment horizontal="center"/>
    </xf>
    <xf numFmtId="49" fontId="16" fillId="0" borderId="4" xfId="0" applyNumberFormat="1" applyFont="1" applyBorder="1" applyAlignment="1">
      <alignment horizontal="center"/>
    </xf>
    <xf numFmtId="49" fontId="16" fillId="0" borderId="2" xfId="0" applyNumberFormat="1" applyFont="1" applyBorder="1" applyAlignment="1">
      <alignment horizontal="center"/>
    </xf>
    <xf numFmtId="164" fontId="16" fillId="0" borderId="4" xfId="0" applyNumberFormat="1" applyFont="1" applyBorder="1"/>
    <xf numFmtId="0" fontId="16" fillId="0" borderId="4" xfId="0" applyFont="1" applyBorder="1" applyAlignment="1">
      <alignment horizontal="center" vertical="top" wrapText="1"/>
    </xf>
    <xf numFmtId="0" fontId="18" fillId="0" borderId="5" xfId="0" applyFont="1" applyBorder="1" applyAlignment="1">
      <alignment wrapText="1"/>
    </xf>
    <xf numFmtId="0" fontId="13" fillId="0" borderId="12" xfId="2" applyFont="1" applyBorder="1"/>
    <xf numFmtId="44" fontId="13" fillId="0" borderId="13" xfId="2" applyNumberFormat="1" applyFont="1" applyBorder="1"/>
    <xf numFmtId="0" fontId="12" fillId="0" borderId="12" xfId="0" applyFont="1" applyBorder="1"/>
    <xf numFmtId="44" fontId="12" fillId="0" borderId="13" xfId="0" applyNumberFormat="1" applyFont="1" applyBorder="1"/>
    <xf numFmtId="0" fontId="12" fillId="0" borderId="16" xfId="0" applyFont="1" applyBorder="1"/>
    <xf numFmtId="44" fontId="12" fillId="0" borderId="4" xfId="0" applyNumberFormat="1" applyFont="1" applyBorder="1"/>
    <xf numFmtId="0" fontId="21" fillId="0" borderId="1" xfId="0" applyFont="1" applyBorder="1" applyAlignment="1">
      <alignment horizontal="center" vertical="top" wrapText="1"/>
    </xf>
    <xf numFmtId="0" fontId="25" fillId="10" borderId="0" xfId="0" applyFont="1" applyFill="1" applyAlignment="1">
      <alignment horizontal="left"/>
    </xf>
    <xf numFmtId="0" fontId="5" fillId="10" borderId="0" xfId="0" applyFont="1" applyFill="1"/>
    <xf numFmtId="0" fontId="0" fillId="10" borderId="0" xfId="0" applyFill="1"/>
    <xf numFmtId="0" fontId="7" fillId="0" borderId="8" xfId="2" applyFont="1" applyBorder="1" applyAlignment="1">
      <alignment wrapText="1"/>
    </xf>
    <xf numFmtId="0" fontId="7" fillId="0" borderId="1" xfId="2" applyFont="1" applyBorder="1" applyAlignment="1">
      <alignment horizontal="left" vertical="center" wrapText="1"/>
    </xf>
    <xf numFmtId="0" fontId="7" fillId="0" borderId="1" xfId="2" applyFont="1" applyBorder="1" applyAlignment="1">
      <alignment wrapText="1"/>
    </xf>
    <xf numFmtId="0" fontId="7" fillId="0" borderId="1" xfId="2" applyFont="1" applyBorder="1" applyAlignment="1">
      <alignment horizontal="left" wrapText="1"/>
    </xf>
    <xf numFmtId="8" fontId="18" fillId="0" borderId="7" xfId="0" applyNumberFormat="1" applyFont="1" applyBorder="1" applyAlignment="1">
      <alignment horizontal="right"/>
    </xf>
    <xf numFmtId="0" fontId="0" fillId="0" borderId="0" xfId="0" applyProtection="1">
      <protection locked="0"/>
    </xf>
    <xf numFmtId="0" fontId="3" fillId="0" borderId="0" xfId="0" applyFont="1" applyProtection="1">
      <protection locked="0"/>
    </xf>
    <xf numFmtId="0" fontId="33" fillId="0" borderId="0" xfId="0" applyFont="1" applyProtection="1">
      <protection locked="0"/>
    </xf>
    <xf numFmtId="0" fontId="4" fillId="0" borderId="0" xfId="0" applyFont="1" applyProtection="1">
      <protection locked="0"/>
    </xf>
    <xf numFmtId="0" fontId="3" fillId="0" borderId="0" xfId="0" applyFont="1" applyAlignment="1" applyProtection="1">
      <alignment horizontal="left" indent="4"/>
      <protection locked="0"/>
    </xf>
    <xf numFmtId="0" fontId="29" fillId="0" borderId="0" xfId="0" applyFont="1" applyProtection="1">
      <protection locked="0"/>
    </xf>
    <xf numFmtId="0" fontId="3" fillId="4" borderId="0" xfId="0" applyFont="1" applyFill="1" applyAlignment="1" applyProtection="1">
      <alignment horizontal="left" wrapText="1" indent="4"/>
      <protection locked="0"/>
    </xf>
    <xf numFmtId="44" fontId="23" fillId="0" borderId="0" xfId="3" applyFont="1" applyBorder="1" applyAlignment="1" applyProtection="1">
      <protection locked="0"/>
    </xf>
    <xf numFmtId="0" fontId="3" fillId="4" borderId="0" xfId="0" applyFont="1" applyFill="1" applyAlignment="1" applyProtection="1">
      <alignment horizontal="left" indent="4"/>
      <protection locked="0"/>
    </xf>
    <xf numFmtId="0" fontId="3" fillId="0" borderId="0" xfId="0" applyFont="1" applyAlignment="1" applyProtection="1">
      <alignment wrapText="1"/>
      <protection locked="0"/>
    </xf>
    <xf numFmtId="44" fontId="23" fillId="0" borderId="0" xfId="3" applyFont="1" applyAlignment="1" applyProtection="1">
      <protection locked="0"/>
    </xf>
    <xf numFmtId="0" fontId="41" fillId="0" borderId="0" xfId="0" applyFont="1" applyAlignment="1" applyProtection="1">
      <alignment wrapText="1"/>
      <protection locked="0"/>
    </xf>
    <xf numFmtId="0" fontId="3" fillId="0" borderId="0" xfId="0" applyFont="1" applyAlignment="1" applyProtection="1">
      <alignment horizontal="left" wrapText="1"/>
      <protection locked="0"/>
    </xf>
    <xf numFmtId="44" fontId="23" fillId="0" borderId="0" xfId="3" applyFont="1" applyFill="1" applyAlignment="1" applyProtection="1">
      <protection locked="0"/>
    </xf>
    <xf numFmtId="0" fontId="3" fillId="0" borderId="0" xfId="2" applyFont="1" applyAlignment="1" applyProtection="1">
      <alignment horizontal="left" indent="4"/>
      <protection locked="0"/>
    </xf>
    <xf numFmtId="0" fontId="32" fillId="0" borderId="0" xfId="0" applyFont="1" applyProtection="1">
      <protection locked="0"/>
    </xf>
    <xf numFmtId="44" fontId="23" fillId="0" borderId="0" xfId="3" applyFont="1" applyFill="1" applyBorder="1" applyAlignment="1" applyProtection="1">
      <protection locked="0"/>
    </xf>
    <xf numFmtId="0" fontId="41" fillId="0" borderId="0" xfId="0" applyFont="1" applyProtection="1">
      <protection locked="0"/>
    </xf>
    <xf numFmtId="0" fontId="12" fillId="0" borderId="0" xfId="0" applyFont="1" applyProtection="1">
      <protection locked="0"/>
    </xf>
    <xf numFmtId="0" fontId="3" fillId="0" borderId="0" xfId="0" applyFont="1" applyAlignment="1" applyProtection="1">
      <alignment horizontal="left" indent="2"/>
      <protection locked="0"/>
    </xf>
    <xf numFmtId="0" fontId="17" fillId="0" borderId="0" xfId="0" applyFont="1" applyProtection="1">
      <protection locked="0"/>
    </xf>
    <xf numFmtId="0" fontId="23" fillId="0" borderId="0" xfId="0" applyFont="1" applyProtection="1">
      <protection locked="0"/>
    </xf>
    <xf numFmtId="44" fontId="23" fillId="0" borderId="0" xfId="3" applyFont="1" applyProtection="1">
      <protection locked="0"/>
    </xf>
    <xf numFmtId="0" fontId="40" fillId="0" borderId="0" xfId="0" applyFont="1" applyProtection="1">
      <protection locked="0"/>
    </xf>
    <xf numFmtId="0" fontId="40" fillId="0" borderId="0" xfId="0" applyFont="1" applyAlignment="1" applyProtection="1">
      <alignment horizontal="justify"/>
      <protection locked="0"/>
    </xf>
    <xf numFmtId="0" fontId="22" fillId="0" borderId="33" xfId="0" applyFont="1" applyBorder="1" applyAlignment="1" applyProtection="1">
      <alignment horizontal="justify"/>
      <protection locked="0"/>
    </xf>
    <xf numFmtId="0" fontId="22" fillId="0" borderId="37" xfId="0" applyFont="1" applyBorder="1" applyAlignment="1" applyProtection="1">
      <alignment horizontal="justify"/>
      <protection locked="0"/>
    </xf>
    <xf numFmtId="0" fontId="22" fillId="0" borderId="34" xfId="0" applyFont="1" applyBorder="1" applyAlignment="1" applyProtection="1">
      <alignment horizontal="justify"/>
      <protection locked="0"/>
    </xf>
    <xf numFmtId="0" fontId="22" fillId="0" borderId="38" xfId="0" applyFont="1" applyBorder="1" applyAlignment="1" applyProtection="1">
      <alignment horizontal="justify"/>
      <protection locked="0"/>
    </xf>
    <xf numFmtId="0" fontId="22" fillId="0" borderId="35" xfId="0" applyFont="1" applyBorder="1" applyProtection="1">
      <protection locked="0"/>
    </xf>
    <xf numFmtId="0" fontId="22" fillId="0" borderId="38" xfId="0" applyFont="1" applyBorder="1" applyProtection="1">
      <protection locked="0"/>
    </xf>
    <xf numFmtId="0" fontId="22" fillId="0" borderId="36" xfId="0" applyFont="1" applyBorder="1" applyProtection="1">
      <protection locked="0"/>
    </xf>
    <xf numFmtId="0" fontId="9" fillId="0" borderId="0" xfId="0" applyFont="1" applyProtection="1">
      <protection locked="0"/>
    </xf>
    <xf numFmtId="0" fontId="7" fillId="0" borderId="0" xfId="0" applyFont="1" applyProtection="1">
      <protection locked="0"/>
    </xf>
    <xf numFmtId="0" fontId="18" fillId="0" borderId="0" xfId="0" applyFont="1" applyProtection="1">
      <protection locked="0"/>
    </xf>
    <xf numFmtId="0" fontId="19" fillId="0" borderId="0" xfId="0" applyFont="1" applyProtection="1">
      <protection locked="0"/>
    </xf>
    <xf numFmtId="0" fontId="36" fillId="0" borderId="1" xfId="0" applyFont="1" applyBorder="1" applyAlignment="1" applyProtection="1">
      <alignment vertical="top" wrapText="1"/>
      <protection locked="0"/>
    </xf>
    <xf numFmtId="0" fontId="36" fillId="0" borderId="2" xfId="0" applyFont="1" applyBorder="1" applyAlignment="1" applyProtection="1">
      <alignment vertical="top" wrapText="1"/>
      <protection locked="0"/>
    </xf>
    <xf numFmtId="0" fontId="3" fillId="0" borderId="3" xfId="0" applyFont="1" applyBorder="1" applyAlignment="1" applyProtection="1">
      <alignment vertical="top" wrapText="1"/>
      <protection locked="0"/>
    </xf>
    <xf numFmtId="3" fontId="3" fillId="0" borderId="4" xfId="0" applyNumberFormat="1" applyFont="1" applyBorder="1" applyAlignment="1" applyProtection="1">
      <alignment vertical="top" wrapText="1"/>
      <protection locked="0"/>
    </xf>
    <xf numFmtId="0" fontId="38" fillId="9" borderId="14" xfId="0" applyFont="1" applyFill="1" applyBorder="1" applyAlignment="1" applyProtection="1">
      <alignment horizontal="center" vertical="top" wrapText="1"/>
      <protection locked="0"/>
    </xf>
    <xf numFmtId="0" fontId="7" fillId="9" borderId="2" xfId="0" applyFont="1" applyFill="1" applyBorder="1" applyAlignment="1" applyProtection="1">
      <alignment vertical="top" wrapText="1"/>
      <protection locked="0"/>
    </xf>
    <xf numFmtId="0" fontId="3" fillId="0" borderId="3" xfId="2" applyFont="1" applyBorder="1" applyAlignment="1" applyProtection="1">
      <alignment vertical="top" wrapText="1"/>
      <protection locked="0"/>
    </xf>
    <xf numFmtId="0" fontId="3" fillId="0" borderId="28" xfId="2" applyFont="1" applyBorder="1" applyAlignment="1" applyProtection="1">
      <alignment vertical="top" wrapText="1"/>
      <protection locked="0"/>
    </xf>
    <xf numFmtId="3" fontId="3" fillId="0" borderId="29" xfId="0" applyNumberFormat="1" applyFont="1" applyBorder="1" applyAlignment="1" applyProtection="1">
      <alignment vertical="top" wrapText="1"/>
      <protection locked="0"/>
    </xf>
    <xf numFmtId="0" fontId="5" fillId="0" borderId="3" xfId="2" applyFont="1" applyBorder="1" applyAlignment="1" applyProtection="1">
      <alignment vertical="top" wrapText="1"/>
      <protection locked="0"/>
    </xf>
    <xf numFmtId="0" fontId="38" fillId="9" borderId="14" xfId="2" applyFont="1" applyFill="1" applyBorder="1" applyAlignment="1" applyProtection="1">
      <alignment horizontal="center" vertical="top" wrapText="1"/>
      <protection locked="0"/>
    </xf>
    <xf numFmtId="0" fontId="7" fillId="9" borderId="2" xfId="2" applyFont="1" applyFill="1" applyBorder="1" applyAlignment="1" applyProtection="1">
      <alignment vertical="top" wrapText="1"/>
      <protection locked="0"/>
    </xf>
    <xf numFmtId="4" fontId="3" fillId="0" borderId="4" xfId="0" applyNumberFormat="1" applyFont="1" applyBorder="1" applyAlignment="1" applyProtection="1">
      <alignment vertical="top" wrapText="1"/>
      <protection locked="0"/>
    </xf>
    <xf numFmtId="4" fontId="3" fillId="0" borderId="1" xfId="0" applyNumberFormat="1" applyFont="1" applyBorder="1" applyAlignment="1" applyProtection="1">
      <alignment vertical="top" wrapText="1"/>
      <protection locked="0"/>
    </xf>
    <xf numFmtId="0" fontId="25" fillId="8" borderId="14" xfId="0" applyFont="1" applyFill="1" applyBorder="1" applyAlignment="1" applyProtection="1">
      <alignment horizontal="center" vertical="top" wrapText="1"/>
      <protection locked="0"/>
    </xf>
    <xf numFmtId="0" fontId="36" fillId="8" borderId="2" xfId="0" applyFont="1" applyFill="1" applyBorder="1" applyAlignment="1" applyProtection="1">
      <alignment vertical="top" wrapText="1"/>
      <protection locked="0"/>
    </xf>
    <xf numFmtId="0" fontId="23" fillId="0" borderId="0" xfId="2" applyFont="1" applyProtection="1">
      <protection locked="0"/>
    </xf>
    <xf numFmtId="0" fontId="9" fillId="0" borderId="0" xfId="2" applyAlignment="1" applyProtection="1">
      <alignment vertical="top" wrapText="1"/>
      <protection locked="0"/>
    </xf>
    <xf numFmtId="44" fontId="23" fillId="0" borderId="11" xfId="3" applyFont="1" applyBorder="1" applyAlignment="1" applyProtection="1"/>
    <xf numFmtId="44" fontId="23" fillId="0" borderId="18" xfId="3" applyFont="1" applyBorder="1" applyAlignment="1" applyProtection="1"/>
    <xf numFmtId="44" fontId="23" fillId="4" borderId="18" xfId="3" applyFont="1" applyFill="1" applyBorder="1" applyAlignment="1" applyProtection="1"/>
    <xf numFmtId="44" fontId="23" fillId="0" borderId="0" xfId="3" applyFont="1" applyFill="1" applyAlignment="1" applyProtection="1"/>
    <xf numFmtId="44" fontId="23" fillId="0" borderId="18" xfId="3" applyFont="1" applyFill="1" applyBorder="1" applyAlignment="1" applyProtection="1"/>
    <xf numFmtId="0" fontId="23" fillId="0" borderId="0" xfId="0" applyFont="1"/>
    <xf numFmtId="44" fontId="23" fillId="0" borderId="0" xfId="3" applyFont="1" applyAlignment="1" applyProtection="1"/>
    <xf numFmtId="44" fontId="23" fillId="0" borderId="11" xfId="3" applyFont="1" applyBorder="1" applyProtection="1"/>
    <xf numFmtId="3" fontId="3" fillId="0" borderId="4" xfId="0" applyNumberFormat="1" applyFont="1" applyBorder="1" applyAlignment="1">
      <alignment vertical="top" wrapText="1"/>
    </xf>
    <xf numFmtId="3" fontId="5" fillId="4" borderId="4" xfId="0" applyNumberFormat="1" applyFont="1" applyFill="1" applyBorder="1" applyAlignment="1">
      <alignment vertical="top" wrapText="1"/>
    </xf>
    <xf numFmtId="4" fontId="31" fillId="4" borderId="3" xfId="0" applyNumberFormat="1" applyFont="1" applyFill="1" applyBorder="1"/>
    <xf numFmtId="49" fontId="25" fillId="0" borderId="0" xfId="0" applyNumberFormat="1" applyFont="1" applyAlignment="1" applyProtection="1">
      <alignment horizontal="left"/>
      <protection locked="0"/>
    </xf>
    <xf numFmtId="0" fontId="11" fillId="0" borderId="0" xfId="0" applyFont="1" applyAlignment="1" applyProtection="1">
      <alignment horizontal="left"/>
      <protection locked="0"/>
    </xf>
    <xf numFmtId="0" fontId="11" fillId="0" borderId="0" xfId="0" applyFont="1" applyProtection="1">
      <protection locked="0"/>
    </xf>
    <xf numFmtId="4" fontId="11" fillId="0" borderId="0" xfId="0" applyNumberFormat="1" applyFont="1" applyProtection="1">
      <protection locked="0"/>
    </xf>
    <xf numFmtId="0" fontId="11" fillId="0" borderId="0" xfId="0" applyFont="1" applyAlignment="1" applyProtection="1">
      <alignment horizontal="right"/>
      <protection locked="0"/>
    </xf>
    <xf numFmtId="4" fontId="11" fillId="0" borderId="0" xfId="0" applyNumberFormat="1" applyFont="1" applyAlignment="1" applyProtection="1">
      <alignment horizontal="right" wrapText="1"/>
      <protection locked="0"/>
    </xf>
    <xf numFmtId="4" fontId="11" fillId="0" borderId="0" xfId="0" applyNumberFormat="1" applyFont="1" applyAlignment="1" applyProtection="1">
      <alignment wrapText="1"/>
      <protection locked="0"/>
    </xf>
    <xf numFmtId="0" fontId="11" fillId="0" borderId="0" xfId="0" applyFont="1" applyAlignment="1" applyProtection="1">
      <alignment horizontal="right" wrapText="1"/>
      <protection locked="0"/>
    </xf>
    <xf numFmtId="0" fontId="11" fillId="0" borderId="1" xfId="0" applyFont="1" applyBorder="1" applyAlignment="1" applyProtection="1">
      <alignment horizontal="center" vertical="top" wrapText="1"/>
      <protection locked="0"/>
    </xf>
    <xf numFmtId="4" fontId="11" fillId="0" borderId="1" xfId="0" applyNumberFormat="1" applyFont="1" applyBorder="1" applyAlignment="1" applyProtection="1">
      <alignment horizontal="center" vertical="top" wrapText="1"/>
      <protection locked="0"/>
    </xf>
    <xf numFmtId="0" fontId="11" fillId="0" borderId="0" xfId="0" applyFont="1" applyAlignment="1" applyProtection="1">
      <alignment wrapText="1"/>
      <protection locked="0"/>
    </xf>
    <xf numFmtId="0" fontId="11" fillId="0" borderId="14" xfId="0" applyFont="1" applyBorder="1" applyProtection="1">
      <protection locked="0"/>
    </xf>
    <xf numFmtId="0" fontId="11" fillId="0" borderId="5" xfId="0" applyFont="1" applyBorder="1" applyProtection="1">
      <protection locked="0"/>
    </xf>
    <xf numFmtId="0" fontId="11" fillId="0" borderId="2" xfId="0" applyFont="1" applyBorder="1" applyProtection="1">
      <protection locked="0"/>
    </xf>
    <xf numFmtId="49" fontId="34" fillId="0" borderId="4" xfId="0" applyNumberFormat="1" applyFont="1" applyBorder="1" applyAlignment="1" applyProtection="1">
      <alignment horizontal="center"/>
      <protection locked="0"/>
    </xf>
    <xf numFmtId="49" fontId="7" fillId="0" borderId="1" xfId="0" applyNumberFormat="1" applyFont="1" applyBorder="1" applyAlignment="1" applyProtection="1">
      <alignment horizontal="center" wrapText="1"/>
      <protection locked="0"/>
    </xf>
    <xf numFmtId="164" fontId="7" fillId="0" borderId="1" xfId="0" applyNumberFormat="1" applyFont="1" applyBorder="1" applyAlignment="1" applyProtection="1">
      <alignment horizontal="right" wrapText="1"/>
      <protection locked="0"/>
    </xf>
    <xf numFmtId="0" fontId="7" fillId="0" borderId="1" xfId="0" applyFont="1" applyBorder="1" applyAlignment="1" applyProtection="1">
      <alignment horizontal="right" wrapText="1"/>
      <protection locked="0"/>
    </xf>
    <xf numFmtId="164" fontId="11" fillId="0" borderId="1" xfId="0" applyNumberFormat="1" applyFont="1" applyBorder="1" applyAlignment="1" applyProtection="1">
      <alignment horizontal="right" wrapText="1"/>
      <protection locked="0"/>
    </xf>
    <xf numFmtId="49" fontId="34" fillId="0" borderId="27" xfId="0" applyNumberFormat="1" applyFont="1" applyBorder="1" applyAlignment="1" applyProtection="1">
      <alignment horizontal="center"/>
      <protection locked="0"/>
    </xf>
    <xf numFmtId="49" fontId="7" fillId="0" borderId="28" xfId="0" applyNumberFormat="1" applyFont="1" applyBorder="1" applyAlignment="1" applyProtection="1">
      <alignment horizontal="center" wrapText="1"/>
      <protection locked="0"/>
    </xf>
    <xf numFmtId="49" fontId="18" fillId="0" borderId="27" xfId="0" applyNumberFormat="1" applyFont="1" applyBorder="1" applyAlignment="1" applyProtection="1">
      <alignment horizontal="center"/>
      <protection locked="0"/>
    </xf>
    <xf numFmtId="164" fontId="7" fillId="0" borderId="28" xfId="0" applyNumberFormat="1" applyFont="1" applyBorder="1" applyAlignment="1" applyProtection="1">
      <alignment horizontal="right" wrapText="1"/>
      <protection locked="0"/>
    </xf>
    <xf numFmtId="0" fontId="7" fillId="0" borderId="28" xfId="0" applyFont="1" applyBorder="1" applyAlignment="1" applyProtection="1">
      <alignment horizontal="right" wrapText="1"/>
      <protection locked="0"/>
    </xf>
    <xf numFmtId="164" fontId="11" fillId="0" borderId="28" xfId="0" applyNumberFormat="1" applyFont="1" applyBorder="1" applyAlignment="1" applyProtection="1">
      <alignment horizontal="right" wrapText="1"/>
      <protection locked="0"/>
    </xf>
    <xf numFmtId="0" fontId="11" fillId="0" borderId="30" xfId="0" applyFont="1" applyBorder="1" applyAlignment="1" applyProtection="1">
      <alignment horizontal="center" wrapText="1"/>
      <protection locked="0"/>
    </xf>
    <xf numFmtId="49" fontId="11" fillId="0" borderId="30" xfId="0" applyNumberFormat="1" applyFont="1" applyBorder="1" applyAlignment="1" applyProtection="1">
      <alignment horizontal="center" wrapText="1"/>
      <protection locked="0"/>
    </xf>
    <xf numFmtId="49" fontId="7" fillId="0" borderId="30" xfId="0" applyNumberFormat="1" applyFont="1" applyBorder="1" applyAlignment="1" applyProtection="1">
      <alignment horizontal="center" wrapText="1"/>
      <protection locked="0"/>
    </xf>
    <xf numFmtId="164" fontId="7" fillId="0" borderId="30" xfId="0" applyNumberFormat="1" applyFont="1" applyBorder="1" applyAlignment="1" applyProtection="1">
      <alignment horizontal="center" wrapText="1"/>
      <protection locked="0"/>
    </xf>
    <xf numFmtId="0" fontId="7" fillId="0" borderId="30" xfId="0" applyFont="1" applyBorder="1" applyAlignment="1" applyProtection="1">
      <alignment horizontal="right" wrapText="1"/>
      <protection locked="0"/>
    </xf>
    <xf numFmtId="0" fontId="11" fillId="0" borderId="0" xfId="0" applyFont="1" applyAlignment="1" applyProtection="1">
      <alignment horizontal="center" wrapText="1"/>
      <protection locked="0"/>
    </xf>
    <xf numFmtId="49" fontId="11" fillId="0" borderId="6" xfId="0" applyNumberFormat="1" applyFont="1" applyBorder="1" applyAlignment="1" applyProtection="1">
      <alignment horizontal="center" wrapText="1"/>
      <protection locked="0"/>
    </xf>
    <xf numFmtId="49" fontId="7" fillId="0" borderId="0" xfId="0" applyNumberFormat="1" applyFont="1" applyAlignment="1" applyProtection="1">
      <alignment horizontal="center" wrapText="1"/>
      <protection locked="0"/>
    </xf>
    <xf numFmtId="164" fontId="7" fillId="0" borderId="0" xfId="0" applyNumberFormat="1" applyFont="1" applyAlignment="1" applyProtection="1">
      <alignment horizontal="center" wrapText="1"/>
      <protection locked="0"/>
    </xf>
    <xf numFmtId="0" fontId="7" fillId="0" borderId="0" xfId="0" applyFont="1" applyAlignment="1" applyProtection="1">
      <alignment horizontal="right" wrapText="1"/>
      <protection locked="0"/>
    </xf>
    <xf numFmtId="164" fontId="11" fillId="6" borderId="24" xfId="0" applyNumberFormat="1" applyFont="1" applyFill="1" applyBorder="1" applyAlignment="1" applyProtection="1">
      <alignment horizontal="right" wrapText="1"/>
      <protection locked="0"/>
    </xf>
    <xf numFmtId="49" fontId="18" fillId="0" borderId="1" xfId="0" applyNumberFormat="1" applyFont="1" applyBorder="1" applyAlignment="1" applyProtection="1">
      <alignment horizontal="center"/>
      <protection locked="0"/>
    </xf>
    <xf numFmtId="0" fontId="11" fillId="0" borderId="0" xfId="0" applyFont="1" applyAlignment="1" applyProtection="1">
      <alignment horizontal="center"/>
      <protection locked="0"/>
    </xf>
    <xf numFmtId="0" fontId="7" fillId="0" borderId="0" xfId="0" applyFont="1" applyAlignment="1" applyProtection="1">
      <alignment horizontal="center"/>
      <protection locked="0"/>
    </xf>
    <xf numFmtId="164" fontId="11" fillId="0" borderId="0" xfId="0" applyNumberFormat="1" applyFont="1" applyAlignment="1" applyProtection="1">
      <alignment horizontal="right" wrapText="1"/>
      <protection locked="0"/>
    </xf>
    <xf numFmtId="0" fontId="11" fillId="0" borderId="5" xfId="0" applyFont="1" applyBorder="1" applyAlignment="1" applyProtection="1">
      <alignment horizontal="center"/>
      <protection locked="0"/>
    </xf>
    <xf numFmtId="0" fontId="7" fillId="0" borderId="5" xfId="0" applyFont="1" applyBorder="1" applyAlignment="1" applyProtection="1">
      <alignment horizontal="center"/>
      <protection locked="0"/>
    </xf>
    <xf numFmtId="164" fontId="7" fillId="0" borderId="5" xfId="0" applyNumberFormat="1" applyFont="1" applyBorder="1" applyAlignment="1" applyProtection="1">
      <alignment horizontal="center" wrapText="1"/>
      <protection locked="0"/>
    </xf>
    <xf numFmtId="0" fontId="7" fillId="0" borderId="5" xfId="0" applyFont="1" applyBorder="1" applyAlignment="1" applyProtection="1">
      <alignment horizontal="right" wrapText="1"/>
      <protection locked="0"/>
    </xf>
    <xf numFmtId="164" fontId="11" fillId="0" borderId="2" xfId="0" applyNumberFormat="1" applyFont="1" applyBorder="1" applyAlignment="1" applyProtection="1">
      <alignment horizontal="right" wrapText="1"/>
      <protection locked="0"/>
    </xf>
    <xf numFmtId="0" fontId="11" fillId="0" borderId="31" xfId="0" applyFont="1" applyBorder="1" applyAlignment="1" applyProtection="1">
      <alignment horizontal="center" wrapText="1"/>
      <protection locked="0"/>
    </xf>
    <xf numFmtId="0" fontId="11" fillId="0" borderId="12" xfId="0" applyFont="1" applyBorder="1" applyAlignment="1" applyProtection="1">
      <alignment horizontal="center" wrapText="1"/>
      <protection locked="0"/>
    </xf>
    <xf numFmtId="164" fontId="11" fillId="6" borderId="4" xfId="0" applyNumberFormat="1" applyFont="1" applyFill="1" applyBorder="1" applyAlignment="1" applyProtection="1">
      <alignment horizontal="right" wrapText="1"/>
      <protection locked="0"/>
    </xf>
    <xf numFmtId="0" fontId="11" fillId="0" borderId="8" xfId="0" applyFont="1" applyBorder="1" applyAlignment="1" applyProtection="1">
      <alignment horizontal="center" wrapText="1"/>
      <protection locked="0"/>
    </xf>
    <xf numFmtId="49" fontId="11" fillId="0" borderId="8" xfId="0" applyNumberFormat="1" applyFont="1" applyBorder="1" applyAlignment="1" applyProtection="1">
      <alignment horizontal="center" wrapText="1"/>
      <protection locked="0"/>
    </xf>
    <xf numFmtId="49" fontId="7" fillId="0" borderId="8" xfId="0" applyNumberFormat="1" applyFont="1" applyBorder="1" applyAlignment="1" applyProtection="1">
      <alignment horizontal="center" wrapText="1"/>
      <protection locked="0"/>
    </xf>
    <xf numFmtId="164" fontId="7" fillId="0" borderId="8" xfId="0" applyNumberFormat="1" applyFont="1" applyBorder="1" applyAlignment="1" applyProtection="1">
      <alignment horizontal="center" wrapText="1"/>
      <protection locked="0"/>
    </xf>
    <xf numFmtId="0" fontId="7" fillId="0" borderId="8" xfId="0" applyFont="1" applyBorder="1" applyAlignment="1" applyProtection="1">
      <alignment horizontal="right" wrapText="1"/>
      <protection locked="0"/>
    </xf>
    <xf numFmtId="164" fontId="11" fillId="6" borderId="8" xfId="0" applyNumberFormat="1" applyFont="1" applyFill="1" applyBorder="1" applyAlignment="1" applyProtection="1">
      <alignment horizontal="right" wrapText="1"/>
      <protection locked="0"/>
    </xf>
    <xf numFmtId="0" fontId="11" fillId="6" borderId="0" xfId="0" applyFont="1" applyFill="1" applyProtection="1">
      <protection locked="0"/>
    </xf>
    <xf numFmtId="0" fontId="11" fillId="0" borderId="6" xfId="0" applyFont="1" applyBorder="1" applyAlignment="1" applyProtection="1">
      <alignment horizontal="center" wrapText="1"/>
      <protection locked="0"/>
    </xf>
    <xf numFmtId="49" fontId="7" fillId="0" borderId="6" xfId="0" applyNumberFormat="1" applyFont="1" applyBorder="1" applyAlignment="1" applyProtection="1">
      <alignment horizontal="center" wrapText="1"/>
      <protection locked="0"/>
    </xf>
    <xf numFmtId="164" fontId="7" fillId="0" borderId="6" xfId="0" applyNumberFormat="1" applyFont="1" applyBorder="1" applyAlignment="1" applyProtection="1">
      <alignment horizontal="center" wrapText="1"/>
      <protection locked="0"/>
    </xf>
    <xf numFmtId="0" fontId="7" fillId="0" borderId="6" xfId="0" applyFont="1" applyBorder="1" applyAlignment="1" applyProtection="1">
      <alignment horizontal="right" wrapText="1"/>
      <protection locked="0"/>
    </xf>
    <xf numFmtId="164" fontId="11" fillId="6" borderId="6" xfId="0" applyNumberFormat="1" applyFont="1" applyFill="1" applyBorder="1" applyAlignment="1" applyProtection="1">
      <alignment horizontal="right" wrapText="1"/>
      <protection locked="0"/>
    </xf>
    <xf numFmtId="49" fontId="11" fillId="0" borderId="0" xfId="0" applyNumberFormat="1" applyFont="1" applyAlignment="1" applyProtection="1">
      <alignment horizontal="center" wrapText="1"/>
      <protection locked="0"/>
    </xf>
    <xf numFmtId="49" fontId="34" fillId="0" borderId="2" xfId="0" applyNumberFormat="1" applyFont="1" applyBorder="1" applyAlignment="1" applyProtection="1">
      <alignment horizontal="center"/>
      <protection locked="0"/>
    </xf>
    <xf numFmtId="0" fontId="11" fillId="6" borderId="0" xfId="0" applyFont="1" applyFill="1" applyAlignment="1" applyProtection="1">
      <alignment horizontal="center" wrapText="1"/>
      <protection locked="0"/>
    </xf>
    <xf numFmtId="49" fontId="7" fillId="6" borderId="0" xfId="0" applyNumberFormat="1" applyFont="1" applyFill="1" applyAlignment="1" applyProtection="1">
      <alignment horizontal="center" wrapText="1"/>
      <protection locked="0"/>
    </xf>
    <xf numFmtId="164" fontId="7" fillId="6" borderId="0" xfId="0" applyNumberFormat="1" applyFont="1" applyFill="1" applyAlignment="1" applyProtection="1">
      <alignment horizontal="center" wrapText="1"/>
      <protection locked="0"/>
    </xf>
    <xf numFmtId="0" fontId="7" fillId="6" borderId="0" xfId="0" applyFont="1" applyFill="1" applyAlignment="1" applyProtection="1">
      <alignment horizontal="right" wrapText="1"/>
      <protection locked="0"/>
    </xf>
    <xf numFmtId="0" fontId="11" fillId="0" borderId="26" xfId="0" applyFont="1" applyBorder="1" applyProtection="1">
      <protection locked="0"/>
    </xf>
    <xf numFmtId="49" fontId="11" fillId="6" borderId="0" xfId="0" applyNumberFormat="1" applyFont="1" applyFill="1" applyAlignment="1" applyProtection="1">
      <alignment horizontal="center" wrapText="1"/>
      <protection locked="0"/>
    </xf>
    <xf numFmtId="164" fontId="11" fillId="6" borderId="0" xfId="0" applyNumberFormat="1" applyFont="1" applyFill="1" applyAlignment="1" applyProtection="1">
      <alignment horizontal="right" wrapText="1"/>
      <protection locked="0"/>
    </xf>
    <xf numFmtId="0" fontId="21" fillId="0" borderId="14" xfId="0" applyFont="1" applyBorder="1" applyProtection="1">
      <protection locked="0"/>
    </xf>
    <xf numFmtId="0" fontId="21" fillId="0" borderId="5" xfId="0" applyFont="1" applyBorder="1" applyProtection="1">
      <protection locked="0"/>
    </xf>
    <xf numFmtId="0" fontId="21" fillId="0" borderId="2" xfId="0" applyFont="1" applyBorder="1" applyProtection="1">
      <protection locked="0"/>
    </xf>
    <xf numFmtId="0" fontId="21" fillId="6" borderId="0" xfId="0" applyFont="1" applyFill="1" applyProtection="1">
      <protection locked="0"/>
    </xf>
    <xf numFmtId="49" fontId="34" fillId="0" borderId="29" xfId="0" applyNumberFormat="1" applyFont="1" applyBorder="1" applyAlignment="1" applyProtection="1">
      <alignment horizontal="center"/>
      <protection locked="0"/>
    </xf>
    <xf numFmtId="164" fontId="11" fillId="6" borderId="13" xfId="0" applyNumberFormat="1" applyFont="1" applyFill="1" applyBorder="1" applyAlignment="1" applyProtection="1">
      <alignment horizontal="right" wrapText="1"/>
      <protection locked="0"/>
    </xf>
    <xf numFmtId="0" fontId="21" fillId="6" borderId="14" xfId="0" applyFont="1" applyFill="1" applyBorder="1" applyProtection="1">
      <protection locked="0"/>
    </xf>
    <xf numFmtId="0" fontId="21" fillId="6" borderId="5" xfId="0" applyFont="1" applyFill="1" applyBorder="1" applyProtection="1">
      <protection locked="0"/>
    </xf>
    <xf numFmtId="0" fontId="21" fillId="6" borderId="2" xfId="0" applyFont="1" applyFill="1" applyBorder="1" applyProtection="1">
      <protection locked="0"/>
    </xf>
    <xf numFmtId="164" fontId="7" fillId="0" borderId="0" xfId="0" applyNumberFormat="1" applyFont="1" applyAlignment="1" applyProtection="1">
      <alignment wrapText="1"/>
      <protection locked="0"/>
    </xf>
    <xf numFmtId="0" fontId="5" fillId="0" borderId="0" xfId="0" applyFont="1" applyProtection="1">
      <protection locked="0"/>
    </xf>
    <xf numFmtId="0" fontId="21" fillId="0" borderId="0" xfId="0" applyFont="1" applyProtection="1">
      <protection locked="0"/>
    </xf>
    <xf numFmtId="0" fontId="14" fillId="0" borderId="0" xfId="0" applyFont="1" applyProtection="1">
      <protection locked="0"/>
    </xf>
    <xf numFmtId="164" fontId="7" fillId="4" borderId="2" xfId="0" applyNumberFormat="1" applyFont="1" applyFill="1" applyBorder="1" applyAlignment="1">
      <alignment horizontal="right" wrapText="1"/>
    </xf>
    <xf numFmtId="0" fontId="26" fillId="0" borderId="0" xfId="0" applyFont="1" applyProtection="1">
      <protection locked="0"/>
    </xf>
    <xf numFmtId="0" fontId="20" fillId="0" borderId="0" xfId="0" applyFont="1" applyProtection="1">
      <protection locked="0"/>
    </xf>
    <xf numFmtId="0" fontId="23" fillId="0" borderId="0" xfId="0" applyFont="1" applyAlignment="1" applyProtection="1">
      <alignment horizontal="left" indent="4"/>
      <protection locked="0"/>
    </xf>
    <xf numFmtId="0" fontId="21" fillId="0" borderId="1" xfId="0" applyFont="1" applyBorder="1" applyAlignment="1" applyProtection="1">
      <alignment vertical="top" wrapText="1"/>
      <protection locked="0"/>
    </xf>
    <xf numFmtId="0" fontId="21" fillId="0" borderId="2" xfId="0" applyFont="1" applyBorder="1" applyAlignment="1" applyProtection="1">
      <alignment vertical="top" wrapText="1"/>
      <protection locked="0"/>
    </xf>
    <xf numFmtId="0" fontId="18" fillId="0" borderId="3" xfId="0" applyFont="1" applyBorder="1" applyAlignment="1" applyProtection="1">
      <alignment vertical="top" wrapText="1"/>
      <protection locked="0"/>
    </xf>
    <xf numFmtId="164" fontId="18" fillId="0" borderId="4" xfId="0" applyNumberFormat="1" applyFont="1" applyBorder="1" applyAlignment="1" applyProtection="1">
      <alignment vertical="top" wrapText="1"/>
      <protection locked="0"/>
    </xf>
    <xf numFmtId="0" fontId="18" fillId="0" borderId="4" xfId="0" applyFont="1" applyBorder="1" applyAlignment="1" applyProtection="1">
      <alignment vertical="top" wrapText="1"/>
      <protection locked="0"/>
    </xf>
    <xf numFmtId="0" fontId="18" fillId="0" borderId="10" xfId="0" applyFont="1" applyBorder="1" applyAlignment="1" applyProtection="1">
      <alignment vertical="top" wrapText="1"/>
      <protection locked="0"/>
    </xf>
    <xf numFmtId="164" fontId="18" fillId="0" borderId="7" xfId="0" applyNumberFormat="1" applyFont="1" applyBorder="1" applyAlignment="1" applyProtection="1">
      <alignment vertical="top" wrapText="1"/>
      <protection locked="0"/>
    </xf>
    <xf numFmtId="164" fontId="18" fillId="0" borderId="10" xfId="0" applyNumberFormat="1" applyFont="1" applyBorder="1" applyAlignment="1" applyProtection="1">
      <alignment vertical="top" wrapText="1"/>
      <protection locked="0"/>
    </xf>
    <xf numFmtId="0" fontId="18" fillId="0" borderId="3" xfId="0" applyFont="1" applyBorder="1" applyAlignment="1" applyProtection="1">
      <alignment horizontal="left" vertical="top" wrapText="1" indent="1"/>
      <protection locked="0"/>
    </xf>
    <xf numFmtId="164" fontId="18" fillId="0" borderId="3" xfId="0" applyNumberFormat="1" applyFont="1" applyBorder="1" applyAlignment="1" applyProtection="1">
      <alignment vertical="top" wrapText="1"/>
      <protection locked="0"/>
    </xf>
    <xf numFmtId="0" fontId="21" fillId="0" borderId="3" xfId="0" applyFont="1" applyBorder="1" applyAlignment="1" applyProtection="1">
      <alignment vertical="top" wrapText="1"/>
      <protection locked="0"/>
    </xf>
    <xf numFmtId="0" fontId="21" fillId="0" borderId="1" xfId="0" applyFont="1" applyBorder="1" applyAlignment="1" applyProtection="1">
      <alignment horizontal="center" wrapText="1"/>
      <protection locked="0"/>
    </xf>
    <xf numFmtId="0" fontId="18" fillId="0" borderId="1" xfId="0" applyFont="1" applyBorder="1" applyAlignment="1" applyProtection="1">
      <alignment wrapText="1"/>
      <protection locked="0"/>
    </xf>
    <xf numFmtId="0" fontId="18" fillId="0" borderId="0" xfId="0" applyFont="1" applyAlignment="1" applyProtection="1">
      <alignment wrapText="1"/>
      <protection locked="0"/>
    </xf>
    <xf numFmtId="0" fontId="21" fillId="0" borderId="1" xfId="0" applyFont="1" applyBorder="1" applyAlignment="1" applyProtection="1">
      <alignment horizontal="center"/>
      <protection locked="0"/>
    </xf>
    <xf numFmtId="164" fontId="18" fillId="0" borderId="1" xfId="0" applyNumberFormat="1" applyFont="1" applyBorder="1" applyProtection="1">
      <protection locked="0"/>
    </xf>
    <xf numFmtId="0" fontId="23" fillId="0" borderId="0" xfId="0" applyFont="1" applyAlignment="1" applyProtection="1">
      <alignment horizontal="left" indent="6"/>
      <protection locked="0"/>
    </xf>
    <xf numFmtId="0" fontId="18" fillId="0" borderId="0" xfId="0" applyFont="1" applyAlignment="1" applyProtection="1">
      <alignment horizontal="left" indent="4"/>
      <protection locked="0"/>
    </xf>
    <xf numFmtId="2" fontId="18" fillId="0" borderId="1" xfId="4" applyNumberFormat="1" applyFont="1" applyBorder="1" applyProtection="1">
      <protection locked="0"/>
    </xf>
    <xf numFmtId="164" fontId="18" fillId="0" borderId="1" xfId="0" applyNumberFormat="1" applyFont="1" applyBorder="1"/>
    <xf numFmtId="164" fontId="18" fillId="0" borderId="1" xfId="3" applyNumberFormat="1" applyFont="1" applyBorder="1" applyProtection="1"/>
    <xf numFmtId="4" fontId="18" fillId="0" borderId="4" xfId="0" applyNumberFormat="1" applyFont="1" applyBorder="1" applyAlignment="1">
      <alignment vertical="top" wrapText="1"/>
    </xf>
    <xf numFmtId="0" fontId="11" fillId="0" borderId="7" xfId="0" applyFont="1" applyBorder="1" applyAlignment="1" applyProtection="1">
      <alignment horizontal="left"/>
      <protection locked="0"/>
    </xf>
    <xf numFmtId="164" fontId="18" fillId="0" borderId="6" xfId="0" applyNumberFormat="1" applyFont="1" applyBorder="1" applyAlignment="1">
      <alignment horizontal="center"/>
    </xf>
    <xf numFmtId="0" fontId="25" fillId="7" borderId="14" xfId="0" applyFont="1" applyFill="1" applyBorder="1" applyAlignment="1" applyProtection="1">
      <alignment horizontal="center" vertical="top" wrapText="1"/>
      <protection locked="0"/>
    </xf>
    <xf numFmtId="0" fontId="36" fillId="7" borderId="2" xfId="0" applyFont="1" applyFill="1" applyBorder="1" applyAlignment="1" applyProtection="1">
      <alignment vertical="top" wrapText="1"/>
      <protection locked="0"/>
    </xf>
    <xf numFmtId="0" fontId="3" fillId="11" borderId="39" xfId="0" applyFont="1" applyFill="1" applyBorder="1" applyAlignment="1" applyProtection="1">
      <alignment vertical="top" wrapText="1"/>
      <protection locked="0"/>
    </xf>
    <xf numFmtId="0" fontId="16" fillId="11" borderId="4" xfId="0" applyFont="1" applyFill="1" applyBorder="1" applyAlignment="1">
      <alignment horizontal="center" vertical="top" wrapText="1"/>
    </xf>
    <xf numFmtId="4" fontId="16" fillId="0" borderId="0" xfId="0" applyNumberFormat="1" applyFont="1" applyAlignment="1" applyProtection="1">
      <alignment wrapText="1"/>
      <protection locked="0"/>
    </xf>
    <xf numFmtId="0" fontId="16" fillId="0" borderId="0" xfId="0" applyFont="1" applyAlignment="1" applyProtection="1">
      <alignment wrapText="1"/>
      <protection locked="0"/>
    </xf>
    <xf numFmtId="2" fontId="16" fillId="0" borderId="0" xfId="0" applyNumberFormat="1" applyFont="1" applyAlignment="1" applyProtection="1">
      <alignment wrapText="1"/>
      <protection locked="0"/>
    </xf>
    <xf numFmtId="8" fontId="16" fillId="0" borderId="0" xfId="0" applyNumberFormat="1" applyFont="1" applyAlignment="1" applyProtection="1">
      <alignment wrapText="1"/>
      <protection locked="0"/>
    </xf>
    <xf numFmtId="3" fontId="16" fillId="0" borderId="0" xfId="0" applyNumberFormat="1" applyFont="1" applyAlignment="1" applyProtection="1">
      <alignment wrapText="1"/>
      <protection locked="0"/>
    </xf>
    <xf numFmtId="0" fontId="21" fillId="0" borderId="15" xfId="0" applyFont="1" applyBorder="1" applyAlignment="1">
      <alignment horizontal="center" vertical="center" wrapText="1"/>
    </xf>
    <xf numFmtId="0" fontId="21" fillId="4" borderId="15" xfId="0" applyFont="1" applyFill="1" applyBorder="1" applyAlignment="1">
      <alignment horizontal="center" vertical="center" wrapText="1"/>
    </xf>
    <xf numFmtId="4" fontId="16" fillId="12" borderId="0" xfId="0" applyNumberFormat="1" applyFont="1" applyFill="1" applyAlignment="1" applyProtection="1">
      <alignment wrapText="1"/>
      <protection locked="0"/>
    </xf>
    <xf numFmtId="0" fontId="7" fillId="4" borderId="1" xfId="0" applyFont="1" applyFill="1" applyBorder="1" applyAlignment="1">
      <alignment horizontal="right" wrapText="1"/>
    </xf>
    <xf numFmtId="0" fontId="7" fillId="4" borderId="14" xfId="0" applyFont="1" applyFill="1" applyBorder="1" applyAlignment="1">
      <alignment horizontal="right" wrapText="1"/>
    </xf>
    <xf numFmtId="0" fontId="16" fillId="0" borderId="0" xfId="0" applyFont="1" applyAlignment="1">
      <alignment wrapText="1"/>
    </xf>
    <xf numFmtId="0" fontId="7" fillId="4" borderId="1" xfId="0" applyFont="1" applyFill="1" applyBorder="1" applyAlignment="1">
      <alignment wrapText="1"/>
    </xf>
    <xf numFmtId="164" fontId="18" fillId="0" borderId="4" xfId="5" applyNumberFormat="1" applyFont="1" applyBorder="1" applyAlignment="1">
      <alignment horizontal="right"/>
    </xf>
    <xf numFmtId="164" fontId="18" fillId="0" borderId="6" xfId="5" applyNumberFormat="1" applyFont="1" applyBorder="1" applyAlignment="1">
      <alignment horizontal="right"/>
    </xf>
    <xf numFmtId="164" fontId="18" fillId="0" borderId="1" xfId="5" applyNumberFormat="1" applyFont="1" applyBorder="1" applyAlignment="1">
      <alignment horizontal="right"/>
    </xf>
    <xf numFmtId="0" fontId="0" fillId="0" borderId="5" xfId="0" applyBorder="1"/>
    <xf numFmtId="0" fontId="18" fillId="0" borderId="1" xfId="0" applyFont="1" applyBorder="1" applyAlignment="1">
      <alignment wrapText="1"/>
    </xf>
    <xf numFmtId="0" fontId="11" fillId="0" borderId="7" xfId="0" applyFont="1" applyBorder="1" applyProtection="1">
      <protection locked="0"/>
    </xf>
    <xf numFmtId="0" fontId="11" fillId="0" borderId="26" xfId="0" applyFont="1" applyBorder="1" applyAlignment="1" applyProtection="1">
      <alignment horizontal="left"/>
      <protection locked="0"/>
    </xf>
    <xf numFmtId="49" fontId="34" fillId="0" borderId="1" xfId="0" applyNumberFormat="1" applyFont="1" applyBorder="1" applyAlignment="1" applyProtection="1">
      <alignment horizontal="center"/>
      <protection locked="0"/>
    </xf>
    <xf numFmtId="0" fontId="11" fillId="0" borderId="10" xfId="0" applyFont="1" applyBorder="1" applyProtection="1">
      <protection locked="0"/>
    </xf>
    <xf numFmtId="0" fontId="11" fillId="0" borderId="10" xfId="0" applyFont="1" applyBorder="1" applyAlignment="1" applyProtection="1">
      <alignment horizontal="left"/>
      <protection locked="0"/>
    </xf>
    <xf numFmtId="49" fontId="34" fillId="0" borderId="13" xfId="0" applyNumberFormat="1" applyFont="1" applyBorder="1" applyAlignment="1" applyProtection="1">
      <alignment horizontal="center"/>
      <protection locked="0"/>
    </xf>
    <xf numFmtId="164" fontId="7" fillId="0" borderId="7" xfId="0" applyNumberFormat="1" applyFont="1" applyBorder="1" applyAlignment="1" applyProtection="1">
      <alignment horizontal="right" wrapText="1"/>
      <protection locked="0"/>
    </xf>
    <xf numFmtId="0" fontId="7" fillId="0" borderId="7" xfId="0" applyFont="1" applyBorder="1" applyAlignment="1" applyProtection="1">
      <alignment horizontal="right" wrapText="1"/>
      <protection locked="0"/>
    </xf>
    <xf numFmtId="164" fontId="11" fillId="0" borderId="7" xfId="0" applyNumberFormat="1" applyFont="1" applyBorder="1" applyAlignment="1" applyProtection="1">
      <alignment horizontal="right" wrapText="1"/>
      <protection locked="0"/>
    </xf>
    <xf numFmtId="0" fontId="3" fillId="11" borderId="7" xfId="0" applyFont="1" applyFill="1" applyBorder="1" applyAlignment="1" applyProtection="1">
      <alignment vertical="top" wrapText="1"/>
      <protection locked="0"/>
    </xf>
    <xf numFmtId="44" fontId="16" fillId="3" borderId="0" xfId="0" applyNumberFormat="1" applyFont="1" applyFill="1" applyAlignment="1">
      <alignment wrapText="1"/>
    </xf>
    <xf numFmtId="164" fontId="11" fillId="0" borderId="32" xfId="0" applyNumberFormat="1" applyFont="1" applyBorder="1" applyAlignment="1" applyProtection="1">
      <alignment horizontal="right" wrapText="1"/>
      <protection locked="0"/>
    </xf>
    <xf numFmtId="49" fontId="25" fillId="0" borderId="0" xfId="0" applyNumberFormat="1" applyFont="1" applyAlignment="1">
      <alignment horizontal="left"/>
    </xf>
    <xf numFmtId="4" fontId="16" fillId="3" borderId="0" xfId="0" applyNumberFormat="1" applyFont="1" applyFill="1" applyAlignment="1">
      <alignment wrapText="1"/>
    </xf>
    <xf numFmtId="0" fontId="6" fillId="0" borderId="0" xfId="0" applyFont="1" applyAlignment="1" applyProtection="1">
      <alignment wrapText="1"/>
      <protection locked="0"/>
    </xf>
    <xf numFmtId="0" fontId="8" fillId="0" borderId="0" xfId="0" applyFont="1" applyAlignment="1" applyProtection="1">
      <alignment wrapText="1"/>
      <protection locked="0"/>
    </xf>
    <xf numFmtId="0" fontId="17" fillId="0" borderId="0" xfId="0" applyFont="1" applyAlignment="1" applyProtection="1">
      <alignment horizontal="left" vertical="top" wrapText="1"/>
      <protection locked="0"/>
    </xf>
    <xf numFmtId="0" fontId="2" fillId="0" borderId="0" xfId="0" applyFont="1" applyAlignment="1" applyProtection="1">
      <alignment horizontal="center"/>
      <protection locked="0"/>
    </xf>
    <xf numFmtId="0" fontId="0" fillId="0" borderId="0" xfId="0" applyProtection="1">
      <protection locked="0"/>
    </xf>
    <xf numFmtId="0" fontId="3" fillId="0" borderId="0" xfId="0" applyFont="1" applyAlignment="1" applyProtection="1">
      <alignment horizontal="center"/>
      <protection locked="0"/>
    </xf>
    <xf numFmtId="0" fontId="39" fillId="4" borderId="12" xfId="0" applyFont="1" applyFill="1" applyBorder="1" applyAlignment="1">
      <alignment horizontal="center"/>
    </xf>
    <xf numFmtId="0" fontId="39" fillId="4" borderId="13" xfId="0" applyFont="1" applyFill="1" applyBorder="1" applyAlignment="1">
      <alignment horizontal="center"/>
    </xf>
    <xf numFmtId="4" fontId="39" fillId="0" borderId="25" xfId="0" applyNumberFormat="1" applyFont="1" applyBorder="1" applyAlignment="1">
      <alignment horizontal="center" wrapText="1"/>
    </xf>
    <xf numFmtId="4" fontId="39" fillId="0" borderId="9" xfId="0" applyNumberFormat="1" applyFont="1" applyBorder="1" applyAlignment="1">
      <alignment horizontal="center" wrapText="1"/>
    </xf>
    <xf numFmtId="0" fontId="31" fillId="0" borderId="1" xfId="0" applyFont="1" applyBorder="1" applyAlignment="1">
      <alignment horizontal="center"/>
    </xf>
    <xf numFmtId="0" fontId="9" fillId="0" borderId="0" xfId="0" applyFont="1" applyAlignment="1">
      <alignment horizontal="left" vertical="top" wrapText="1"/>
    </xf>
    <xf numFmtId="0" fontId="21" fillId="0" borderId="1" xfId="0" applyFont="1" applyBorder="1" applyAlignment="1">
      <alignment horizontal="left"/>
    </xf>
    <xf numFmtId="0" fontId="18" fillId="0" borderId="0" xfId="2" applyFont="1" applyAlignment="1">
      <alignment horizontal="left" vertical="top" wrapText="1"/>
    </xf>
    <xf numFmtId="0" fontId="11" fillId="5" borderId="14" xfId="0" applyFont="1" applyFill="1" applyBorder="1" applyAlignment="1" applyProtection="1">
      <alignment horizontal="center"/>
      <protection locked="0"/>
    </xf>
    <xf numFmtId="0" fontId="11" fillId="5" borderId="5" xfId="0" applyFont="1" applyFill="1" applyBorder="1" applyAlignment="1" applyProtection="1">
      <alignment horizontal="center"/>
      <protection locked="0"/>
    </xf>
    <xf numFmtId="0" fontId="7" fillId="0" borderId="14" xfId="0" applyFont="1" applyBorder="1" applyAlignment="1">
      <alignment horizontal="center" wrapText="1"/>
    </xf>
    <xf numFmtId="0" fontId="7" fillId="0" borderId="5" xfId="0" applyFont="1" applyBorder="1" applyAlignment="1">
      <alignment horizontal="center" wrapText="1"/>
    </xf>
    <xf numFmtId="0" fontId="7" fillId="0" borderId="2" xfId="0" applyFont="1" applyBorder="1" applyAlignment="1">
      <alignment horizontal="center" wrapText="1"/>
    </xf>
    <xf numFmtId="0" fontId="7" fillId="0" borderId="12" xfId="0" applyFont="1" applyBorder="1" applyAlignment="1">
      <alignment horizontal="center"/>
    </xf>
    <xf numFmtId="0" fontId="7" fillId="0" borderId="0" xfId="0" applyFont="1" applyAlignment="1">
      <alignment horizontal="center"/>
    </xf>
    <xf numFmtId="49" fontId="20" fillId="0" borderId="0" xfId="0" applyNumberFormat="1" applyFont="1" applyAlignment="1">
      <alignment horizontal="left"/>
    </xf>
    <xf numFmtId="0" fontId="22" fillId="0" borderId="0" xfId="0" applyFont="1" applyAlignment="1">
      <alignment horizontal="left"/>
    </xf>
    <xf numFmtId="0" fontId="18" fillId="0" borderId="7" xfId="0" applyFont="1" applyBorder="1" applyAlignment="1" applyProtection="1">
      <alignment vertical="top" wrapText="1"/>
      <protection locked="0"/>
    </xf>
    <xf numFmtId="0" fontId="18" fillId="0" borderId="10" xfId="0" applyFont="1" applyBorder="1" applyAlignment="1" applyProtection="1">
      <alignment vertical="top" wrapText="1"/>
      <protection locked="0"/>
    </xf>
    <xf numFmtId="0" fontId="18" fillId="0" borderId="3" xfId="0" applyFont="1" applyBorder="1" applyAlignment="1" applyProtection="1">
      <alignment vertical="top" wrapText="1"/>
      <protection locked="0"/>
    </xf>
  </cellXfs>
  <cellStyles count="8">
    <cellStyle name="Comma" xfId="4" builtinId="3"/>
    <cellStyle name="Comma 2" xfId="6" xr:uid="{00000000-0005-0000-0000-000001000000}"/>
    <cellStyle name="Currency" xfId="3" builtinId="4"/>
    <cellStyle name="Currency 2" xfId="5" xr:uid="{00000000-0005-0000-0000-000003000000}"/>
    <cellStyle name="Currency 3" xfId="7" xr:uid="{BCA2315E-8546-463A-A1E4-84CF1C30C1D4}"/>
    <cellStyle name="Normal" xfId="0" builtinId="0"/>
    <cellStyle name="Normal 2" xfId="2" xr:uid="{00000000-0005-0000-0000-000005000000}"/>
    <cellStyle name="Normal 3"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93"/>
  <sheetViews>
    <sheetView tabSelected="1" workbookViewId="0">
      <selection activeCell="A6" sqref="A6"/>
    </sheetView>
  </sheetViews>
  <sheetFormatPr defaultColWidth="9.140625" defaultRowHeight="12.75" x14ac:dyDescent="0.2"/>
  <cols>
    <col min="1" max="1" width="107.85546875" style="163" customWidth="1"/>
    <col min="2" max="2" width="30.28515625" style="163" customWidth="1"/>
    <col min="3" max="16384" width="9.140625" style="163"/>
  </cols>
  <sheetData>
    <row r="1" spans="1:4" ht="18.75" x14ac:dyDescent="0.3">
      <c r="A1" s="376" t="s">
        <v>311</v>
      </c>
      <c r="B1" s="377"/>
    </row>
    <row r="2" spans="1:4" ht="15" x14ac:dyDescent="0.25">
      <c r="A2" s="378" t="s">
        <v>302</v>
      </c>
      <c r="B2" s="377"/>
    </row>
    <row r="3" spans="1:4" ht="15" x14ac:dyDescent="0.25">
      <c r="A3" s="164"/>
    </row>
    <row r="4" spans="1:4" ht="15" x14ac:dyDescent="0.25">
      <c r="A4" s="164" t="s">
        <v>291</v>
      </c>
      <c r="B4" s="165"/>
    </row>
    <row r="5" spans="1:4" ht="15" x14ac:dyDescent="0.25">
      <c r="A5" s="164" t="s">
        <v>260</v>
      </c>
      <c r="B5" s="165"/>
    </row>
    <row r="6" spans="1:4" ht="15" x14ac:dyDescent="0.25">
      <c r="A6" s="164"/>
      <c r="B6" s="165"/>
    </row>
    <row r="7" spans="1:4" ht="15" x14ac:dyDescent="0.25">
      <c r="A7" s="166" t="s">
        <v>329</v>
      </c>
      <c r="B7" s="165"/>
    </row>
    <row r="8" spans="1:4" ht="15" x14ac:dyDescent="0.25">
      <c r="A8" s="164" t="s">
        <v>0</v>
      </c>
      <c r="B8" s="217">
        <f>'Lines 1,2,3,4 '!H10</f>
        <v>140</v>
      </c>
    </row>
    <row r="9" spans="1:4" ht="15" x14ac:dyDescent="0.25">
      <c r="A9" s="167" t="s">
        <v>1</v>
      </c>
      <c r="B9" s="218">
        <f>'Lines 1,2,3,4 '!H18</f>
        <v>0</v>
      </c>
      <c r="D9" s="168"/>
    </row>
    <row r="10" spans="1:4" ht="15" x14ac:dyDescent="0.25">
      <c r="A10" s="169" t="s">
        <v>259</v>
      </c>
      <c r="B10" s="219">
        <v>0</v>
      </c>
      <c r="D10" s="168"/>
    </row>
    <row r="11" spans="1:4" ht="15" x14ac:dyDescent="0.25">
      <c r="A11" s="169" t="s">
        <v>253</v>
      </c>
      <c r="B11" s="219">
        <v>0</v>
      </c>
      <c r="D11" s="168"/>
    </row>
    <row r="12" spans="1:4" ht="15" x14ac:dyDescent="0.25">
      <c r="A12" s="167"/>
      <c r="B12" s="170"/>
    </row>
    <row r="13" spans="1:4" ht="15" x14ac:dyDescent="0.25">
      <c r="A13" s="164" t="s">
        <v>2</v>
      </c>
      <c r="B13" s="218">
        <f>'Lines 1,2,3,4 '!H26</f>
        <v>0</v>
      </c>
    </row>
    <row r="14" spans="1:4" ht="15" x14ac:dyDescent="0.25">
      <c r="A14" s="167" t="s">
        <v>3</v>
      </c>
      <c r="B14" s="218">
        <f>'Lines 1,2,3,4 '!H34</f>
        <v>0</v>
      </c>
    </row>
    <row r="15" spans="1:4" ht="15" x14ac:dyDescent="0.25">
      <c r="A15" s="167" t="s">
        <v>4</v>
      </c>
      <c r="B15" s="218">
        <f>'Lines 1,2,3,4 '!H42</f>
        <v>0</v>
      </c>
    </row>
    <row r="16" spans="1:4" ht="15" x14ac:dyDescent="0.25">
      <c r="A16" s="167" t="s">
        <v>5</v>
      </c>
      <c r="B16" s="218">
        <f>'Lines 1,2,3,4 '!H34</f>
        <v>0</v>
      </c>
    </row>
    <row r="17" spans="1:5" ht="15" x14ac:dyDescent="0.25">
      <c r="A17" s="171" t="s">
        <v>254</v>
      </c>
      <c r="B17" s="219">
        <v>0</v>
      </c>
    </row>
    <row r="18" spans="1:5" ht="15" x14ac:dyDescent="0.25">
      <c r="A18" s="171" t="s">
        <v>255</v>
      </c>
      <c r="B18" s="219">
        <v>0</v>
      </c>
    </row>
    <row r="19" spans="1:5" ht="15" x14ac:dyDescent="0.25">
      <c r="A19" s="171" t="s">
        <v>256</v>
      </c>
      <c r="B19" s="219">
        <v>0</v>
      </c>
    </row>
    <row r="20" spans="1:5" ht="15" x14ac:dyDescent="0.25">
      <c r="A20" s="171" t="s">
        <v>257</v>
      </c>
      <c r="B20" s="219">
        <v>0</v>
      </c>
    </row>
    <row r="21" spans="1:5" ht="15" x14ac:dyDescent="0.25">
      <c r="A21" s="172"/>
      <c r="B21" s="173"/>
    </row>
    <row r="22" spans="1:5" ht="15.75" customHeight="1" x14ac:dyDescent="0.25">
      <c r="A22" s="174" t="s">
        <v>243</v>
      </c>
      <c r="B22" s="170"/>
    </row>
    <row r="23" spans="1:5" ht="15" x14ac:dyDescent="0.25">
      <c r="A23" s="175"/>
      <c r="B23" s="170"/>
    </row>
    <row r="24" spans="1:5" ht="17.25" x14ac:dyDescent="0.25">
      <c r="A24" s="174" t="s">
        <v>242</v>
      </c>
      <c r="B24" s="170"/>
    </row>
    <row r="25" spans="1:5" ht="15" x14ac:dyDescent="0.25">
      <c r="A25" s="164"/>
      <c r="B25" s="170"/>
    </row>
    <row r="26" spans="1:5" ht="15" x14ac:dyDescent="0.25">
      <c r="A26" s="164" t="s">
        <v>6</v>
      </c>
      <c r="B26" s="220">
        <f>'Lines 5,6,7,8,9'!L9</f>
        <v>108</v>
      </c>
    </row>
    <row r="27" spans="1:5" ht="15" x14ac:dyDescent="0.25">
      <c r="A27" s="177" t="s">
        <v>7</v>
      </c>
      <c r="B27" s="221">
        <f>'Lines 5,6,7,8,9'!L13</f>
        <v>0</v>
      </c>
    </row>
    <row r="28" spans="1:5" ht="15" x14ac:dyDescent="0.25">
      <c r="A28" s="177"/>
      <c r="B28" s="222"/>
    </row>
    <row r="29" spans="1:5" ht="15" x14ac:dyDescent="0.25">
      <c r="A29" s="164" t="s">
        <v>8</v>
      </c>
      <c r="B29" s="220">
        <f>'Lines 5,6,7,8,9'!L17</f>
        <v>0</v>
      </c>
      <c r="E29" s="178"/>
    </row>
    <row r="30" spans="1:5" ht="15" x14ac:dyDescent="0.25">
      <c r="A30" s="177" t="s">
        <v>9</v>
      </c>
      <c r="B30" s="221">
        <f>'Lines 5,6,7,8,9'!L21</f>
        <v>0</v>
      </c>
    </row>
    <row r="31" spans="1:5" ht="15" x14ac:dyDescent="0.25">
      <c r="A31" s="177" t="s">
        <v>10</v>
      </c>
      <c r="B31" s="221">
        <f>'Lines 5,6,7,8,9'!L25</f>
        <v>0</v>
      </c>
    </row>
    <row r="32" spans="1:5" ht="15" x14ac:dyDescent="0.25">
      <c r="A32" s="177" t="s">
        <v>11</v>
      </c>
      <c r="B32" s="221">
        <f>'Lines 5,6,7,8,9'!L29</f>
        <v>0</v>
      </c>
    </row>
    <row r="33" spans="1:14" ht="15" x14ac:dyDescent="0.25">
      <c r="A33" s="164"/>
      <c r="B33" s="176"/>
    </row>
    <row r="34" spans="1:14" ht="15" x14ac:dyDescent="0.25">
      <c r="A34" s="164" t="s">
        <v>12</v>
      </c>
      <c r="B34" s="220">
        <f>'Lines 5,6,7,8,9'!L33</f>
        <v>0</v>
      </c>
    </row>
    <row r="35" spans="1:14" ht="15" x14ac:dyDescent="0.25">
      <c r="A35" s="177" t="s">
        <v>13</v>
      </c>
      <c r="B35" s="221">
        <f>'Lines 5,6,7,8,9'!L37</f>
        <v>0</v>
      </c>
    </row>
    <row r="36" spans="1:14" ht="15" x14ac:dyDescent="0.25">
      <c r="A36" s="177"/>
      <c r="B36" s="179"/>
    </row>
    <row r="37" spans="1:14" ht="15" x14ac:dyDescent="0.25">
      <c r="A37" s="164" t="s">
        <v>14</v>
      </c>
      <c r="B37" s="220">
        <f>'Lines 5,6,7,8,9'!L41</f>
        <v>0</v>
      </c>
    </row>
    <row r="38" spans="1:14" ht="15" x14ac:dyDescent="0.25">
      <c r="A38" s="177" t="s">
        <v>15</v>
      </c>
      <c r="B38" s="221">
        <f>'Lines 5,6,7,8,9'!L45</f>
        <v>0</v>
      </c>
    </row>
    <row r="39" spans="1:14" ht="15" x14ac:dyDescent="0.25">
      <c r="A39" s="177" t="s">
        <v>16</v>
      </c>
      <c r="B39" s="221">
        <f>'Lines 5,6,7,8,9'!L49</f>
        <v>0</v>
      </c>
    </row>
    <row r="40" spans="1:14" ht="15" x14ac:dyDescent="0.25">
      <c r="A40" s="177" t="s">
        <v>17</v>
      </c>
      <c r="B40" s="221">
        <f>'Lines 5,6,7,8,9'!L53</f>
        <v>0</v>
      </c>
    </row>
    <row r="41" spans="1:14" ht="15" x14ac:dyDescent="0.25">
      <c r="A41" s="164"/>
      <c r="B41" s="173"/>
    </row>
    <row r="42" spans="1:14" ht="17.25" x14ac:dyDescent="0.25">
      <c r="A42" s="180" t="s">
        <v>245</v>
      </c>
      <c r="B42" s="173"/>
    </row>
    <row r="43" spans="1:14" ht="15" x14ac:dyDescent="0.25">
      <c r="A43" s="164"/>
      <c r="B43" s="173"/>
      <c r="D43" s="181"/>
      <c r="E43" s="181"/>
      <c r="F43" s="181"/>
      <c r="G43" s="181"/>
      <c r="H43" s="181"/>
      <c r="I43" s="181"/>
      <c r="J43" s="181"/>
      <c r="K43" s="181"/>
      <c r="L43" s="181"/>
      <c r="M43" s="181"/>
      <c r="N43" s="181"/>
    </row>
    <row r="44" spans="1:14" ht="15" x14ac:dyDescent="0.25">
      <c r="A44" s="164" t="s">
        <v>18</v>
      </c>
      <c r="B44" s="217">
        <f>ROUND('Line 10'!C8,2)</f>
        <v>0</v>
      </c>
    </row>
    <row r="45" spans="1:14" ht="15" x14ac:dyDescent="0.25">
      <c r="A45" s="182"/>
      <c r="B45" s="173"/>
    </row>
    <row r="46" spans="1:14" ht="15" x14ac:dyDescent="0.25">
      <c r="A46" s="183" t="s">
        <v>19</v>
      </c>
      <c r="B46" s="173"/>
    </row>
    <row r="47" spans="1:14" ht="15" x14ac:dyDescent="0.25">
      <c r="A47" s="184" t="s">
        <v>20</v>
      </c>
      <c r="B47" s="173"/>
    </row>
    <row r="48" spans="1:14" ht="15" x14ac:dyDescent="0.25">
      <c r="A48" s="164" t="s">
        <v>21</v>
      </c>
      <c r="B48" s="223">
        <f>ROUND('Lines 11 or 12'!G23,2)</f>
        <v>0</v>
      </c>
    </row>
    <row r="49" spans="1:2" ht="15" x14ac:dyDescent="0.25">
      <c r="A49" s="164" t="s">
        <v>22</v>
      </c>
      <c r="B49" s="218">
        <f>ROUND('Lines 11 or 12'!D33,2)</f>
        <v>2.4500000000000002</v>
      </c>
    </row>
    <row r="50" spans="1:2" ht="15" x14ac:dyDescent="0.25">
      <c r="A50" s="164" t="s">
        <v>23</v>
      </c>
      <c r="B50" s="224">
        <f>ROUND('Lines 13 &amp; 14'!C12,2)</f>
        <v>0</v>
      </c>
    </row>
    <row r="51" spans="1:2" ht="15" x14ac:dyDescent="0.25">
      <c r="A51" s="164" t="s">
        <v>24</v>
      </c>
      <c r="B51" s="185"/>
    </row>
    <row r="52" spans="1:2" ht="15" x14ac:dyDescent="0.25">
      <c r="A52" s="164" t="s">
        <v>25</v>
      </c>
      <c r="B52" s="224">
        <f>ROUND('Lines 13 &amp; 14'!C21,2)</f>
        <v>0</v>
      </c>
    </row>
    <row r="53" spans="1:2" ht="19.5" customHeight="1" x14ac:dyDescent="0.25">
      <c r="A53" s="164" t="s">
        <v>26</v>
      </c>
      <c r="B53" s="224">
        <f>SUM(B8:B52)</f>
        <v>250.45</v>
      </c>
    </row>
    <row r="54" spans="1:2" ht="15" x14ac:dyDescent="0.25">
      <c r="A54" s="186"/>
      <c r="B54" s="165"/>
    </row>
    <row r="55" spans="1:2" ht="44.85" customHeight="1" x14ac:dyDescent="0.2">
      <c r="A55" s="375" t="s">
        <v>27</v>
      </c>
      <c r="B55" s="375"/>
    </row>
    <row r="56" spans="1:2" ht="15" x14ac:dyDescent="0.25">
      <c r="A56" s="187"/>
      <c r="B56" s="165"/>
    </row>
    <row r="57" spans="1:2" ht="16.5" thickBot="1" x14ac:dyDescent="0.3">
      <c r="A57" s="188" t="s">
        <v>246</v>
      </c>
      <c r="B57" s="189" t="s">
        <v>247</v>
      </c>
    </row>
    <row r="58" spans="1:2" ht="17.25" thickTop="1" thickBot="1" x14ac:dyDescent="0.3">
      <c r="A58" s="190" t="s">
        <v>248</v>
      </c>
      <c r="B58" s="191" t="s">
        <v>250</v>
      </c>
    </row>
    <row r="59" spans="1:2" ht="17.25" thickTop="1" thickBot="1" x14ac:dyDescent="0.3">
      <c r="A59" s="192" t="s">
        <v>249</v>
      </c>
      <c r="B59" s="193" t="s">
        <v>251</v>
      </c>
    </row>
    <row r="60" spans="1:2" ht="17.25" thickTop="1" thickBot="1" x14ac:dyDescent="0.3">
      <c r="A60" s="194"/>
      <c r="B60" s="193" t="s">
        <v>252</v>
      </c>
    </row>
    <row r="61" spans="1:2" ht="15.75" thickTop="1" x14ac:dyDescent="0.25">
      <c r="A61" s="164"/>
      <c r="B61" s="195"/>
    </row>
    <row r="62" spans="1:2" x14ac:dyDescent="0.2">
      <c r="A62" s="195"/>
      <c r="B62" s="195"/>
    </row>
    <row r="63" spans="1:2" ht="27.95" customHeight="1" x14ac:dyDescent="0.2">
      <c r="A63" s="373" t="s">
        <v>28</v>
      </c>
      <c r="B63" s="374"/>
    </row>
    <row r="64" spans="1:2" x14ac:dyDescent="0.2">
      <c r="A64" s="196"/>
      <c r="B64" s="195"/>
    </row>
    <row r="65" spans="1:2" x14ac:dyDescent="0.2">
      <c r="A65" s="197" t="s">
        <v>29</v>
      </c>
      <c r="B65" s="195"/>
    </row>
    <row r="66" spans="1:2" x14ac:dyDescent="0.2">
      <c r="A66" s="195"/>
      <c r="B66" s="195"/>
    </row>
    <row r="67" spans="1:2" x14ac:dyDescent="0.2">
      <c r="A67" s="195"/>
      <c r="B67" s="195"/>
    </row>
    <row r="68" spans="1:2" x14ac:dyDescent="0.2">
      <c r="A68" s="198" t="s">
        <v>30</v>
      </c>
      <c r="B68" s="195"/>
    </row>
    <row r="69" spans="1:2" ht="13.5" thickBot="1" x14ac:dyDescent="0.25">
      <c r="A69" s="196"/>
      <c r="B69" s="195"/>
    </row>
    <row r="70" spans="1:2" ht="21.75" thickBot="1" x14ac:dyDescent="0.25">
      <c r="A70" s="199" t="s">
        <v>31</v>
      </c>
      <c r="B70" s="200" t="s">
        <v>32</v>
      </c>
    </row>
    <row r="71" spans="1:2" ht="15.75" thickBot="1" x14ac:dyDescent="0.25">
      <c r="A71" s="201" t="s">
        <v>33</v>
      </c>
      <c r="B71" s="225">
        <f>SUM('Lines 5,6,7,8,9'!K9,'Lines 5,6,7,8,9'!K13,'Lines 5,6,7,8,9'!K17,'Lines 5,6,7,8,9'!K21,'Lines 5,6,7,8,9'!K25,'Lines 5,6,7,8,9'!K29)</f>
        <v>3</v>
      </c>
    </row>
    <row r="72" spans="1:2" ht="15.75" thickBot="1" x14ac:dyDescent="0.25">
      <c r="A72" s="201" t="s">
        <v>34</v>
      </c>
      <c r="B72" s="225">
        <f>SUM('Lines 5,6,7,8,9'!K33,'Lines 5,6,7,8,9'!K37,'Lines 5,6,7,8,9'!K41,'Lines 5,6,7,8,9'!K45,'Lines 5,6,7,8,9'!K49,'Lines 5,6,7,8,9'!K53)</f>
        <v>2</v>
      </c>
    </row>
    <row r="73" spans="1:2" ht="19.5" thickBot="1" x14ac:dyDescent="0.25">
      <c r="A73" s="203" t="s">
        <v>213</v>
      </c>
      <c r="B73" s="204"/>
    </row>
    <row r="74" spans="1:2" ht="15.75" thickBot="1" x14ac:dyDescent="0.25">
      <c r="A74" s="205" t="s">
        <v>35</v>
      </c>
      <c r="B74" s="202">
        <v>5</v>
      </c>
    </row>
    <row r="75" spans="1:2" ht="15.75" thickBot="1" x14ac:dyDescent="0.25">
      <c r="A75" s="206" t="s">
        <v>36</v>
      </c>
      <c r="B75" s="207">
        <v>5</v>
      </c>
    </row>
    <row r="76" spans="1:2" ht="16.5" thickTop="1" thickBot="1" x14ac:dyDescent="0.25">
      <c r="A76" s="208" t="s">
        <v>37</v>
      </c>
      <c r="B76" s="226">
        <f>SUM(B74:B75)</f>
        <v>10</v>
      </c>
    </row>
    <row r="77" spans="1:2" ht="19.5" thickBot="1" x14ac:dyDescent="0.25">
      <c r="A77" s="209" t="s">
        <v>200</v>
      </c>
      <c r="B77" s="210"/>
    </row>
    <row r="78" spans="1:2" ht="21.75" thickBot="1" x14ac:dyDescent="0.25">
      <c r="A78" s="338" t="s">
        <v>201</v>
      </c>
      <c r="B78" s="339"/>
    </row>
    <row r="79" spans="1:2" ht="15.75" thickBot="1" x14ac:dyDescent="0.25">
      <c r="A79" s="340" t="s">
        <v>312</v>
      </c>
      <c r="B79" s="212">
        <v>15</v>
      </c>
    </row>
    <row r="80" spans="1:2" ht="21.75" thickBot="1" x14ac:dyDescent="0.25">
      <c r="A80" s="213" t="s">
        <v>202</v>
      </c>
      <c r="B80" s="214"/>
    </row>
    <row r="81" spans="1:2" ht="15.75" thickBot="1" x14ac:dyDescent="0.25">
      <c r="A81" s="368" t="s">
        <v>313</v>
      </c>
      <c r="B81" s="211">
        <v>0</v>
      </c>
    </row>
    <row r="82" spans="1:2" ht="15.75" thickBot="1" x14ac:dyDescent="0.3">
      <c r="A82" s="208" t="s">
        <v>38</v>
      </c>
      <c r="B82" s="227">
        <f>SUM(B79:B79,B81:B81)</f>
        <v>15</v>
      </c>
    </row>
    <row r="83" spans="1:2" x14ac:dyDescent="0.2">
      <c r="A83" s="195"/>
      <c r="B83" s="195"/>
    </row>
    <row r="84" spans="1:2" ht="15" x14ac:dyDescent="0.25">
      <c r="A84" s="215" t="s">
        <v>39</v>
      </c>
      <c r="B84" s="195"/>
    </row>
    <row r="85" spans="1:2" ht="14.25" x14ac:dyDescent="0.2">
      <c r="A85" s="165" t="s">
        <v>310</v>
      </c>
      <c r="B85" s="195"/>
    </row>
    <row r="86" spans="1:2" ht="39.75" x14ac:dyDescent="0.2">
      <c r="A86" s="216" t="s">
        <v>244</v>
      </c>
      <c r="B86" s="195"/>
    </row>
    <row r="87" spans="1:2" x14ac:dyDescent="0.2">
      <c r="A87" s="195"/>
      <c r="B87" s="195"/>
    </row>
    <row r="88" spans="1:2" x14ac:dyDescent="0.2">
      <c r="A88" s="195"/>
      <c r="B88" s="195"/>
    </row>
    <row r="89" spans="1:2" x14ac:dyDescent="0.2">
      <c r="A89" s="195"/>
      <c r="B89" s="195"/>
    </row>
    <row r="90" spans="1:2" x14ac:dyDescent="0.2">
      <c r="A90" s="195"/>
      <c r="B90" s="195"/>
    </row>
    <row r="91" spans="1:2" x14ac:dyDescent="0.2">
      <c r="A91" s="195"/>
      <c r="B91" s="195"/>
    </row>
    <row r="92" spans="1:2" x14ac:dyDescent="0.2">
      <c r="A92" s="195"/>
      <c r="B92" s="195"/>
    </row>
    <row r="93" spans="1:2" x14ac:dyDescent="0.2">
      <c r="A93" s="195"/>
      <c r="B93" s="195"/>
    </row>
  </sheetData>
  <mergeCells count="4">
    <mergeCell ref="A63:B63"/>
    <mergeCell ref="A55:B55"/>
    <mergeCell ref="A1:B1"/>
    <mergeCell ref="A2:B2"/>
  </mergeCells>
  <phoneticPr fontId="10" type="noConversion"/>
  <pageMargins left="0.2" right="0.2" top="0.5" bottom="0.75" header="0.3" footer="0.3"/>
  <pageSetup scale="6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P18"/>
  <sheetViews>
    <sheetView workbookViewId="0">
      <selection activeCell="A2" sqref="A2"/>
    </sheetView>
  </sheetViews>
  <sheetFormatPr defaultRowHeight="12.75" outlineLevelCol="1" x14ac:dyDescent="0.2"/>
  <cols>
    <col min="1" max="2" width="13.28515625" customWidth="1"/>
    <col min="3" max="47" width="13.28515625" customWidth="1" outlineLevel="1"/>
    <col min="48" max="48" width="13.28515625" customWidth="1"/>
    <col min="49" max="76" width="13.28515625" customWidth="1" outlineLevel="1"/>
    <col min="77" max="77" width="13.85546875" customWidth="1" outlineLevel="1"/>
    <col min="78" max="93" width="13.28515625" customWidth="1" outlineLevel="1"/>
    <col min="94" max="94" width="13.28515625" customWidth="1"/>
  </cols>
  <sheetData>
    <row r="1" spans="1:94" x14ac:dyDescent="0.2">
      <c r="A1" t="str">
        <f>'Claim Form Summary'!$A$5</f>
        <v>CPCN __####_______</v>
      </c>
      <c r="D1" s="9" t="str">
        <f>'Claim Form Summary'!$A$2</f>
        <v>For Period of _____August 2023_________</v>
      </c>
    </row>
    <row r="2" spans="1:94" s="13" customFormat="1" ht="84" x14ac:dyDescent="0.2">
      <c r="A2" s="342" t="s">
        <v>40</v>
      </c>
      <c r="B2" s="342" t="s">
        <v>261</v>
      </c>
      <c r="C2" s="342" t="s">
        <v>304</v>
      </c>
      <c r="D2" s="342" t="s">
        <v>41</v>
      </c>
      <c r="E2" s="342" t="s">
        <v>262</v>
      </c>
      <c r="F2" s="342" t="s">
        <v>305</v>
      </c>
      <c r="G2" s="342" t="s">
        <v>190</v>
      </c>
      <c r="H2" s="342" t="s">
        <v>263</v>
      </c>
      <c r="I2" s="342" t="s">
        <v>42</v>
      </c>
      <c r="J2" s="342" t="s">
        <v>264</v>
      </c>
      <c r="K2" s="342" t="s">
        <v>43</v>
      </c>
      <c r="L2" s="342" t="s">
        <v>265</v>
      </c>
      <c r="M2" s="342" t="s">
        <v>306</v>
      </c>
      <c r="N2" s="342" t="s">
        <v>44</v>
      </c>
      <c r="O2" s="342" t="s">
        <v>266</v>
      </c>
      <c r="P2" s="342" t="s">
        <v>307</v>
      </c>
      <c r="Q2" s="342" t="s">
        <v>191</v>
      </c>
      <c r="R2" s="342" t="s">
        <v>267</v>
      </c>
      <c r="S2" s="342" t="s">
        <v>308</v>
      </c>
      <c r="T2" s="342" t="s">
        <v>45</v>
      </c>
      <c r="U2" s="342" t="s">
        <v>268</v>
      </c>
      <c r="V2" s="342" t="s">
        <v>309</v>
      </c>
      <c r="W2" s="342" t="s">
        <v>192</v>
      </c>
      <c r="X2" s="342" t="s">
        <v>269</v>
      </c>
      <c r="Y2" s="342" t="s">
        <v>46</v>
      </c>
      <c r="Z2" s="342" t="s">
        <v>270</v>
      </c>
      <c r="AA2" s="342" t="s">
        <v>47</v>
      </c>
      <c r="AB2" s="342" t="s">
        <v>271</v>
      </c>
      <c r="AC2" s="342" t="s">
        <v>48</v>
      </c>
      <c r="AD2" s="342" t="s">
        <v>272</v>
      </c>
      <c r="AE2" s="343" t="s">
        <v>49</v>
      </c>
      <c r="AF2" s="343" t="s">
        <v>50</v>
      </c>
      <c r="AG2" s="343" t="s">
        <v>51</v>
      </c>
      <c r="AH2" s="343" t="s">
        <v>52</v>
      </c>
      <c r="AI2" s="343" t="s">
        <v>53</v>
      </c>
      <c r="AJ2" s="343" t="s">
        <v>54</v>
      </c>
      <c r="AK2" s="343" t="s">
        <v>55</v>
      </c>
      <c r="AL2" s="343" t="s">
        <v>56</v>
      </c>
      <c r="AM2" s="343" t="s">
        <v>57</v>
      </c>
      <c r="AN2" s="343" t="s">
        <v>58</v>
      </c>
      <c r="AO2" s="343" t="s">
        <v>59</v>
      </c>
      <c r="AP2" s="343" t="s">
        <v>60</v>
      </c>
      <c r="AQ2" s="344" t="s">
        <v>61</v>
      </c>
      <c r="AR2" s="342" t="s">
        <v>62</v>
      </c>
      <c r="AS2" s="345" t="s">
        <v>63</v>
      </c>
      <c r="AT2" s="343" t="s">
        <v>64</v>
      </c>
      <c r="AU2" s="343" t="s">
        <v>65</v>
      </c>
      <c r="AV2" s="349" t="s">
        <v>66</v>
      </c>
      <c r="AW2" s="343" t="s">
        <v>277</v>
      </c>
      <c r="AX2" s="343" t="s">
        <v>278</v>
      </c>
      <c r="AY2" s="343" t="s">
        <v>279</v>
      </c>
      <c r="AZ2" s="343" t="s">
        <v>280</v>
      </c>
      <c r="BA2" s="343" t="s">
        <v>281</v>
      </c>
      <c r="BB2" s="343" t="s">
        <v>282</v>
      </c>
      <c r="BC2" s="343" t="s">
        <v>283</v>
      </c>
      <c r="BD2" s="343" t="s">
        <v>284</v>
      </c>
      <c r="BE2" s="343" t="s">
        <v>285</v>
      </c>
      <c r="BF2" s="343" t="s">
        <v>286</v>
      </c>
      <c r="BG2" s="343" t="s">
        <v>287</v>
      </c>
      <c r="BH2" s="343" t="s">
        <v>288</v>
      </c>
      <c r="BI2" s="343" t="s">
        <v>289</v>
      </c>
      <c r="BJ2" s="343" t="s">
        <v>290</v>
      </c>
      <c r="BK2" s="343" t="s">
        <v>67</v>
      </c>
      <c r="BL2" s="343" t="s">
        <v>68</v>
      </c>
      <c r="BM2" s="346" t="s">
        <v>69</v>
      </c>
      <c r="BN2" s="343" t="s">
        <v>227</v>
      </c>
      <c r="BO2" s="343" t="s">
        <v>273</v>
      </c>
      <c r="BP2" s="343" t="s">
        <v>322</v>
      </c>
      <c r="BQ2" s="343" t="s">
        <v>70</v>
      </c>
      <c r="BR2" s="343" t="s">
        <v>274</v>
      </c>
      <c r="BS2" s="343" t="s">
        <v>228</v>
      </c>
      <c r="BT2" s="343" t="s">
        <v>275</v>
      </c>
      <c r="BU2" s="343" t="s">
        <v>323</v>
      </c>
      <c r="BV2" s="343" t="s">
        <v>71</v>
      </c>
      <c r="BW2" s="343" t="s">
        <v>276</v>
      </c>
      <c r="BX2" s="343" t="s">
        <v>72</v>
      </c>
      <c r="BY2" s="344" t="s">
        <v>73</v>
      </c>
      <c r="BZ2" s="344" t="s">
        <v>74</v>
      </c>
      <c r="CA2" s="344" t="s">
        <v>75</v>
      </c>
      <c r="CB2" s="342" t="s">
        <v>76</v>
      </c>
      <c r="CC2" s="342" t="s">
        <v>77</v>
      </c>
      <c r="CD2" s="342" t="s">
        <v>78</v>
      </c>
      <c r="CE2" s="342" t="s">
        <v>79</v>
      </c>
      <c r="CF2" s="342" t="s">
        <v>80</v>
      </c>
      <c r="CG2" s="342" t="s">
        <v>81</v>
      </c>
      <c r="CH2" s="342" t="s">
        <v>82</v>
      </c>
      <c r="CI2" s="342" t="s">
        <v>83</v>
      </c>
      <c r="CJ2" s="345" t="s">
        <v>84</v>
      </c>
      <c r="CK2" s="343" t="s">
        <v>195</v>
      </c>
      <c r="CL2" s="343" t="s">
        <v>196</v>
      </c>
      <c r="CM2" s="343" t="s">
        <v>197</v>
      </c>
      <c r="CN2" s="343" t="s">
        <v>198</v>
      </c>
      <c r="CO2" s="343" t="s">
        <v>199</v>
      </c>
      <c r="CP2" s="343" t="s">
        <v>85</v>
      </c>
    </row>
    <row r="3" spans="1:94" s="13" customFormat="1" x14ac:dyDescent="0.2">
      <c r="A3" s="369">
        <v>0</v>
      </c>
      <c r="B3" s="369">
        <v>0</v>
      </c>
      <c r="C3" s="100">
        <f>'Lines 1,2,3,4 '!H10</f>
        <v>140</v>
      </c>
      <c r="D3" s="369">
        <f>'Lines 1,2,3,4 '!H12</f>
        <v>0</v>
      </c>
      <c r="E3" s="369">
        <v>0</v>
      </c>
      <c r="F3" s="100">
        <f>'Lines 1,2,3,4 '!H18</f>
        <v>0</v>
      </c>
      <c r="G3" s="369">
        <f>'Lines 1,2,3,4 '!H16</f>
        <v>0</v>
      </c>
      <c r="H3" s="369">
        <v>0</v>
      </c>
      <c r="I3" s="369">
        <v>0</v>
      </c>
      <c r="J3" s="369">
        <v>0</v>
      </c>
      <c r="K3" s="369">
        <v>0</v>
      </c>
      <c r="L3" s="369">
        <v>0</v>
      </c>
      <c r="M3" s="100">
        <f>'Lines 1,2,3,4 '!H26</f>
        <v>0</v>
      </c>
      <c r="N3" s="369">
        <v>0</v>
      </c>
      <c r="O3" s="369">
        <v>0</v>
      </c>
      <c r="P3" s="100">
        <f>'Lines 1,2,3,4 '!H34</f>
        <v>0</v>
      </c>
      <c r="Q3" s="369">
        <v>0</v>
      </c>
      <c r="R3" s="369">
        <v>0</v>
      </c>
      <c r="S3" s="100">
        <f>'Lines 1,2,3,4 '!H42</f>
        <v>0</v>
      </c>
      <c r="T3" s="369">
        <v>0</v>
      </c>
      <c r="U3" s="369">
        <v>0</v>
      </c>
      <c r="V3" s="100">
        <f>'Lines 1,2,3,4 '!H50</f>
        <v>0</v>
      </c>
      <c r="W3" s="369">
        <v>0</v>
      </c>
      <c r="X3" s="369">
        <v>0</v>
      </c>
      <c r="Y3" s="369">
        <v>0</v>
      </c>
      <c r="Z3" s="369">
        <v>0</v>
      </c>
      <c r="AA3" s="369">
        <v>0</v>
      </c>
      <c r="AB3" s="369">
        <v>0</v>
      </c>
      <c r="AC3" s="369">
        <v>0</v>
      </c>
      <c r="AD3" s="369">
        <v>0</v>
      </c>
      <c r="AE3" s="100">
        <f>'Claim Form Summary'!B26</f>
        <v>108</v>
      </c>
      <c r="AF3" s="100">
        <f>'Claim Form Summary'!B27</f>
        <v>0</v>
      </c>
      <c r="AG3" s="100">
        <f>'Claim Form Summary'!B29</f>
        <v>0</v>
      </c>
      <c r="AH3" s="100">
        <f>'Claim Form Summary'!B30</f>
        <v>0</v>
      </c>
      <c r="AI3" s="100">
        <f>'Claim Form Summary'!B31</f>
        <v>0</v>
      </c>
      <c r="AJ3" s="100">
        <f>'Claim Form Summary'!B32</f>
        <v>0</v>
      </c>
      <c r="AK3" s="100">
        <f>'Claim Form Summary'!B34</f>
        <v>0</v>
      </c>
      <c r="AL3" s="100">
        <f>'Claim Form Summary'!B35</f>
        <v>0</v>
      </c>
      <c r="AM3" s="100">
        <f>'Claim Form Summary'!B37</f>
        <v>0</v>
      </c>
      <c r="AN3" s="100">
        <f>'Claim Form Summary'!B38</f>
        <v>0</v>
      </c>
      <c r="AO3" s="100">
        <f>'Claim Form Summary'!B39</f>
        <v>0</v>
      </c>
      <c r="AP3" s="100">
        <f>'Claim Form Summary'!B40</f>
        <v>0</v>
      </c>
      <c r="AQ3" s="100">
        <f>'Claim Form Summary'!B44</f>
        <v>0</v>
      </c>
      <c r="AR3" s="100">
        <f>'Claim Form Summary'!B48</f>
        <v>0</v>
      </c>
      <c r="AS3" s="100">
        <f>'Claim Form Summary'!B49</f>
        <v>2.4500000000000002</v>
      </c>
      <c r="AT3" s="100">
        <f>'Claim Form Summary'!B50</f>
        <v>0</v>
      </c>
      <c r="AU3" s="100">
        <f>'Claim Form Summary'!B52</f>
        <v>0</v>
      </c>
      <c r="AV3" s="100">
        <f>'Claim Form Summary'!B53</f>
        <v>250.45</v>
      </c>
      <c r="AW3" s="352">
        <f>'Lines 5,6,7,8,9'!K9</f>
        <v>3</v>
      </c>
      <c r="AX3" s="352">
        <f>'Lines 5,6,7,8,9'!K13</f>
        <v>0</v>
      </c>
      <c r="AY3" s="352">
        <f>'Lines 5,6,7,8,9'!K17</f>
        <v>0</v>
      </c>
      <c r="AZ3" s="352">
        <f>'Lines 5,6,7,8,9'!K21</f>
        <v>0</v>
      </c>
      <c r="BA3" s="352">
        <f>'Lines 5,6,7,8,9'!K25</f>
        <v>0</v>
      </c>
      <c r="BB3" s="352">
        <f>'Lines 5,6,7,8,9'!K29</f>
        <v>0</v>
      </c>
      <c r="BC3" s="352">
        <f>'Claim Form Summary'!B71</f>
        <v>3</v>
      </c>
      <c r="BD3" s="99">
        <f>'Lines 5,6,7,8,9'!K33</f>
        <v>2</v>
      </c>
      <c r="BE3" s="99">
        <f>'Lines 5,6,7,8,9'!K37</f>
        <v>0</v>
      </c>
      <c r="BF3" s="99">
        <f>'Lines 5,6,7,8,9'!K41</f>
        <v>0</v>
      </c>
      <c r="BG3" s="99">
        <f>'Lines 5,6,7,8,9'!K45</f>
        <v>0</v>
      </c>
      <c r="BH3" s="99">
        <f>'Lines 5,6,7,8,9'!K49</f>
        <v>0</v>
      </c>
      <c r="BI3" s="99">
        <f>'Lines 5,6,7,8,9'!K53</f>
        <v>0</v>
      </c>
      <c r="BJ3" s="99">
        <f>'Claim Form Summary'!B72</f>
        <v>2</v>
      </c>
      <c r="BK3" s="99">
        <f>'Claim Form Summary'!B74</f>
        <v>5</v>
      </c>
      <c r="BL3" s="99">
        <f>'Claim Form Summary'!B75</f>
        <v>5</v>
      </c>
      <c r="BM3" s="99">
        <f>'Claim Form Summary'!B76</f>
        <v>10</v>
      </c>
      <c r="BN3" s="372">
        <v>0</v>
      </c>
      <c r="BO3" s="372">
        <v>0</v>
      </c>
      <c r="BP3" s="98">
        <f>'Claim Form Summary'!B79</f>
        <v>15</v>
      </c>
      <c r="BQ3" s="372">
        <v>0</v>
      </c>
      <c r="BR3" s="372">
        <v>0</v>
      </c>
      <c r="BS3" s="372">
        <v>0</v>
      </c>
      <c r="BT3" s="372">
        <v>0</v>
      </c>
      <c r="BU3" s="98">
        <f>'Claim Form Summary'!B81</f>
        <v>0</v>
      </c>
      <c r="BV3" s="372">
        <v>0</v>
      </c>
      <c r="BW3" s="372">
        <v>0</v>
      </c>
      <c r="BX3" s="98">
        <f>'Claim Form Summary'!B82</f>
        <v>15</v>
      </c>
      <c r="BY3" s="100">
        <f>'Line 10'!C5</f>
        <v>0</v>
      </c>
      <c r="BZ3" s="100">
        <f>'Line 10'!C6</f>
        <v>0</v>
      </c>
      <c r="CA3" s="100">
        <f>'Line 10'!C7</f>
        <v>0</v>
      </c>
      <c r="CB3" s="100">
        <f>'Lines 11 or 12'!B8</f>
        <v>0</v>
      </c>
      <c r="CC3" s="100">
        <f>'Lines 11 or 12'!B9</f>
        <v>0</v>
      </c>
      <c r="CD3" s="100">
        <f>'Lines 11 or 12'!B10</f>
        <v>0</v>
      </c>
      <c r="CE3" s="100">
        <f>'Lines 11 or 12'!B11</f>
        <v>0</v>
      </c>
      <c r="CF3" s="100">
        <f>'Lines 11 or 12'!B12</f>
        <v>0</v>
      </c>
      <c r="CG3" s="100">
        <f>SUM('Lines 11 or 12'!B13:B15)</f>
        <v>0</v>
      </c>
      <c r="CH3" s="100">
        <f>'Lines 11 or 12'!D23</f>
        <v>0</v>
      </c>
      <c r="CI3" s="100">
        <f>'Lines 11 or 12'!F23</f>
        <v>0</v>
      </c>
      <c r="CJ3" s="100">
        <f>'Lines 11 or 12'!D33</f>
        <v>2.4500000000000002</v>
      </c>
      <c r="CK3" s="100">
        <f>'Lines 13 &amp; 14'!C7</f>
        <v>0</v>
      </c>
      <c r="CL3" s="100">
        <f>'Lines 13 &amp; 14'!C8</f>
        <v>0</v>
      </c>
      <c r="CM3" s="100">
        <f>'Lines 13 &amp; 14'!C9</f>
        <v>0</v>
      </c>
      <c r="CN3" s="100">
        <f>'Lines 13 &amp; 14'!C10</f>
        <v>0</v>
      </c>
      <c r="CO3" s="100">
        <f>'Lines 13 &amp; 14'!C11</f>
        <v>0</v>
      </c>
      <c r="CP3" s="100">
        <f>'Lines 13 &amp; 14'!C21</f>
        <v>0</v>
      </c>
    </row>
    <row r="4" spans="1:94" ht="13.5" thickBot="1" x14ac:dyDescent="0.25">
      <c r="A4" s="101"/>
      <c r="B4" s="101"/>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9"/>
      <c r="AL4" s="9"/>
      <c r="AM4" s="9"/>
      <c r="AN4" s="9"/>
      <c r="AO4" s="9"/>
      <c r="AP4" s="9"/>
      <c r="AQ4" s="9"/>
      <c r="AR4" s="101"/>
      <c r="AS4" s="101"/>
      <c r="AT4" s="101"/>
      <c r="AU4" s="101"/>
      <c r="AV4" s="101"/>
      <c r="AW4" s="101"/>
      <c r="AX4" s="101"/>
      <c r="AY4" s="101"/>
      <c r="AZ4" s="101"/>
      <c r="BA4" s="101"/>
      <c r="BB4" s="101"/>
      <c r="BC4" s="9"/>
      <c r="BD4" s="9"/>
      <c r="BE4" s="9"/>
      <c r="BF4" s="9"/>
      <c r="BG4" s="9"/>
      <c r="BH4" s="9"/>
      <c r="BI4" s="9"/>
      <c r="BJ4" s="9"/>
      <c r="BK4" s="9"/>
      <c r="BL4" s="9"/>
      <c r="BM4" s="9"/>
      <c r="BN4" s="9"/>
      <c r="BO4" s="102"/>
      <c r="BP4" s="102"/>
      <c r="BQ4" s="102"/>
      <c r="BR4" s="102"/>
      <c r="BS4" s="101"/>
      <c r="BT4" s="101"/>
      <c r="BU4" s="101"/>
      <c r="BV4" s="103"/>
      <c r="BW4" s="101"/>
      <c r="BX4" s="102"/>
      <c r="BY4" s="9"/>
      <c r="BZ4" s="9"/>
      <c r="CA4" s="101"/>
      <c r="CB4" s="9"/>
      <c r="CC4" s="9"/>
      <c r="CD4" s="9"/>
      <c r="CE4" s="9"/>
      <c r="CF4" s="9"/>
      <c r="CG4" s="9"/>
      <c r="CH4" s="9"/>
      <c r="CI4" s="9"/>
      <c r="CJ4" s="6"/>
      <c r="CK4" s="104"/>
      <c r="CL4" s="9"/>
      <c r="CM4" s="9"/>
      <c r="CN4" s="9"/>
      <c r="CO4" s="9"/>
      <c r="CP4" s="9"/>
    </row>
    <row r="5" spans="1:94" ht="42.75" customHeight="1" x14ac:dyDescent="0.2">
      <c r="A5" s="381" t="s">
        <v>226</v>
      </c>
      <c r="B5" s="382"/>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9"/>
      <c r="AL5" s="9"/>
      <c r="AM5" s="9"/>
      <c r="AN5" s="9"/>
      <c r="AO5" s="9"/>
      <c r="AP5" s="9"/>
      <c r="AQ5" s="9"/>
      <c r="AR5" s="101"/>
      <c r="AS5" s="101"/>
      <c r="AT5" s="101"/>
      <c r="AU5" s="101"/>
      <c r="AV5" s="101"/>
      <c r="AW5" s="101"/>
      <c r="AX5" s="101"/>
      <c r="AY5" s="101"/>
      <c r="AZ5" s="101"/>
      <c r="BA5" s="101"/>
      <c r="BB5" s="101"/>
      <c r="BC5" s="9"/>
      <c r="BD5" s="9"/>
      <c r="BE5" s="9"/>
      <c r="BF5" s="9"/>
      <c r="BG5" s="9"/>
      <c r="BH5" s="9"/>
      <c r="BI5" s="9"/>
      <c r="BJ5" s="9"/>
      <c r="BK5" s="9"/>
      <c r="BL5" s="9"/>
      <c r="BM5" s="9"/>
      <c r="BN5" s="9"/>
      <c r="BO5" s="102"/>
      <c r="BP5" s="102"/>
      <c r="BQ5" s="102"/>
      <c r="BR5" s="102"/>
      <c r="BS5" s="101"/>
      <c r="BT5" s="101"/>
      <c r="BU5" s="101"/>
      <c r="BV5" s="103"/>
      <c r="BW5" s="101"/>
      <c r="BX5" s="102"/>
      <c r="BY5" s="9"/>
      <c r="BZ5" s="9"/>
      <c r="CA5" s="101"/>
      <c r="CB5" s="9"/>
      <c r="CC5" s="9"/>
      <c r="CD5" s="9"/>
      <c r="CE5" s="9"/>
      <c r="CF5" s="9"/>
      <c r="CG5" s="9"/>
      <c r="CH5" s="9"/>
      <c r="CI5" s="9"/>
      <c r="CJ5" s="6"/>
      <c r="CK5" s="104"/>
      <c r="CL5" s="9"/>
      <c r="CM5" s="9"/>
      <c r="CN5" s="9"/>
      <c r="CO5" s="9"/>
      <c r="CP5" s="9"/>
    </row>
    <row r="6" spans="1:94" x14ac:dyDescent="0.2">
      <c r="A6" s="379" t="s">
        <v>258</v>
      </c>
      <c r="B6" s="380"/>
    </row>
    <row r="7" spans="1:94" x14ac:dyDescent="0.2">
      <c r="A7" s="148" t="s">
        <v>214</v>
      </c>
      <c r="B7" s="149">
        <f>SUM(A3:C3)</f>
        <v>140</v>
      </c>
      <c r="C7" s="47"/>
      <c r="D7" s="47"/>
      <c r="E7" s="47"/>
      <c r="F7" s="47"/>
      <c r="G7" s="47"/>
      <c r="H7" s="47"/>
      <c r="I7" s="47"/>
      <c r="J7" s="47"/>
      <c r="K7" s="47"/>
      <c r="L7" s="47"/>
      <c r="M7" s="47"/>
      <c r="N7" s="47"/>
      <c r="O7" s="47"/>
      <c r="P7" s="47"/>
    </row>
    <row r="8" spans="1:94" x14ac:dyDescent="0.2">
      <c r="A8" s="150" t="s">
        <v>216</v>
      </c>
      <c r="B8" s="151">
        <f>SUM(D3:F3)</f>
        <v>0</v>
      </c>
      <c r="C8" s="7"/>
      <c r="D8" s="7"/>
      <c r="E8" s="7"/>
      <c r="F8" s="7"/>
      <c r="G8" s="7"/>
      <c r="H8" s="7"/>
      <c r="I8" s="7"/>
      <c r="J8" s="7"/>
      <c r="K8" s="7"/>
      <c r="L8" s="7"/>
      <c r="M8" s="7"/>
      <c r="N8" s="7"/>
      <c r="O8" s="7"/>
      <c r="P8" s="7"/>
    </row>
    <row r="9" spans="1:94" x14ac:dyDescent="0.2">
      <c r="A9" s="150" t="s">
        <v>217</v>
      </c>
      <c r="B9" s="151">
        <f>SUM(G3:H3)</f>
        <v>0</v>
      </c>
    </row>
    <row r="10" spans="1:94" x14ac:dyDescent="0.2">
      <c r="A10" s="150" t="s">
        <v>218</v>
      </c>
      <c r="B10" s="151">
        <f>SUM(I3:J3)</f>
        <v>0</v>
      </c>
    </row>
    <row r="11" spans="1:94" x14ac:dyDescent="0.2">
      <c r="A11" s="150" t="s">
        <v>215</v>
      </c>
      <c r="B11" s="151">
        <f>SUM(K3:M3)</f>
        <v>0</v>
      </c>
    </row>
    <row r="12" spans="1:94" x14ac:dyDescent="0.2">
      <c r="A12" s="150" t="s">
        <v>219</v>
      </c>
      <c r="B12" s="151">
        <f>SUM(N3:P3)</f>
        <v>0</v>
      </c>
    </row>
    <row r="13" spans="1:94" x14ac:dyDescent="0.2">
      <c r="A13" s="150" t="s">
        <v>220</v>
      </c>
      <c r="B13" s="151">
        <f>SUM(Q3:S3)</f>
        <v>0</v>
      </c>
    </row>
    <row r="14" spans="1:94" x14ac:dyDescent="0.2">
      <c r="A14" s="150" t="s">
        <v>221</v>
      </c>
      <c r="B14" s="151">
        <f>SUM(T3:V3)</f>
        <v>0</v>
      </c>
    </row>
    <row r="15" spans="1:94" x14ac:dyDescent="0.2">
      <c r="A15" s="150" t="s">
        <v>222</v>
      </c>
      <c r="B15" s="151">
        <f>SUM(W3:X3)</f>
        <v>0</v>
      </c>
    </row>
    <row r="16" spans="1:94" x14ac:dyDescent="0.2">
      <c r="A16" s="150" t="s">
        <v>223</v>
      </c>
      <c r="B16" s="151">
        <f>SUM(Y3:Z3)</f>
        <v>0</v>
      </c>
    </row>
    <row r="17" spans="1:2" x14ac:dyDescent="0.2">
      <c r="A17" s="150" t="s">
        <v>224</v>
      </c>
      <c r="B17" s="151">
        <f>SUM(AA3:AB3)</f>
        <v>0</v>
      </c>
    </row>
    <row r="18" spans="1:2" ht="13.5" thickBot="1" x14ac:dyDescent="0.25">
      <c r="A18" s="152" t="s">
        <v>225</v>
      </c>
      <c r="B18" s="153">
        <f>SUM(AC3:AD3)</f>
        <v>0</v>
      </c>
    </row>
  </sheetData>
  <sheetProtection sheet="1" objects="1" scenarios="1"/>
  <mergeCells count="2">
    <mergeCell ref="A6:B6"/>
    <mergeCell ref="A5:B5"/>
  </mergeCells>
  <phoneticPr fontId="10" type="noConversion"/>
  <dataValidations count="2">
    <dataValidation allowBlank="1" showInputMessage="1" showErrorMessage="1" prompt="For CPUC Only" sqref="A5:A18 B6:B18" xr:uid="{57119F06-0568-42FB-9DAE-395A98AE51DA}"/>
    <dataValidation allowBlank="1" showInputMessage="1" showErrorMessage="1" prompt="For CPUC Only. " sqref="A2:CP3" xr:uid="{596A0629-8CD1-4503-A03A-4E3EC544ED39}"/>
  </dataValidations>
  <printOptions gridLines="1"/>
  <pageMargins left="0.75" right="0.75" top="1" bottom="1"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54"/>
  <sheetViews>
    <sheetView workbookViewId="0">
      <selection activeCell="A7" sqref="A7"/>
    </sheetView>
  </sheetViews>
  <sheetFormatPr defaultRowHeight="12.75" x14ac:dyDescent="0.2"/>
  <cols>
    <col min="1" max="1" width="14.140625" customWidth="1"/>
    <col min="2" max="2" width="13.85546875" customWidth="1"/>
    <col min="3" max="3" width="25.140625" bestFit="1" customWidth="1"/>
    <col min="4" max="4" width="13.85546875" customWidth="1"/>
    <col min="5" max="6" width="16" customWidth="1"/>
    <col min="7" max="7" width="17.28515625" customWidth="1"/>
    <col min="8" max="8" width="11" customWidth="1"/>
  </cols>
  <sheetData>
    <row r="1" spans="1:8" x14ac:dyDescent="0.2">
      <c r="A1" t="str">
        <f>'Claim Form Summary'!$A$5</f>
        <v>CPCN __####_______</v>
      </c>
      <c r="D1" s="9" t="str">
        <f>'Claim Form Summary'!$A$2</f>
        <v>For Period of _____August 2023_________</v>
      </c>
    </row>
    <row r="2" spans="1:8" s="10" customFormat="1" ht="15.75" x14ac:dyDescent="0.25">
      <c r="A2" s="11" t="s">
        <v>86</v>
      </c>
    </row>
    <row r="3" spans="1:8" s="10" customFormat="1" x14ac:dyDescent="0.2"/>
    <row r="4" spans="1:8" s="13" customFormat="1" ht="45" x14ac:dyDescent="0.2">
      <c r="A4" s="105" t="s">
        <v>303</v>
      </c>
      <c r="B4" s="105" t="s">
        <v>88</v>
      </c>
      <c r="C4" s="137" t="s">
        <v>189</v>
      </c>
      <c r="D4" s="105" t="s">
        <v>89</v>
      </c>
      <c r="E4" s="105" t="s">
        <v>187</v>
      </c>
      <c r="F4" s="105" t="s">
        <v>188</v>
      </c>
      <c r="G4" s="105" t="s">
        <v>92</v>
      </c>
      <c r="H4" s="105" t="s">
        <v>93</v>
      </c>
    </row>
    <row r="5" spans="1:8" s="13" customFormat="1" x14ac:dyDescent="0.2">
      <c r="A5" s="69" t="s">
        <v>295</v>
      </c>
      <c r="B5" s="106" t="s">
        <v>237</v>
      </c>
      <c r="C5" s="139" t="s">
        <v>238</v>
      </c>
      <c r="D5" s="109" t="s">
        <v>120</v>
      </c>
      <c r="E5" s="109" t="s">
        <v>240</v>
      </c>
      <c r="F5" s="109" t="s">
        <v>240</v>
      </c>
      <c r="G5" s="107">
        <v>10</v>
      </c>
      <c r="H5" s="107">
        <v>10</v>
      </c>
    </row>
    <row r="6" spans="1:8" s="13" customFormat="1" x14ac:dyDescent="0.2">
      <c r="A6" s="69" t="s">
        <v>295</v>
      </c>
      <c r="B6" s="106" t="s">
        <v>239</v>
      </c>
      <c r="C6" s="139" t="s">
        <v>238</v>
      </c>
      <c r="D6" s="109" t="s">
        <v>120</v>
      </c>
      <c r="E6" s="109" t="s">
        <v>240</v>
      </c>
      <c r="F6" s="109" t="s">
        <v>240</v>
      </c>
      <c r="G6" s="107">
        <v>5</v>
      </c>
      <c r="H6" s="107">
        <v>5</v>
      </c>
    </row>
    <row r="7" spans="1:8" s="13" customFormat="1" x14ac:dyDescent="0.2">
      <c r="A7" s="69"/>
      <c r="B7" s="106"/>
      <c r="C7" s="139"/>
      <c r="D7" s="109"/>
      <c r="E7" s="109"/>
      <c r="F7" s="109"/>
      <c r="G7" s="107"/>
      <c r="H7" s="107"/>
    </row>
    <row r="8" spans="1:8" s="13" customFormat="1" x14ac:dyDescent="0.2">
      <c r="A8" s="69"/>
      <c r="B8" s="106"/>
      <c r="C8" s="139"/>
      <c r="D8" s="109"/>
      <c r="E8" s="109"/>
      <c r="F8" s="109"/>
      <c r="G8" s="107"/>
      <c r="H8" s="107"/>
    </row>
    <row r="9" spans="1:8" s="13" customFormat="1" x14ac:dyDescent="0.2">
      <c r="A9" s="69"/>
      <c r="B9" s="106"/>
      <c r="C9" s="139"/>
      <c r="D9" s="109"/>
      <c r="E9" s="109"/>
      <c r="F9" s="109"/>
      <c r="G9" s="107"/>
      <c r="H9" s="107"/>
    </row>
    <row r="10" spans="1:8" s="13" customFormat="1" x14ac:dyDescent="0.2">
      <c r="A10" s="69"/>
      <c r="B10" s="106"/>
      <c r="C10" s="139"/>
      <c r="D10" s="109"/>
      <c r="E10" s="109"/>
      <c r="F10" s="109"/>
      <c r="G10" s="107"/>
      <c r="H10" s="107"/>
    </row>
    <row r="11" spans="1:8" s="13" customFormat="1" x14ac:dyDescent="0.2">
      <c r="A11" s="69"/>
      <c r="B11" s="106"/>
      <c r="C11" s="139"/>
      <c r="D11" s="109"/>
      <c r="E11" s="109"/>
      <c r="F11" s="109"/>
      <c r="G11" s="107"/>
      <c r="H11" s="107"/>
    </row>
    <row r="12" spans="1:8" s="13" customFormat="1" x14ac:dyDescent="0.2">
      <c r="A12" s="69"/>
      <c r="B12" s="106"/>
      <c r="C12" s="139"/>
      <c r="D12" s="109"/>
      <c r="E12" s="109"/>
      <c r="F12" s="109"/>
      <c r="G12" s="107"/>
      <c r="H12" s="107"/>
    </row>
    <row r="13" spans="1:8" s="13" customFormat="1" x14ac:dyDescent="0.2">
      <c r="A13" s="69"/>
      <c r="B13" s="106"/>
      <c r="C13" s="139"/>
      <c r="D13" s="109"/>
      <c r="E13" s="109"/>
      <c r="F13" s="109"/>
      <c r="G13" s="107"/>
      <c r="H13" s="107"/>
    </row>
    <row r="14" spans="1:8" s="13" customFormat="1" x14ac:dyDescent="0.2">
      <c r="A14" s="69"/>
      <c r="B14" s="106"/>
      <c r="C14" s="139"/>
      <c r="D14" s="109"/>
      <c r="E14" s="109"/>
      <c r="F14" s="109"/>
      <c r="G14" s="107"/>
      <c r="H14" s="107"/>
    </row>
    <row r="15" spans="1:8" s="13" customFormat="1" x14ac:dyDescent="0.2">
      <c r="A15" s="69"/>
      <c r="B15" s="106"/>
      <c r="C15" s="139"/>
      <c r="D15" s="109"/>
      <c r="E15" s="109"/>
      <c r="F15" s="109"/>
      <c r="G15" s="107"/>
      <c r="H15" s="107"/>
    </row>
    <row r="16" spans="1:8" s="13" customFormat="1" x14ac:dyDescent="0.2">
      <c r="A16" s="69"/>
      <c r="B16" s="106"/>
      <c r="C16" s="139"/>
      <c r="D16" s="109"/>
      <c r="E16" s="109"/>
      <c r="F16" s="109"/>
      <c r="G16" s="107"/>
      <c r="H16" s="107"/>
    </row>
    <row r="17" spans="1:9" s="13" customFormat="1" x14ac:dyDescent="0.2">
      <c r="A17" s="69"/>
      <c r="B17" s="106"/>
      <c r="C17" s="139"/>
      <c r="D17" s="109"/>
      <c r="E17" s="109"/>
      <c r="F17" s="109"/>
      <c r="G17" s="107"/>
      <c r="H17" s="107"/>
    </row>
    <row r="18" spans="1:9" s="13" customFormat="1" x14ac:dyDescent="0.2">
      <c r="A18" s="69"/>
      <c r="B18" s="106"/>
      <c r="C18" s="139"/>
      <c r="D18" s="109"/>
      <c r="E18" s="109"/>
      <c r="F18" s="109"/>
      <c r="G18" s="107"/>
      <c r="H18" s="107"/>
    </row>
    <row r="19" spans="1:9" s="13" customFormat="1" x14ac:dyDescent="0.2">
      <c r="A19" s="69"/>
      <c r="B19" s="106"/>
      <c r="C19" s="139"/>
      <c r="D19" s="109"/>
      <c r="E19" s="109"/>
      <c r="F19" s="109"/>
      <c r="G19" s="107"/>
      <c r="H19" s="107"/>
    </row>
    <row r="20" spans="1:9" s="13" customFormat="1" x14ac:dyDescent="0.2">
      <c r="A20" s="69"/>
      <c r="B20" s="106"/>
      <c r="C20" s="139"/>
      <c r="D20" s="109"/>
      <c r="E20" s="109"/>
      <c r="F20" s="109"/>
      <c r="G20" s="107"/>
      <c r="H20" s="107"/>
    </row>
    <row r="21" spans="1:9" s="13" customFormat="1" x14ac:dyDescent="0.2">
      <c r="A21" s="69"/>
      <c r="B21" s="106"/>
      <c r="C21" s="139"/>
      <c r="D21" s="109"/>
      <c r="E21" s="109"/>
      <c r="F21" s="109"/>
      <c r="G21" s="107"/>
      <c r="H21" s="107"/>
    </row>
    <row r="22" spans="1:9" s="13" customFormat="1" x14ac:dyDescent="0.2">
      <c r="A22" s="69"/>
      <c r="B22" s="106"/>
      <c r="C22" s="139"/>
      <c r="D22" s="109"/>
      <c r="E22" s="109"/>
      <c r="F22" s="109"/>
      <c r="G22" s="107"/>
      <c r="H22" s="107"/>
    </row>
    <row r="23" spans="1:9" s="13" customFormat="1" x14ac:dyDescent="0.2">
      <c r="A23" s="69"/>
      <c r="B23" s="106"/>
      <c r="C23" s="139"/>
      <c r="D23" s="109"/>
      <c r="E23" s="109"/>
      <c r="F23" s="109"/>
      <c r="G23" s="107"/>
      <c r="H23" s="107"/>
    </row>
    <row r="24" spans="1:9" s="13" customFormat="1" x14ac:dyDescent="0.2">
      <c r="A24" s="69"/>
      <c r="B24" s="70"/>
      <c r="C24" s="139"/>
      <c r="D24" s="109"/>
      <c r="E24" s="109"/>
      <c r="F24" s="109"/>
      <c r="G24" s="71"/>
      <c r="H24" s="72"/>
    </row>
    <row r="25" spans="1:9" s="13" customFormat="1" ht="15" x14ac:dyDescent="0.25">
      <c r="A25" s="383" t="s">
        <v>94</v>
      </c>
      <c r="B25" s="383"/>
      <c r="C25" s="383"/>
      <c r="D25" s="383"/>
      <c r="E25" s="383"/>
      <c r="F25" s="134"/>
      <c r="G25" s="73">
        <f>SUM(G5:G24)</f>
        <v>15</v>
      </c>
      <c r="H25" s="74">
        <f>SUM(H5:H24)</f>
        <v>15</v>
      </c>
    </row>
    <row r="26" spans="1:9" s="13" customFormat="1" x14ac:dyDescent="0.2">
      <c r="A26" s="10"/>
      <c r="B26" s="10"/>
      <c r="C26" s="10"/>
      <c r="D26" s="10"/>
      <c r="E26" s="10"/>
      <c r="F26" s="10"/>
      <c r="G26" s="10"/>
      <c r="H26" s="10"/>
      <c r="I26" s="10"/>
    </row>
    <row r="27" spans="1:9" s="13" customFormat="1" x14ac:dyDescent="0.2">
      <c r="A27" s="10"/>
      <c r="B27" s="10"/>
      <c r="C27" s="10"/>
      <c r="D27" s="10"/>
      <c r="E27" s="10"/>
      <c r="F27" s="10"/>
      <c r="G27" s="10"/>
      <c r="H27" s="10"/>
      <c r="I27" s="10"/>
    </row>
    <row r="28" spans="1:9" s="13" customFormat="1" x14ac:dyDescent="0.2">
      <c r="A28" s="10"/>
      <c r="B28" s="10"/>
      <c r="C28" s="10"/>
      <c r="D28" s="10"/>
      <c r="E28" s="10"/>
      <c r="F28" s="10"/>
      <c r="G28" s="10"/>
      <c r="H28" s="10"/>
      <c r="I28" s="10"/>
    </row>
    <row r="29" spans="1:9" s="13" customFormat="1" x14ac:dyDescent="0.2">
      <c r="A29" s="12" t="s">
        <v>95</v>
      </c>
      <c r="B29" s="10"/>
      <c r="C29" s="10"/>
      <c r="D29" s="10"/>
      <c r="E29" s="10"/>
      <c r="F29" s="10"/>
      <c r="G29" s="10"/>
      <c r="H29" s="10"/>
      <c r="I29" s="10"/>
    </row>
    <row r="30" spans="1:9" s="13" customFormat="1" ht="25.5" x14ac:dyDescent="0.2">
      <c r="A30" s="347" t="s">
        <v>87</v>
      </c>
      <c r="B30" s="347" t="s">
        <v>88</v>
      </c>
      <c r="C30" s="348" t="s">
        <v>189</v>
      </c>
      <c r="D30" s="347" t="s">
        <v>89</v>
      </c>
      <c r="E30" s="347" t="s">
        <v>90</v>
      </c>
      <c r="F30" s="347" t="s">
        <v>91</v>
      </c>
      <c r="G30" s="347" t="s">
        <v>96</v>
      </c>
      <c r="H30" s="347" t="s">
        <v>97</v>
      </c>
    </row>
    <row r="31" spans="1:9" s="13" customFormat="1" x14ac:dyDescent="0.2">
      <c r="A31" s="69" t="s">
        <v>295</v>
      </c>
      <c r="B31" s="108" t="s">
        <v>237</v>
      </c>
      <c r="C31" s="139" t="s">
        <v>238</v>
      </c>
      <c r="D31" s="109" t="s">
        <v>120</v>
      </c>
      <c r="E31" s="109" t="s">
        <v>241</v>
      </c>
      <c r="F31" s="109" t="s">
        <v>241</v>
      </c>
      <c r="G31" s="110">
        <v>40</v>
      </c>
      <c r="H31" s="110">
        <v>0</v>
      </c>
      <c r="I31" s="10"/>
    </row>
    <row r="32" spans="1:9" s="13" customFormat="1" x14ac:dyDescent="0.2">
      <c r="A32" s="69" t="s">
        <v>295</v>
      </c>
      <c r="B32" s="108" t="s">
        <v>239</v>
      </c>
      <c r="C32" s="139" t="s">
        <v>238</v>
      </c>
      <c r="D32" s="109" t="s">
        <v>120</v>
      </c>
      <c r="E32" s="109" t="s">
        <v>241</v>
      </c>
      <c r="F32" s="109" t="s">
        <v>241</v>
      </c>
      <c r="G32" s="110">
        <v>30</v>
      </c>
      <c r="H32" s="110">
        <v>0</v>
      </c>
      <c r="I32" s="10"/>
    </row>
    <row r="33" spans="1:13" s="13" customFormat="1" x14ac:dyDescent="0.2">
      <c r="A33" s="69"/>
      <c r="B33" s="108"/>
      <c r="C33" s="139"/>
      <c r="D33" s="109"/>
      <c r="E33" s="109"/>
      <c r="F33" s="109"/>
      <c r="G33" s="110"/>
      <c r="H33" s="110"/>
      <c r="I33" s="10"/>
    </row>
    <row r="34" spans="1:13" s="13" customFormat="1" x14ac:dyDescent="0.2">
      <c r="A34" s="69"/>
      <c r="B34" s="108"/>
      <c r="C34" s="139"/>
      <c r="D34" s="109"/>
      <c r="E34" s="109"/>
      <c r="F34" s="109"/>
      <c r="G34" s="110"/>
      <c r="H34" s="110"/>
      <c r="I34" s="10"/>
    </row>
    <row r="35" spans="1:13" s="10" customFormat="1" x14ac:dyDescent="0.2">
      <c r="A35" s="69"/>
      <c r="B35" s="108"/>
      <c r="C35" s="139"/>
      <c r="D35" s="109"/>
      <c r="E35" s="109"/>
      <c r="F35" s="109"/>
      <c r="G35" s="110"/>
      <c r="H35" s="110"/>
    </row>
    <row r="36" spans="1:13" s="10" customFormat="1" x14ac:dyDescent="0.2">
      <c r="A36" s="69"/>
      <c r="B36" s="108"/>
      <c r="C36" s="139"/>
      <c r="D36" s="109"/>
      <c r="E36" s="109"/>
      <c r="F36" s="109"/>
      <c r="G36" s="110"/>
      <c r="H36" s="110"/>
    </row>
    <row r="37" spans="1:13" s="10" customFormat="1" x14ac:dyDescent="0.2"/>
    <row r="38" spans="1:13" s="10" customFormat="1" x14ac:dyDescent="0.2"/>
    <row r="39" spans="1:13" s="10" customFormat="1" x14ac:dyDescent="0.2"/>
    <row r="40" spans="1:13" s="13" customFormat="1" x14ac:dyDescent="0.2">
      <c r="A40" s="10" t="s">
        <v>98</v>
      </c>
      <c r="B40" s="10"/>
      <c r="C40" s="10"/>
      <c r="D40" s="10"/>
      <c r="E40" s="10"/>
      <c r="F40" s="10"/>
      <c r="G40" s="10"/>
      <c r="H40" s="10"/>
      <c r="I40" s="10"/>
      <c r="K40"/>
      <c r="L40"/>
      <c r="M40"/>
    </row>
    <row r="41" spans="1:13" s="10" customFormat="1" ht="55.5" customHeight="1" x14ac:dyDescent="0.2">
      <c r="A41" s="384" t="s">
        <v>326</v>
      </c>
      <c r="B41" s="384"/>
      <c r="C41" s="384"/>
      <c r="D41" s="384"/>
      <c r="E41" s="384"/>
      <c r="F41" s="384"/>
      <c r="G41" s="9"/>
      <c r="H41" s="9"/>
      <c r="K41"/>
      <c r="L41"/>
      <c r="M41"/>
    </row>
    <row r="42" spans="1:13" s="10" customFormat="1" x14ac:dyDescent="0.2">
      <c r="A42"/>
      <c r="B42"/>
      <c r="C42"/>
      <c r="D42"/>
      <c r="E42"/>
      <c r="F42"/>
      <c r="G42"/>
      <c r="H42"/>
      <c r="K42"/>
      <c r="L42"/>
      <c r="M42"/>
    </row>
    <row r="43" spans="1:13" s="10" customFormat="1" x14ac:dyDescent="0.2">
      <c r="A43"/>
      <c r="B43"/>
      <c r="C43"/>
      <c r="D43"/>
      <c r="E43"/>
      <c r="F43"/>
      <c r="G43"/>
      <c r="H43"/>
      <c r="I43"/>
      <c r="K43"/>
      <c r="L43"/>
      <c r="M43"/>
    </row>
    <row r="44" spans="1:13" s="10" customFormat="1" x14ac:dyDescent="0.2">
      <c r="A44"/>
      <c r="B44"/>
      <c r="C44"/>
      <c r="D44"/>
      <c r="E44"/>
      <c r="F44"/>
      <c r="G44"/>
      <c r="H44"/>
      <c r="I44"/>
      <c r="K44"/>
      <c r="L44"/>
      <c r="M44"/>
    </row>
    <row r="45" spans="1:13" s="10" customFormat="1" x14ac:dyDescent="0.2">
      <c r="A45"/>
      <c r="B45"/>
      <c r="C45"/>
      <c r="D45"/>
      <c r="E45"/>
      <c r="F45"/>
      <c r="G45"/>
      <c r="H45"/>
      <c r="I45"/>
      <c r="K45"/>
      <c r="L45"/>
      <c r="M45"/>
    </row>
    <row r="46" spans="1:13" s="10" customFormat="1" x14ac:dyDescent="0.2">
      <c r="A46"/>
      <c r="B46"/>
      <c r="C46"/>
      <c r="D46"/>
      <c r="E46"/>
      <c r="F46"/>
      <c r="G46"/>
      <c r="H46"/>
      <c r="I46"/>
      <c r="K46"/>
      <c r="L46"/>
      <c r="M46"/>
    </row>
    <row r="47" spans="1:13" s="10" customFormat="1" x14ac:dyDescent="0.2">
      <c r="A47"/>
      <c r="B47"/>
      <c r="C47"/>
      <c r="D47"/>
      <c r="E47"/>
      <c r="F47"/>
      <c r="G47"/>
      <c r="H47"/>
      <c r="I47"/>
      <c r="K47"/>
      <c r="L47"/>
      <c r="M47"/>
    </row>
    <row r="48" spans="1:13" s="10" customFormat="1" x14ac:dyDescent="0.2">
      <c r="A48"/>
      <c r="B48"/>
      <c r="C48"/>
      <c r="D48"/>
      <c r="E48"/>
      <c r="F48"/>
      <c r="G48"/>
      <c r="H48"/>
      <c r="I48"/>
      <c r="K48"/>
      <c r="L48"/>
      <c r="M48"/>
    </row>
    <row r="49" spans="1:13" s="10" customFormat="1" x14ac:dyDescent="0.2">
      <c r="A49"/>
      <c r="B49"/>
      <c r="C49"/>
      <c r="D49"/>
      <c r="E49"/>
      <c r="F49"/>
      <c r="G49"/>
      <c r="H49"/>
      <c r="I49"/>
      <c r="K49"/>
      <c r="L49"/>
      <c r="M49"/>
    </row>
    <row r="50" spans="1:13" s="10" customFormat="1" x14ac:dyDescent="0.2">
      <c r="A50"/>
      <c r="B50"/>
      <c r="C50"/>
      <c r="D50"/>
      <c r="E50"/>
      <c r="F50"/>
      <c r="G50"/>
      <c r="H50"/>
      <c r="I50"/>
      <c r="J50"/>
      <c r="K50"/>
      <c r="L50"/>
    </row>
    <row r="51" spans="1:13" s="10" customFormat="1" x14ac:dyDescent="0.2">
      <c r="A51"/>
      <c r="B51"/>
      <c r="C51"/>
      <c r="D51"/>
      <c r="E51"/>
      <c r="F51"/>
      <c r="G51"/>
      <c r="H51"/>
      <c r="I51"/>
    </row>
    <row r="52" spans="1:13" s="10" customFormat="1" x14ac:dyDescent="0.2">
      <c r="A52"/>
      <c r="B52"/>
      <c r="C52"/>
      <c r="D52"/>
      <c r="E52"/>
      <c r="F52"/>
      <c r="G52"/>
      <c r="H52"/>
      <c r="I52"/>
    </row>
    <row r="53" spans="1:13" s="10" customFormat="1" x14ac:dyDescent="0.2">
      <c r="A53"/>
      <c r="B53"/>
      <c r="C53"/>
      <c r="D53"/>
      <c r="E53"/>
      <c r="F53"/>
      <c r="G53"/>
      <c r="H53"/>
      <c r="I53"/>
    </row>
    <row r="54" spans="1:13" ht="67.5" customHeight="1" x14ac:dyDescent="0.2"/>
  </sheetData>
  <mergeCells count="2">
    <mergeCell ref="A25:E25"/>
    <mergeCell ref="A41:F41"/>
  </mergeCells>
  <phoneticPr fontId="10" type="noConversion"/>
  <dataValidations xWindow="77" yWindow="775" count="6">
    <dataValidation type="list" allowBlank="1" showInputMessage="1" showErrorMessage="1" sqref="C5:C24 C31:C36" xr:uid="{4822DA13-00B9-4D19-AC9F-D3200DADBF28}">
      <formula1>"Voice, Bundled Voice, Bundled Broadband, Bundled Voice and Broadband"</formula1>
    </dataValidation>
    <dataValidation type="list" allowBlank="1" showInputMessage="1" showErrorMessage="1" sqref="E5:F24 E31:F36" xr:uid="{F047FDC6-D4C8-4558-9445-2C36A1108811}">
      <formula1>"Y, N"</formula1>
    </dataValidation>
    <dataValidation type="list" allowBlank="1" showInputMessage="1" showErrorMessage="1" sqref="D22:D24" xr:uid="{B35CA89B-E918-4FC7-9D7C-760C265A61BA}">
      <formula1>"F, C"</formula1>
    </dataValidation>
    <dataValidation type="list" allowBlank="1" showInputMessage="1" showErrorMessage="1" error="Enter F = Flat and M = Measured" prompt="Enter &quot;F&quot; = Flat or &quot;M&quot; = Measured" sqref="A20:A24" xr:uid="{A79FCA17-2BF1-40CF-968A-2BABAB9146DF}">
      <formula1>"F, M"</formula1>
    </dataValidation>
    <dataValidation type="list" allowBlank="1" showInputMessage="1" showErrorMessage="1" sqref="D5:D21" xr:uid="{20CBB2CC-76FE-4A9D-A57B-F2926AD14387}">
      <formula1>"F,C"</formula1>
    </dataValidation>
    <dataValidation type="list" allowBlank="1" showInputMessage="1" showErrorMessage="1" sqref="D31:D36 D5:D19" xr:uid="{1DA40CCF-181B-4E66-85E4-0100C929652A}">
      <formula1>"F,C, F or C"</formula1>
    </dataValidation>
  </dataValidations>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5F4B1-B623-463C-A0E2-CF5D7BED270B}">
  <sheetPr codeName="Sheet4"/>
  <dimension ref="A1:P41"/>
  <sheetViews>
    <sheetView workbookViewId="0">
      <selection activeCell="I6" sqref="I6"/>
    </sheetView>
  </sheetViews>
  <sheetFormatPr defaultRowHeight="12.75" x14ac:dyDescent="0.2"/>
  <cols>
    <col min="1" max="1" width="12.140625" customWidth="1"/>
    <col min="5" max="5" width="12" customWidth="1"/>
    <col min="6" max="6" width="26" customWidth="1"/>
    <col min="10" max="10" width="17.42578125" customWidth="1"/>
    <col min="11" max="11" width="14.5703125" customWidth="1"/>
  </cols>
  <sheetData>
    <row r="1" spans="1:16" x14ac:dyDescent="0.2">
      <c r="A1" t="str">
        <f>'Claim Form Summary'!$A$5</f>
        <v>CPCN __####_______</v>
      </c>
      <c r="D1" s="9" t="str">
        <f>'Claim Form Summary'!$A$2</f>
        <v>For Period of _____August 2023_________</v>
      </c>
    </row>
    <row r="2" spans="1:16" ht="15.75" x14ac:dyDescent="0.25">
      <c r="A2" s="11" t="s">
        <v>292</v>
      </c>
      <c r="B2" s="52"/>
      <c r="C2" s="52"/>
      <c r="D2" s="52"/>
      <c r="E2" s="52"/>
      <c r="F2" s="52"/>
      <c r="G2" s="52"/>
      <c r="H2" s="52"/>
      <c r="I2" s="52"/>
      <c r="J2" s="52"/>
      <c r="K2" s="9"/>
      <c r="L2" s="9"/>
      <c r="M2" s="10"/>
      <c r="N2" s="9"/>
      <c r="O2" s="9"/>
      <c r="P2" s="9"/>
    </row>
    <row r="3" spans="1:16" ht="13.5" thickBot="1" x14ac:dyDescent="0.25">
      <c r="A3" s="51"/>
      <c r="B3" s="9"/>
      <c r="C3" s="9"/>
      <c r="D3" s="9"/>
      <c r="E3" s="9"/>
      <c r="F3" s="9"/>
      <c r="G3" s="111"/>
      <c r="H3" s="9"/>
      <c r="I3" s="9"/>
      <c r="J3" s="9"/>
      <c r="K3" s="9"/>
      <c r="L3" s="9"/>
      <c r="M3" s="10"/>
      <c r="N3" s="9"/>
      <c r="O3" s="9"/>
      <c r="P3" s="9"/>
    </row>
    <row r="4" spans="1:16" ht="13.5" thickBot="1" x14ac:dyDescent="0.25">
      <c r="A4" s="385" t="s">
        <v>99</v>
      </c>
      <c r="B4" s="385"/>
      <c r="C4" s="385"/>
      <c r="D4" s="385"/>
      <c r="E4" s="385"/>
      <c r="F4" s="385"/>
      <c r="G4" s="385"/>
      <c r="H4" s="385"/>
      <c r="I4" s="385"/>
      <c r="J4" s="385"/>
      <c r="K4" s="385"/>
      <c r="L4" s="385"/>
      <c r="M4" s="385"/>
      <c r="N4" s="385"/>
      <c r="O4" s="385"/>
      <c r="P4" s="385"/>
    </row>
    <row r="5" spans="1:16" ht="13.5" thickBot="1" x14ac:dyDescent="0.25">
      <c r="A5" s="19" t="s">
        <v>100</v>
      </c>
      <c r="B5" s="20" t="s">
        <v>101</v>
      </c>
      <c r="C5" s="20" t="s">
        <v>102</v>
      </c>
      <c r="D5" s="20" t="s">
        <v>103</v>
      </c>
      <c r="E5" s="20" t="s">
        <v>104</v>
      </c>
      <c r="F5" s="20" t="s">
        <v>105</v>
      </c>
      <c r="G5" s="20" t="s">
        <v>106</v>
      </c>
      <c r="H5" s="20" t="s">
        <v>107</v>
      </c>
      <c r="I5" s="20" t="s">
        <v>108</v>
      </c>
      <c r="J5" s="20" t="s">
        <v>109</v>
      </c>
      <c r="K5" s="20" t="s">
        <v>110</v>
      </c>
      <c r="L5" s="20" t="s">
        <v>111</v>
      </c>
      <c r="M5" s="20" t="s">
        <v>112</v>
      </c>
      <c r="N5" s="20" t="s">
        <v>113</v>
      </c>
      <c r="O5" s="20" t="s">
        <v>231</v>
      </c>
      <c r="P5" s="20" t="s">
        <v>193</v>
      </c>
    </row>
    <row r="6" spans="1:16" ht="115.5" thickBot="1" x14ac:dyDescent="0.25">
      <c r="A6" s="17" t="s">
        <v>114</v>
      </c>
      <c r="B6" s="17" t="s">
        <v>293</v>
      </c>
      <c r="C6" s="21" t="s">
        <v>115</v>
      </c>
      <c r="D6" s="21" t="s">
        <v>116</v>
      </c>
      <c r="E6" s="21" t="s">
        <v>88</v>
      </c>
      <c r="F6" s="21" t="s">
        <v>189</v>
      </c>
      <c r="G6" s="112" t="s">
        <v>117</v>
      </c>
      <c r="H6" s="21" t="s">
        <v>97</v>
      </c>
      <c r="I6" s="21" t="s">
        <v>233</v>
      </c>
      <c r="J6" s="341" t="s">
        <v>314</v>
      </c>
      <c r="K6" s="48" t="s">
        <v>118</v>
      </c>
      <c r="L6" s="21" t="s">
        <v>211</v>
      </c>
      <c r="M6" s="48" t="s">
        <v>318</v>
      </c>
      <c r="N6" s="17" t="s">
        <v>194</v>
      </c>
      <c r="O6" s="22" t="s">
        <v>119</v>
      </c>
      <c r="P6" s="17" t="s">
        <v>232</v>
      </c>
    </row>
    <row r="7" spans="1:16" ht="13.5" thickBot="1" x14ac:dyDescent="0.25">
      <c r="A7" s="142" t="s">
        <v>294</v>
      </c>
      <c r="B7" s="115" t="s">
        <v>295</v>
      </c>
      <c r="C7" s="23">
        <v>40</v>
      </c>
      <c r="D7" s="23">
        <v>6.5</v>
      </c>
      <c r="E7" s="75" t="s">
        <v>237</v>
      </c>
      <c r="F7" s="75" t="s">
        <v>238</v>
      </c>
      <c r="G7" s="143" t="s">
        <v>120</v>
      </c>
      <c r="H7" s="354">
        <v>5</v>
      </c>
      <c r="I7" s="145">
        <v>0</v>
      </c>
      <c r="J7" s="145">
        <v>30</v>
      </c>
      <c r="K7" s="140">
        <v>0</v>
      </c>
      <c r="L7" s="23">
        <f>C7+D7-H7-I7-J7-K7</f>
        <v>11.5</v>
      </c>
      <c r="M7" s="162">
        <v>17.899999999999999</v>
      </c>
      <c r="N7" s="23">
        <f>MIN(L7:M7)</f>
        <v>11.5</v>
      </c>
      <c r="O7" s="54"/>
      <c r="P7" s="23">
        <f>SUM(K7,N7:O7)</f>
        <v>11.5</v>
      </c>
    </row>
    <row r="8" spans="1:16" ht="13.5" thickBot="1" x14ac:dyDescent="0.25">
      <c r="A8" s="116"/>
      <c r="B8" s="115" t="s">
        <v>295</v>
      </c>
      <c r="C8" s="23">
        <v>30</v>
      </c>
      <c r="D8" s="23">
        <v>6.5</v>
      </c>
      <c r="E8" s="75" t="s">
        <v>239</v>
      </c>
      <c r="F8" s="75" t="s">
        <v>238</v>
      </c>
      <c r="G8" s="143" t="s">
        <v>120</v>
      </c>
      <c r="H8" s="354">
        <v>5</v>
      </c>
      <c r="I8" s="145">
        <v>0</v>
      </c>
      <c r="J8" s="145">
        <v>26.5</v>
      </c>
      <c r="K8" s="140">
        <v>0</v>
      </c>
      <c r="L8" s="23">
        <f>C8+D8-H8-I8-J8-K8</f>
        <v>5</v>
      </c>
      <c r="M8" s="26">
        <v>17.899999999999999</v>
      </c>
      <c r="N8" s="23">
        <f t="shared" ref="N8:N11" si="0">MIN(L8:M8)</f>
        <v>5</v>
      </c>
      <c r="O8" s="54"/>
      <c r="P8" s="23">
        <f>SUM(K8,N8:O8)</f>
        <v>5</v>
      </c>
    </row>
    <row r="9" spans="1:16" ht="13.5" thickBot="1" x14ac:dyDescent="0.25">
      <c r="A9" s="77"/>
      <c r="B9" s="147"/>
      <c r="C9" s="49"/>
      <c r="D9" s="49"/>
      <c r="E9" s="133"/>
      <c r="F9" s="133"/>
      <c r="G9" s="133"/>
      <c r="H9" s="355"/>
      <c r="I9" s="117"/>
      <c r="J9" s="337"/>
      <c r="K9" s="138"/>
      <c r="L9" s="24"/>
      <c r="M9" s="49"/>
      <c r="N9" s="117"/>
      <c r="O9" s="49"/>
      <c r="P9" s="25"/>
    </row>
    <row r="10" spans="1:16" ht="13.5" thickBot="1" x14ac:dyDescent="0.25">
      <c r="A10" s="142" t="s">
        <v>296</v>
      </c>
      <c r="B10" s="115" t="s">
        <v>295</v>
      </c>
      <c r="C10" s="23"/>
      <c r="D10" s="23"/>
      <c r="E10" s="75"/>
      <c r="F10" s="75"/>
      <c r="G10" s="144" t="s">
        <v>121</v>
      </c>
      <c r="H10" s="354"/>
      <c r="I10" s="141">
        <v>0</v>
      </c>
      <c r="J10" s="145"/>
      <c r="K10" s="145">
        <v>0</v>
      </c>
      <c r="L10" s="23">
        <f>C10+D10-H10-I10-J10-K10</f>
        <v>0</v>
      </c>
      <c r="M10" s="162">
        <v>0</v>
      </c>
      <c r="N10" s="23">
        <f t="shared" si="0"/>
        <v>0</v>
      </c>
      <c r="O10" s="54"/>
      <c r="P10" s="23">
        <f>SUM(J10:K10,N10:O10)</f>
        <v>0</v>
      </c>
    </row>
    <row r="11" spans="1:16" ht="13.5" thickBot="1" x14ac:dyDescent="0.25">
      <c r="A11" s="114"/>
      <c r="B11" s="115" t="s">
        <v>295</v>
      </c>
      <c r="C11" s="26"/>
      <c r="D11" s="26"/>
      <c r="E11" s="76"/>
      <c r="F11" s="75"/>
      <c r="G11" s="144" t="s">
        <v>121</v>
      </c>
      <c r="H11" s="356"/>
      <c r="I11" s="141">
        <v>0</v>
      </c>
      <c r="J11" s="145"/>
      <c r="K11" s="145">
        <v>0</v>
      </c>
      <c r="L11" s="23">
        <f>C11+D11-H11-I11-J11-K11</f>
        <v>0</v>
      </c>
      <c r="M11" s="26">
        <v>0</v>
      </c>
      <c r="N11" s="23">
        <f t="shared" si="0"/>
        <v>0</v>
      </c>
      <c r="O11" s="54"/>
      <c r="P11" s="23">
        <f>SUM(J11:K11,N11:O11)</f>
        <v>0</v>
      </c>
    </row>
    <row r="12" spans="1:16" ht="13.5" thickBot="1" x14ac:dyDescent="0.25">
      <c r="A12" s="77"/>
      <c r="B12" s="147"/>
      <c r="C12" s="49"/>
      <c r="D12" s="49"/>
      <c r="E12" s="133"/>
      <c r="F12" s="133"/>
      <c r="G12" s="133"/>
      <c r="H12" s="355"/>
      <c r="I12" s="117"/>
      <c r="J12" s="337"/>
      <c r="K12" s="138"/>
      <c r="L12" s="24"/>
      <c r="M12" s="49"/>
      <c r="N12" s="117"/>
      <c r="O12" s="49"/>
      <c r="P12" s="25"/>
    </row>
    <row r="13" spans="1:16" ht="13.5" thickBot="1" x14ac:dyDescent="0.25">
      <c r="A13" s="13"/>
      <c r="B13" s="10"/>
      <c r="C13" s="10"/>
      <c r="D13" s="10"/>
      <c r="E13" s="10"/>
      <c r="F13" s="10"/>
      <c r="G13" s="78"/>
      <c r="H13" s="10"/>
      <c r="I13" s="10"/>
      <c r="J13" s="10"/>
      <c r="K13" s="10"/>
      <c r="L13" s="10"/>
      <c r="M13" s="10"/>
      <c r="N13" s="10"/>
      <c r="O13" s="10"/>
      <c r="P13" s="10"/>
    </row>
    <row r="14" spans="1:16" ht="13.5" thickBot="1" x14ac:dyDescent="0.25">
      <c r="A14" s="385" t="s">
        <v>122</v>
      </c>
      <c r="B14" s="385"/>
      <c r="C14" s="385"/>
      <c r="D14" s="385"/>
      <c r="E14" s="385"/>
      <c r="F14" s="385"/>
      <c r="G14" s="385"/>
      <c r="H14" s="385"/>
      <c r="I14" s="385"/>
      <c r="J14" s="385"/>
      <c r="K14" s="385"/>
      <c r="L14" s="385"/>
      <c r="M14" s="385"/>
      <c r="N14" s="385"/>
      <c r="O14" s="385"/>
      <c r="P14" s="385"/>
    </row>
    <row r="15" spans="1:16" ht="13.5" thickBot="1" x14ac:dyDescent="0.25">
      <c r="A15" s="19" t="s">
        <v>100</v>
      </c>
      <c r="B15" s="20" t="s">
        <v>101</v>
      </c>
      <c r="C15" s="20" t="s">
        <v>102</v>
      </c>
      <c r="D15" s="20" t="s">
        <v>103</v>
      </c>
      <c r="E15" s="20" t="s">
        <v>104</v>
      </c>
      <c r="F15" s="20" t="s">
        <v>105</v>
      </c>
      <c r="G15" s="20" t="s">
        <v>106</v>
      </c>
      <c r="H15" s="20" t="s">
        <v>107</v>
      </c>
      <c r="I15" s="20" t="s">
        <v>108</v>
      </c>
      <c r="J15" s="20" t="s">
        <v>109</v>
      </c>
      <c r="K15" s="20" t="s">
        <v>110</v>
      </c>
      <c r="L15" s="20" t="s">
        <v>111</v>
      </c>
      <c r="M15" s="20" t="s">
        <v>112</v>
      </c>
      <c r="N15" s="20" t="s">
        <v>113</v>
      </c>
      <c r="O15" s="20" t="s">
        <v>231</v>
      </c>
      <c r="P15" s="20" t="s">
        <v>193</v>
      </c>
    </row>
    <row r="16" spans="1:16" ht="115.5" thickBot="1" x14ac:dyDescent="0.25">
      <c r="A16" s="17" t="s">
        <v>114</v>
      </c>
      <c r="B16" s="17" t="s">
        <v>297</v>
      </c>
      <c r="C16" s="21" t="s">
        <v>115</v>
      </c>
      <c r="D16" s="21" t="s">
        <v>116</v>
      </c>
      <c r="E16" s="21" t="s">
        <v>88</v>
      </c>
      <c r="F16" s="21" t="s">
        <v>189</v>
      </c>
      <c r="G16" s="112" t="s">
        <v>117</v>
      </c>
      <c r="H16" s="21" t="s">
        <v>97</v>
      </c>
      <c r="I16" s="146" t="s">
        <v>203</v>
      </c>
      <c r="J16" s="341" t="s">
        <v>315</v>
      </c>
      <c r="K16" s="48" t="s">
        <v>204</v>
      </c>
      <c r="L16" s="21" t="s">
        <v>211</v>
      </c>
      <c r="M16" s="48" t="s">
        <v>318</v>
      </c>
      <c r="N16" s="17" t="s">
        <v>194</v>
      </c>
      <c r="O16" s="22" t="s">
        <v>119</v>
      </c>
      <c r="P16" s="17" t="s">
        <v>232</v>
      </c>
    </row>
    <row r="17" spans="1:16" ht="13.5" thickBot="1" x14ac:dyDescent="0.25">
      <c r="A17" s="113" t="s">
        <v>298</v>
      </c>
      <c r="B17" s="115" t="s">
        <v>295</v>
      </c>
      <c r="C17" s="54"/>
      <c r="D17" s="54"/>
      <c r="E17" s="75"/>
      <c r="F17" s="75"/>
      <c r="G17" s="143" t="s">
        <v>120</v>
      </c>
      <c r="H17" s="354"/>
      <c r="I17" s="145">
        <v>0</v>
      </c>
      <c r="J17" s="145"/>
      <c r="K17" s="140">
        <v>0</v>
      </c>
      <c r="L17" s="23">
        <f>C17+D17-H17-I17-J17-K17</f>
        <v>0</v>
      </c>
      <c r="M17" s="162">
        <v>0</v>
      </c>
      <c r="N17" s="26">
        <f>MIN(L17:M17)</f>
        <v>0</v>
      </c>
      <c r="O17" s="354"/>
      <c r="P17" s="23">
        <f t="shared" ref="P17:P18" si="1">SUM(K17,N17:O17)</f>
        <v>0</v>
      </c>
    </row>
    <row r="18" spans="1:16" ht="13.5" thickBot="1" x14ac:dyDescent="0.25">
      <c r="A18" s="116"/>
      <c r="B18" s="115" t="s">
        <v>295</v>
      </c>
      <c r="C18" s="54"/>
      <c r="D18" s="54"/>
      <c r="E18" s="75"/>
      <c r="F18" s="75"/>
      <c r="G18" s="143" t="s">
        <v>120</v>
      </c>
      <c r="H18" s="354"/>
      <c r="I18" s="145">
        <v>0</v>
      </c>
      <c r="J18" s="145"/>
      <c r="K18" s="140">
        <v>0</v>
      </c>
      <c r="L18" s="23">
        <f>C18+D18-H18-I18-J18-K18</f>
        <v>0</v>
      </c>
      <c r="M18" s="26">
        <v>0</v>
      </c>
      <c r="N18" s="26">
        <f t="shared" ref="N18:N21" si="2">MIN(L18:M18)</f>
        <v>0</v>
      </c>
      <c r="O18" s="354"/>
      <c r="P18" s="23">
        <f t="shared" si="1"/>
        <v>0</v>
      </c>
    </row>
    <row r="19" spans="1:16" ht="13.5" thickBot="1" x14ac:dyDescent="0.25">
      <c r="A19" s="357"/>
      <c r="B19" s="147"/>
      <c r="C19" s="49"/>
      <c r="D19" s="49"/>
      <c r="E19" s="133"/>
      <c r="F19" s="133"/>
      <c r="G19" s="133"/>
      <c r="H19" s="355"/>
      <c r="I19" s="117"/>
      <c r="J19" s="337"/>
      <c r="K19" s="138"/>
      <c r="L19" s="24"/>
      <c r="M19" s="49"/>
      <c r="N19" s="117"/>
      <c r="O19" s="49"/>
      <c r="P19" s="25"/>
    </row>
    <row r="20" spans="1:16" ht="13.5" thickBot="1" x14ac:dyDescent="0.25">
      <c r="A20" s="113" t="s">
        <v>299</v>
      </c>
      <c r="B20" s="115" t="s">
        <v>295</v>
      </c>
      <c r="C20" s="54"/>
      <c r="D20" s="54"/>
      <c r="E20" s="75"/>
      <c r="F20" s="76"/>
      <c r="G20" s="144" t="s">
        <v>121</v>
      </c>
      <c r="H20" s="354"/>
      <c r="I20" s="141">
        <v>0</v>
      </c>
      <c r="J20" s="145"/>
      <c r="K20" s="145">
        <v>0</v>
      </c>
      <c r="L20" s="23">
        <f>C20+D20-H20-I20-J20-K20</f>
        <v>0</v>
      </c>
      <c r="M20" s="162">
        <v>0</v>
      </c>
      <c r="N20" s="26">
        <f t="shared" si="2"/>
        <v>0</v>
      </c>
      <c r="O20" s="354"/>
      <c r="P20" s="23">
        <f>SUM(J20:K20,N20:O20)</f>
        <v>0</v>
      </c>
    </row>
    <row r="21" spans="1:16" ht="13.5" thickBot="1" x14ac:dyDescent="0.25">
      <c r="A21" s="114"/>
      <c r="B21" s="358" t="s">
        <v>295</v>
      </c>
      <c r="C21" s="55"/>
      <c r="D21" s="55"/>
      <c r="E21" s="76"/>
      <c r="F21" s="75"/>
      <c r="G21" s="144" t="s">
        <v>121</v>
      </c>
      <c r="H21" s="356"/>
      <c r="I21" s="141">
        <v>0</v>
      </c>
      <c r="J21" s="145"/>
      <c r="K21" s="145">
        <v>0</v>
      </c>
      <c r="L21" s="23">
        <f>C21+D21-H21-I21-J21-K21</f>
        <v>0</v>
      </c>
      <c r="M21" s="26">
        <v>0</v>
      </c>
      <c r="N21" s="26">
        <f t="shared" si="2"/>
        <v>0</v>
      </c>
      <c r="O21" s="354"/>
      <c r="P21" s="23">
        <f>SUM(J21:K21,N21:O21)</f>
        <v>0</v>
      </c>
    </row>
    <row r="22" spans="1:16" x14ac:dyDescent="0.2">
      <c r="A22" s="13"/>
      <c r="B22" s="10"/>
      <c r="C22" s="10"/>
      <c r="D22" s="10"/>
      <c r="E22" s="10"/>
      <c r="F22" s="10"/>
      <c r="G22" s="78"/>
      <c r="H22" s="10"/>
      <c r="I22" s="10"/>
      <c r="J22" s="10"/>
      <c r="K22" s="10"/>
      <c r="L22" s="10"/>
      <c r="M22" s="10"/>
      <c r="N22" s="10"/>
      <c r="O22" s="10"/>
      <c r="P22" s="10"/>
    </row>
    <row r="23" spans="1:16" ht="13.5" thickBot="1" x14ac:dyDescent="0.25">
      <c r="A23" s="13"/>
      <c r="B23" s="10"/>
      <c r="C23" s="10"/>
      <c r="D23" s="10"/>
      <c r="E23" s="10"/>
      <c r="F23" s="10"/>
      <c r="G23" s="78"/>
      <c r="H23" s="10"/>
      <c r="I23" s="10"/>
      <c r="J23" s="10"/>
      <c r="K23" s="10"/>
      <c r="L23" s="10"/>
      <c r="M23" s="10"/>
      <c r="N23" s="10"/>
      <c r="O23" s="10"/>
      <c r="P23" s="10"/>
    </row>
    <row r="24" spans="1:16" ht="13.5" thickBot="1" x14ac:dyDescent="0.25">
      <c r="A24" s="385" t="s">
        <v>123</v>
      </c>
      <c r="B24" s="385"/>
      <c r="C24" s="385"/>
      <c r="D24" s="385"/>
      <c r="E24" s="385"/>
      <c r="F24" s="385"/>
      <c r="G24" s="385"/>
      <c r="H24" s="385"/>
      <c r="I24" s="385"/>
      <c r="J24" s="385"/>
      <c r="K24" s="385"/>
      <c r="L24" s="385"/>
      <c r="M24" s="385"/>
      <c r="N24" s="385"/>
      <c r="O24" s="385"/>
      <c r="P24" s="385"/>
    </row>
    <row r="25" spans="1:16" ht="13.5" thickBot="1" x14ac:dyDescent="0.25">
      <c r="A25" s="19" t="s">
        <v>100</v>
      </c>
      <c r="B25" s="20" t="s">
        <v>101</v>
      </c>
      <c r="C25" s="20" t="s">
        <v>102</v>
      </c>
      <c r="D25" s="20" t="s">
        <v>103</v>
      </c>
      <c r="E25" s="20" t="s">
        <v>104</v>
      </c>
      <c r="F25" s="20" t="s">
        <v>105</v>
      </c>
      <c r="G25" s="20" t="s">
        <v>106</v>
      </c>
      <c r="H25" s="20" t="s">
        <v>107</v>
      </c>
      <c r="I25" s="20" t="s">
        <v>108</v>
      </c>
      <c r="J25" s="20" t="s">
        <v>109</v>
      </c>
      <c r="K25" s="20" t="s">
        <v>110</v>
      </c>
      <c r="L25" s="20" t="s">
        <v>111</v>
      </c>
      <c r="M25" s="20" t="s">
        <v>112</v>
      </c>
      <c r="N25" s="20" t="s">
        <v>113</v>
      </c>
      <c r="O25" s="20" t="s">
        <v>231</v>
      </c>
      <c r="P25" s="20" t="s">
        <v>193</v>
      </c>
    </row>
    <row r="26" spans="1:16" ht="115.5" thickBot="1" x14ac:dyDescent="0.25">
      <c r="A26" s="17" t="s">
        <v>114</v>
      </c>
      <c r="B26" s="17" t="s">
        <v>297</v>
      </c>
      <c r="C26" s="21" t="s">
        <v>115</v>
      </c>
      <c r="D26" s="21" t="s">
        <v>116</v>
      </c>
      <c r="E26" s="21" t="s">
        <v>88</v>
      </c>
      <c r="F26" s="21" t="s">
        <v>189</v>
      </c>
      <c r="G26" s="112" t="s">
        <v>117</v>
      </c>
      <c r="H26" s="21" t="s">
        <v>97</v>
      </c>
      <c r="I26" s="21" t="s">
        <v>233</v>
      </c>
      <c r="J26" s="341" t="s">
        <v>314</v>
      </c>
      <c r="K26" s="48" t="s">
        <v>118</v>
      </c>
      <c r="L26" s="21" t="s">
        <v>211</v>
      </c>
      <c r="M26" s="48" t="s">
        <v>318</v>
      </c>
      <c r="N26" s="17" t="s">
        <v>194</v>
      </c>
      <c r="O26" s="22" t="s">
        <v>119</v>
      </c>
      <c r="P26" s="17" t="s">
        <v>232</v>
      </c>
    </row>
    <row r="27" spans="1:16" ht="13.5" thickBot="1" x14ac:dyDescent="0.25">
      <c r="A27" s="78" t="s">
        <v>300</v>
      </c>
      <c r="B27" s="115" t="s">
        <v>295</v>
      </c>
      <c r="C27" s="54"/>
      <c r="D27" s="54"/>
      <c r="E27" s="75"/>
      <c r="F27" s="75"/>
      <c r="G27" s="144" t="s">
        <v>121</v>
      </c>
      <c r="H27" s="354"/>
      <c r="I27" s="141">
        <v>0</v>
      </c>
      <c r="J27" s="145"/>
      <c r="K27" s="145">
        <v>0</v>
      </c>
      <c r="L27" s="23">
        <f>C27+D27-H27-I27-J27-K27</f>
        <v>0</v>
      </c>
      <c r="M27" s="162">
        <v>0</v>
      </c>
      <c r="N27" s="26">
        <f>MIN(L27:M27)</f>
        <v>0</v>
      </c>
      <c r="O27" s="354"/>
      <c r="P27" s="23">
        <f>SUM(J27:K27,N27:O27)</f>
        <v>0</v>
      </c>
    </row>
    <row r="28" spans="1:16" ht="13.5" thickBot="1" x14ac:dyDescent="0.25">
      <c r="A28" s="114"/>
      <c r="B28" s="358" t="s">
        <v>295</v>
      </c>
      <c r="C28" s="55"/>
      <c r="D28" s="55"/>
      <c r="E28" s="76"/>
      <c r="F28" s="75"/>
      <c r="G28" s="144" t="s">
        <v>121</v>
      </c>
      <c r="H28" s="356"/>
      <c r="I28" s="141">
        <v>0</v>
      </c>
      <c r="J28" s="145"/>
      <c r="K28" s="145">
        <v>0</v>
      </c>
      <c r="L28" s="23">
        <f>C28+D28-H28-I28-J28-K28</f>
        <v>0</v>
      </c>
      <c r="M28" s="26">
        <v>0</v>
      </c>
      <c r="N28" s="26">
        <f t="shared" ref="N28" si="3">MIN(L28:M28)</f>
        <v>0</v>
      </c>
      <c r="O28" s="354"/>
      <c r="P28" s="23">
        <f>SUM(J28:K28,N28:O28)</f>
        <v>0</v>
      </c>
    </row>
    <row r="29" spans="1:16" x14ac:dyDescent="0.2">
      <c r="A29" s="13"/>
      <c r="B29" s="10"/>
      <c r="C29" s="10"/>
      <c r="D29" s="10"/>
      <c r="E29" s="10"/>
      <c r="F29" s="10"/>
      <c r="G29" s="78"/>
      <c r="H29" s="10"/>
      <c r="I29" s="10"/>
      <c r="J29" s="10"/>
      <c r="K29" s="10"/>
      <c r="L29" s="10"/>
      <c r="M29" s="10"/>
      <c r="N29" s="10"/>
      <c r="O29" s="10"/>
      <c r="P29" s="10"/>
    </row>
    <row r="30" spans="1:16" ht="13.5" thickBot="1" x14ac:dyDescent="0.25">
      <c r="A30" s="13"/>
      <c r="B30" s="10"/>
      <c r="C30" s="10"/>
      <c r="D30" s="10"/>
      <c r="E30" s="10"/>
      <c r="F30" s="10"/>
      <c r="G30" s="78"/>
      <c r="H30" s="10"/>
      <c r="I30" s="10"/>
      <c r="J30" s="10"/>
      <c r="K30" s="10"/>
      <c r="L30" s="10"/>
      <c r="M30" s="10"/>
      <c r="N30" s="10"/>
      <c r="O30" s="10"/>
      <c r="P30" s="10"/>
    </row>
    <row r="31" spans="1:16" ht="13.5" thickBot="1" x14ac:dyDescent="0.25">
      <c r="A31" s="385" t="s">
        <v>124</v>
      </c>
      <c r="B31" s="385"/>
      <c r="C31" s="385"/>
      <c r="D31" s="385"/>
      <c r="E31" s="385"/>
      <c r="F31" s="385"/>
      <c r="G31" s="385"/>
      <c r="H31" s="385"/>
      <c r="I31" s="385"/>
      <c r="J31" s="385"/>
      <c r="K31" s="385"/>
      <c r="L31" s="385"/>
      <c r="M31" s="385"/>
      <c r="N31" s="385"/>
      <c r="O31" s="385"/>
      <c r="P31" s="385"/>
    </row>
    <row r="32" spans="1:16" ht="13.5" thickBot="1" x14ac:dyDescent="0.25">
      <c r="A32" s="19" t="s">
        <v>100</v>
      </c>
      <c r="B32" s="20" t="s">
        <v>101</v>
      </c>
      <c r="C32" s="20" t="s">
        <v>102</v>
      </c>
      <c r="D32" s="20" t="s">
        <v>103</v>
      </c>
      <c r="E32" s="20" t="s">
        <v>104</v>
      </c>
      <c r="F32" s="20" t="s">
        <v>105</v>
      </c>
      <c r="G32" s="20" t="s">
        <v>106</v>
      </c>
      <c r="H32" s="20" t="s">
        <v>107</v>
      </c>
      <c r="I32" s="20" t="s">
        <v>108</v>
      </c>
      <c r="J32" s="20" t="s">
        <v>109</v>
      </c>
      <c r="K32" s="20" t="s">
        <v>110</v>
      </c>
      <c r="L32" s="20" t="s">
        <v>111</v>
      </c>
      <c r="M32" s="20" t="s">
        <v>112</v>
      </c>
      <c r="N32" s="20" t="s">
        <v>113</v>
      </c>
      <c r="O32" s="20" t="s">
        <v>231</v>
      </c>
      <c r="P32" s="20" t="s">
        <v>193</v>
      </c>
    </row>
    <row r="33" spans="1:16" ht="115.5" thickBot="1" x14ac:dyDescent="0.25">
      <c r="A33" s="17" t="s">
        <v>114</v>
      </c>
      <c r="B33" s="17" t="s">
        <v>297</v>
      </c>
      <c r="C33" s="21" t="s">
        <v>115</v>
      </c>
      <c r="D33" s="21" t="s">
        <v>116</v>
      </c>
      <c r="E33" s="21" t="s">
        <v>88</v>
      </c>
      <c r="F33" s="21" t="s">
        <v>189</v>
      </c>
      <c r="G33" s="112" t="s">
        <v>117</v>
      </c>
      <c r="H33" s="21" t="s">
        <v>97</v>
      </c>
      <c r="I33" s="146" t="s">
        <v>203</v>
      </c>
      <c r="J33" s="341" t="s">
        <v>315</v>
      </c>
      <c r="K33" s="48" t="s">
        <v>204</v>
      </c>
      <c r="L33" s="21" t="s">
        <v>211</v>
      </c>
      <c r="M33" s="48" t="s">
        <v>318</v>
      </c>
      <c r="N33" s="17" t="s">
        <v>194</v>
      </c>
      <c r="O33" s="22" t="s">
        <v>119</v>
      </c>
      <c r="P33" s="17" t="s">
        <v>232</v>
      </c>
    </row>
    <row r="34" spans="1:16" ht="13.5" thickBot="1" x14ac:dyDescent="0.25">
      <c r="A34" s="78" t="s">
        <v>301</v>
      </c>
      <c r="B34" s="115" t="s">
        <v>295</v>
      </c>
      <c r="C34" s="54"/>
      <c r="D34" s="54"/>
      <c r="E34" s="75"/>
      <c r="F34" s="75"/>
      <c r="G34" s="144" t="s">
        <v>121</v>
      </c>
      <c r="H34" s="354"/>
      <c r="I34" s="141">
        <v>0</v>
      </c>
      <c r="J34" s="145"/>
      <c r="K34" s="145">
        <v>0</v>
      </c>
      <c r="L34" s="23">
        <f>C34+D34-H34-I34-J34-K34</f>
        <v>0</v>
      </c>
      <c r="M34" s="162">
        <v>0</v>
      </c>
      <c r="N34" s="26">
        <f>MIN(L34:M34)</f>
        <v>0</v>
      </c>
      <c r="O34" s="354"/>
      <c r="P34" s="23">
        <f>SUM(J34:K34,N34:O34)</f>
        <v>0</v>
      </c>
    </row>
    <row r="35" spans="1:16" ht="13.5" thickBot="1" x14ac:dyDescent="0.25">
      <c r="A35" s="114"/>
      <c r="B35" s="358" t="s">
        <v>295</v>
      </c>
      <c r="C35" s="55"/>
      <c r="D35" s="55"/>
      <c r="E35" s="76"/>
      <c r="F35" s="75"/>
      <c r="G35" s="144" t="s">
        <v>121</v>
      </c>
      <c r="H35" s="356"/>
      <c r="I35" s="141">
        <v>0</v>
      </c>
      <c r="J35" s="145"/>
      <c r="K35" s="145">
        <v>0</v>
      </c>
      <c r="L35" s="23">
        <f>C35+D35-H35-I35-J35-K35</f>
        <v>0</v>
      </c>
      <c r="M35" s="26">
        <v>0</v>
      </c>
      <c r="N35" s="26">
        <f t="shared" ref="N35" si="4">MIN(L35:M35)</f>
        <v>0</v>
      </c>
      <c r="O35" s="354"/>
      <c r="P35" s="23">
        <f>SUM(J35:K35,N35:O35)</f>
        <v>0</v>
      </c>
    </row>
    <row r="36" spans="1:16" x14ac:dyDescent="0.2">
      <c r="A36" s="13"/>
      <c r="B36" s="10"/>
      <c r="C36" s="10"/>
      <c r="D36" s="10"/>
      <c r="E36" s="10"/>
      <c r="F36" s="10"/>
      <c r="G36" s="78"/>
      <c r="H36" s="10"/>
      <c r="I36" s="53"/>
      <c r="J36" s="53"/>
      <c r="K36" s="10"/>
      <c r="L36" s="10"/>
      <c r="M36" s="10"/>
      <c r="N36" s="10"/>
      <c r="O36" s="10"/>
      <c r="P36" s="10"/>
    </row>
    <row r="37" spans="1:16" x14ac:dyDescent="0.2">
      <c r="A37" s="13"/>
      <c r="B37" s="10"/>
      <c r="C37" s="10"/>
      <c r="D37" s="10"/>
      <c r="E37" s="10"/>
      <c r="F37" s="10"/>
      <c r="G37" s="78"/>
      <c r="H37" s="10"/>
      <c r="I37" s="53"/>
      <c r="J37" s="53"/>
      <c r="K37" s="10"/>
      <c r="L37" s="10"/>
      <c r="M37" s="10"/>
      <c r="N37" s="10"/>
      <c r="O37" s="10"/>
      <c r="P37" s="10"/>
    </row>
    <row r="38" spans="1:16" x14ac:dyDescent="0.2">
      <c r="A38" s="13"/>
      <c r="B38" s="10"/>
      <c r="C38" s="10"/>
      <c r="D38" s="10"/>
      <c r="E38" s="10"/>
      <c r="F38" s="10"/>
      <c r="G38" s="78"/>
      <c r="H38" s="10"/>
      <c r="I38" s="53"/>
      <c r="J38" s="53"/>
      <c r="K38" s="10"/>
      <c r="L38" s="10"/>
      <c r="M38" s="10"/>
      <c r="N38" s="10"/>
      <c r="O38" s="10"/>
      <c r="P38" s="10"/>
    </row>
    <row r="39" spans="1:16" x14ac:dyDescent="0.2">
      <c r="A39" s="15" t="s">
        <v>125</v>
      </c>
      <c r="B39" s="10"/>
      <c r="C39" s="10"/>
      <c r="D39" s="10"/>
      <c r="E39" s="10"/>
      <c r="F39" s="10"/>
      <c r="G39" s="78"/>
      <c r="H39" s="10"/>
      <c r="I39" s="10"/>
      <c r="J39" s="10"/>
      <c r="K39" s="10"/>
      <c r="L39" s="10"/>
      <c r="M39" s="10"/>
      <c r="N39" s="10"/>
      <c r="O39" s="10"/>
      <c r="P39" s="10"/>
    </row>
    <row r="40" spans="1:16" ht="15" x14ac:dyDescent="0.2">
      <c r="A40" s="10" t="s">
        <v>316</v>
      </c>
      <c r="B40" s="10"/>
      <c r="C40" s="10"/>
      <c r="D40" s="10"/>
      <c r="E40" s="10"/>
      <c r="F40" s="10"/>
      <c r="G40" s="78"/>
      <c r="H40" s="10"/>
      <c r="I40" s="10"/>
      <c r="J40" s="10"/>
      <c r="K40" s="10"/>
      <c r="L40" s="10"/>
      <c r="M40" s="10"/>
      <c r="N40" s="10"/>
      <c r="O40" s="10"/>
      <c r="P40" s="10"/>
    </row>
    <row r="41" spans="1:16" ht="30.75" customHeight="1" x14ac:dyDescent="0.2">
      <c r="A41" s="386" t="s">
        <v>317</v>
      </c>
      <c r="B41" s="386"/>
      <c r="C41" s="386"/>
      <c r="D41" s="386"/>
      <c r="E41" s="386"/>
      <c r="F41" s="386"/>
      <c r="G41" s="386"/>
      <c r="H41" s="386"/>
      <c r="I41" s="386"/>
      <c r="J41" s="386"/>
      <c r="K41" s="386"/>
      <c r="L41" s="386"/>
      <c r="M41" s="386"/>
      <c r="N41" s="386"/>
      <c r="O41" s="386"/>
      <c r="P41" s="386"/>
    </row>
  </sheetData>
  <mergeCells count="5">
    <mergeCell ref="A4:P4"/>
    <mergeCell ref="A14:P14"/>
    <mergeCell ref="A24:P24"/>
    <mergeCell ref="A31:P31"/>
    <mergeCell ref="A41:P41"/>
  </mergeCells>
  <dataValidations count="19">
    <dataValidation type="list" operator="equal" showDropDown="1" showInputMessage="1" showErrorMessage="1" prompt="Do not change the Line Numbers" sqref="A7" xr:uid="{4826EBE7-7B71-4F11-A86F-8BC2A90AECB0}">
      <formula1>"1 ACP Pilot"</formula1>
    </dataValidation>
    <dataValidation type="list" allowBlank="1" showInputMessage="1" showErrorMessage="1" error="Please choose from the drop down list." sqref="F27:F28 F34:F35 F7:F8 F10:F11 F17:F18 F20:F21" xr:uid="{B1C4220A-DA68-4EAA-970A-25E03032531A}">
      <formula1>"Voice, Bundled Voice, Bundled Broadband, Bundled Voice and Broadband"</formula1>
    </dataValidation>
    <dataValidation type="decimal" allowBlank="1" showInputMessage="1" showErrorMessage="1" errorTitle="Funding Type C - State Makeup" error="Funding Type C receives a maximum of $34.25 if the service meets federal broadband standards. " sqref="K20:K21 K27:K28 K34:K35" xr:uid="{BA382D40-8736-495E-9C86-E397E28D4495}">
      <formula1>0</formula1>
      <formula2>34.25</formula2>
    </dataValidation>
    <dataValidation type="decimal" allowBlank="1" showInputMessage="1" showErrorMessage="1" errorTitle="Federal Subsidy" error="The maximum federal subsidy for meeting broadband standards is $34.25." sqref="I17:I18" xr:uid="{076B7938-B297-4674-8FEE-C9642B8B797E}">
      <formula1>0</formula1>
      <formula2>34.25</formula2>
    </dataValidation>
    <dataValidation type="decimal" allowBlank="1" showInputMessage="1" showErrorMessage="1" errorTitle="Funding Type C - State Makeup" error="Funding Type C receives a maximum of $9.25 if the service meets federal broadband standards. " sqref="K10:K11" xr:uid="{F1B257B7-ACB5-4A90-873F-2B1B945F5698}">
      <formula1>0</formula1>
      <formula2>9.25</formula2>
    </dataValidation>
    <dataValidation type="decimal" allowBlank="1" showInputMessage="1" showErrorMessage="1" errorTitle="Federal Subsidy" error="The maximum federal subsidy for meeting broadband standards is $9.25." sqref="I7:I8" xr:uid="{3C34D7DD-A05A-432C-BC09-6AA78A49EDDC}">
      <formula1>0</formula1>
      <formula2>9.25</formula2>
    </dataValidation>
    <dataValidation type="list" showDropDown="1" showInputMessage="1" showErrorMessage="1" error="Do not change Funding Type" sqref="G20:G21 G27:G28 G34:G35 G10:G11" xr:uid="{12927888-C359-4F1D-BA1B-782812B487D5}">
      <formula1>"C"</formula1>
    </dataValidation>
    <dataValidation type="list" showDropDown="1" showInputMessage="1" showErrorMessage="1" error="Do not change Funding Type" sqref="G7:G8 G17:G18" xr:uid="{0BA0E386-AB1F-4400-8323-57F2A4267CCD}">
      <formula1>"F"</formula1>
    </dataValidation>
    <dataValidation type="list" showDropDown="1" showInputMessage="1" showErrorMessage="1" prompt="Do not change the Line Numbers" sqref="A34" xr:uid="{126A1884-5A00-44CB-8C43-5239A1528423}">
      <formula1>"2.3 ACP Pilot"</formula1>
    </dataValidation>
    <dataValidation type="list" showDropDown="1" showInputMessage="1" showErrorMessage="1" prompt="Do not change the Line Numbers" sqref="A27" xr:uid="{106D58A7-9E39-4B5E-80D0-6C4DA6C90725}">
      <formula1>"2.2 ACP Pilot"</formula1>
    </dataValidation>
    <dataValidation type="list" showDropDown="1" showInputMessage="1" showErrorMessage="1" prompt="Do not change the Line Numbers" sqref="A17" xr:uid="{520D9DC6-9A39-45F6-9FA7-E3BA2CAE47E6}">
      <formula1>"1.1 ACP Pilot"</formula1>
    </dataValidation>
    <dataValidation type="decimal" operator="equal" allowBlank="1" showInputMessage="1" showErrorMessage="1" errorTitle="Funding Type C" error="Funding Type C does not receive federal support." sqref="I10:I11 I20:I21 I27:I28 I34:I35" xr:uid="{486BE225-2E26-4506-B715-2BFF47170176}">
      <formula1>0</formula1>
    </dataValidation>
    <dataValidation type="decimal" operator="equal" allowBlank="1" showInputMessage="1" showErrorMessage="1" errorTitle="State Makeup for Federal Support" error="Funding Type F does not receive State Makeup subsidies." sqref="K7:K8 K17:K18" xr:uid="{97C8CE86-1441-429F-BD36-B77193C9C5EF}">
      <formula1>0</formula1>
    </dataValidation>
    <dataValidation type="decimal" operator="lessThanOrEqual" allowBlank="1" showInputMessage="1" showErrorMessage="1" error="The Maximum Broadband Benefit is up to $50_x000a_" sqref="J34:J35" xr:uid="{8A99F5F3-F86E-4137-A962-C3BDE1DB05E3}">
      <formula1>50</formula1>
    </dataValidation>
    <dataValidation type="decimal" operator="lessThanOrEqual" allowBlank="1" showInputMessage="1" showErrorMessage="1" error="The Maximum Broadband Benefit is up to $75_x000a__x000a_" sqref="J20:J21 J17:J18" xr:uid="{B39011C0-63A6-4787-A7FC-8C950157C25F}">
      <formula1>75</formula1>
    </dataValidation>
    <dataValidation type="list" operator="equal" showDropDown="1" showInputMessage="1" showErrorMessage="1" prompt="Do not change the Line Numbers" sqref="A10" xr:uid="{3FB7A878-2934-450E-99EC-2651B2423500}">
      <formula1>"2 ACP Pilot"</formula1>
    </dataValidation>
    <dataValidation type="list" showDropDown="1" showInputMessage="1" showErrorMessage="1" prompt="Do not change the Line Numbers" sqref="A20" xr:uid="{D6843012-85F2-4E37-9E7E-6A28B8AD9C3E}">
      <formula1>"2.1 ACP Pilot"</formula1>
    </dataValidation>
    <dataValidation type="decimal" operator="lessThanOrEqual" allowBlank="1" showInputMessage="1" showErrorMessage="1" error="The Maximum Broadband Benefit is up to $30_x000a_" sqref="J7:J8 J10:J11 J27:J28" xr:uid="{90CD8C15-B018-446F-BB8A-3A3E6D8041DA}">
      <formula1>30</formula1>
    </dataValidation>
    <dataValidation type="decimal" allowBlank="1" showInputMessage="1" showErrorMessage="1" error="Maximum SSA = $17.90_x000a_" sqref="M7:M8 M10:M11 M17:M18 M20:M21 M27:M28 M34:M35" xr:uid="{1A8C9355-BAC5-4575-9805-89D9455557A9}">
      <formula1>0</formula1>
      <formula2>17.9</formula2>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S61"/>
  <sheetViews>
    <sheetView workbookViewId="0">
      <selection activeCell="M32" sqref="M32"/>
    </sheetView>
  </sheetViews>
  <sheetFormatPr defaultColWidth="9.140625" defaultRowHeight="12.75" x14ac:dyDescent="0.2"/>
  <cols>
    <col min="1" max="1" width="11.5703125" style="230" customWidth="1"/>
    <col min="2" max="2" width="25.7109375" style="230" bestFit="1" customWidth="1"/>
    <col min="3" max="3" width="17.85546875" style="309" customWidth="1"/>
    <col min="4" max="5" width="17.85546875" style="230" customWidth="1"/>
    <col min="6" max="6" width="16.5703125" style="234" customWidth="1"/>
    <col min="7" max="7" width="18" style="235" customWidth="1"/>
    <col min="8" max="8" width="21.7109375" style="233" customWidth="1"/>
    <col min="9" max="16384" width="9.140625" style="230"/>
  </cols>
  <sheetData>
    <row r="1" spans="1:8" s="163" customFormat="1" x14ac:dyDescent="0.2">
      <c r="A1" s="163" t="str">
        <f>'Claim Form Summary'!$A$5</f>
        <v>CPCN __####_______</v>
      </c>
      <c r="D1" s="195" t="str">
        <f>'Claim Form Summary'!$A$2</f>
        <v>For Period of _____August 2023_________</v>
      </c>
    </row>
    <row r="2" spans="1:8" ht="15.75" x14ac:dyDescent="0.25">
      <c r="A2" s="228" t="s">
        <v>325</v>
      </c>
      <c r="B2" s="229"/>
      <c r="C2" s="230"/>
      <c r="F2" s="231"/>
      <c r="G2" s="232"/>
    </row>
    <row r="3" spans="1:8" ht="13.5" thickBot="1" x14ac:dyDescent="0.25">
      <c r="C3" s="230"/>
    </row>
    <row r="4" spans="1:8" s="238" customFormat="1" ht="39" thickBot="1" x14ac:dyDescent="0.25">
      <c r="A4" s="236" t="s">
        <v>114</v>
      </c>
      <c r="B4" s="236" t="s">
        <v>126</v>
      </c>
      <c r="C4" s="236" t="s">
        <v>89</v>
      </c>
      <c r="D4" s="236" t="s">
        <v>88</v>
      </c>
      <c r="E4" s="236" t="s">
        <v>189</v>
      </c>
      <c r="F4" s="237" t="s">
        <v>127</v>
      </c>
      <c r="G4" s="236" t="s">
        <v>128</v>
      </c>
      <c r="H4" s="237" t="s">
        <v>129</v>
      </c>
    </row>
    <row r="5" spans="1:8" s="238" customFormat="1" ht="13.5" customHeight="1" thickBot="1" x14ac:dyDescent="0.25">
      <c r="A5" s="239" t="s">
        <v>205</v>
      </c>
      <c r="B5" s="240"/>
      <c r="C5" s="240"/>
      <c r="D5" s="240"/>
      <c r="E5" s="240"/>
      <c r="F5" s="240"/>
      <c r="G5" s="240"/>
      <c r="H5" s="241"/>
    </row>
    <row r="6" spans="1:8" ht="13.5" thickBot="1" x14ac:dyDescent="0.25">
      <c r="A6" s="336" t="s">
        <v>294</v>
      </c>
      <c r="B6" s="359" t="s">
        <v>130</v>
      </c>
      <c r="C6" s="361" t="s">
        <v>120</v>
      </c>
      <c r="D6" s="243" t="s">
        <v>237</v>
      </c>
      <c r="E6" s="264" t="s">
        <v>238</v>
      </c>
      <c r="F6" s="244">
        <f>'ACP Pilot'!P7</f>
        <v>11.5</v>
      </c>
      <c r="G6" s="245">
        <v>10</v>
      </c>
      <c r="H6" s="246">
        <f>F6*G6</f>
        <v>115</v>
      </c>
    </row>
    <row r="7" spans="1:8" ht="13.5" thickBot="1" x14ac:dyDescent="0.25">
      <c r="A7" s="363"/>
      <c r="B7" s="362"/>
      <c r="C7" s="364" t="s">
        <v>120</v>
      </c>
      <c r="D7" s="243" t="s">
        <v>239</v>
      </c>
      <c r="E7" s="264" t="s">
        <v>238</v>
      </c>
      <c r="F7" s="365">
        <f>'ACP Pilot'!P8</f>
        <v>5</v>
      </c>
      <c r="G7" s="366">
        <v>5</v>
      </c>
      <c r="H7" s="367">
        <f>F7*G7</f>
        <v>25</v>
      </c>
    </row>
    <row r="8" spans="1:8" ht="13.5" thickTop="1" x14ac:dyDescent="0.2">
      <c r="A8" s="253"/>
      <c r="B8" s="253" t="s">
        <v>212</v>
      </c>
      <c r="C8" s="254"/>
      <c r="D8" s="255"/>
      <c r="E8" s="255"/>
      <c r="F8" s="256"/>
      <c r="G8" s="257"/>
      <c r="H8" s="370">
        <f>ROUND(SUM(H6:H7),2)</f>
        <v>140</v>
      </c>
    </row>
    <row r="9" spans="1:8" ht="13.5" thickBot="1" x14ac:dyDescent="0.25">
      <c r="A9" s="258"/>
      <c r="B9" s="258"/>
      <c r="C9" s="259"/>
      <c r="D9" s="260"/>
      <c r="E9" s="260"/>
      <c r="F9" s="261"/>
      <c r="G9" s="262"/>
      <c r="H9" s="263"/>
    </row>
    <row r="10" spans="1:8" ht="13.5" thickBot="1" x14ac:dyDescent="0.25">
      <c r="A10" s="387" t="s">
        <v>94</v>
      </c>
      <c r="B10" s="388"/>
      <c r="C10" s="388"/>
      <c r="D10" s="388"/>
      <c r="E10" s="388"/>
      <c r="F10" s="388"/>
      <c r="G10" s="388"/>
      <c r="H10" s="310">
        <f>ROUND(SUM(H8),2)</f>
        <v>140</v>
      </c>
    </row>
    <row r="11" spans="1:8" x14ac:dyDescent="0.2">
      <c r="C11" s="265"/>
      <c r="D11" s="266"/>
      <c r="E11" s="266"/>
      <c r="F11" s="261"/>
      <c r="G11" s="262"/>
      <c r="H11" s="267"/>
    </row>
    <row r="12" spans="1:8" ht="13.5" thickBot="1" x14ac:dyDescent="0.25">
      <c r="C12" s="265"/>
      <c r="D12" s="266"/>
      <c r="E12" s="266"/>
      <c r="F12" s="261"/>
      <c r="G12" s="262"/>
      <c r="H12" s="267"/>
    </row>
    <row r="13" spans="1:8" ht="13.5" thickBot="1" x14ac:dyDescent="0.25">
      <c r="A13" s="239" t="s">
        <v>206</v>
      </c>
      <c r="B13" s="240"/>
      <c r="C13" s="268"/>
      <c r="D13" s="269"/>
      <c r="E13" s="269"/>
      <c r="F13" s="270"/>
      <c r="G13" s="271"/>
      <c r="H13" s="272"/>
    </row>
    <row r="14" spans="1:8" ht="13.5" thickBot="1" x14ac:dyDescent="0.25">
      <c r="A14" s="336" t="s">
        <v>298</v>
      </c>
      <c r="B14" s="359" t="s">
        <v>131</v>
      </c>
      <c r="C14" s="242" t="s">
        <v>120</v>
      </c>
      <c r="D14" s="243"/>
      <c r="E14" s="264"/>
      <c r="F14" s="244"/>
      <c r="G14" s="245"/>
      <c r="H14" s="246">
        <f>F14*G14</f>
        <v>0</v>
      </c>
    </row>
    <row r="15" spans="1:8" ht="13.5" thickBot="1" x14ac:dyDescent="0.25">
      <c r="A15" s="360"/>
      <c r="B15" s="294"/>
      <c r="C15" s="247" t="s">
        <v>120</v>
      </c>
      <c r="D15" s="248"/>
      <c r="E15" s="249"/>
      <c r="F15" s="250"/>
      <c r="G15" s="251"/>
      <c r="H15" s="252">
        <f>F15*G15</f>
        <v>0</v>
      </c>
    </row>
    <row r="16" spans="1:8" ht="13.5" thickTop="1" x14ac:dyDescent="0.2">
      <c r="A16" s="273"/>
      <c r="B16" s="253" t="s">
        <v>212</v>
      </c>
      <c r="C16" s="254"/>
      <c r="D16" s="255"/>
      <c r="E16" s="255"/>
      <c r="F16" s="256"/>
      <c r="G16" s="257"/>
      <c r="H16" s="370">
        <f>ROUND(SUM(H14:H15),2)</f>
        <v>0</v>
      </c>
    </row>
    <row r="17" spans="1:19" ht="13.5" thickBot="1" x14ac:dyDescent="0.25">
      <c r="A17" s="274"/>
      <c r="B17" s="258"/>
      <c r="C17" s="259"/>
      <c r="D17" s="260"/>
      <c r="E17" s="260"/>
      <c r="F17" s="261"/>
      <c r="G17" s="262"/>
      <c r="H17" s="275"/>
    </row>
    <row r="18" spans="1:19" ht="13.5" thickBot="1" x14ac:dyDescent="0.25">
      <c r="A18" s="387" t="s">
        <v>94</v>
      </c>
      <c r="B18" s="388"/>
      <c r="C18" s="388"/>
      <c r="D18" s="388"/>
      <c r="E18" s="388"/>
      <c r="F18" s="388"/>
      <c r="G18" s="388"/>
      <c r="H18" s="310">
        <f>ROUND(SUM(H16),2)</f>
        <v>0</v>
      </c>
    </row>
    <row r="19" spans="1:19" x14ac:dyDescent="0.2">
      <c r="A19" s="276"/>
      <c r="B19" s="276"/>
      <c r="C19" s="277"/>
      <c r="D19" s="278"/>
      <c r="E19" s="278"/>
      <c r="F19" s="279"/>
      <c r="G19" s="280"/>
      <c r="H19" s="281"/>
      <c r="I19" s="282"/>
      <c r="J19" s="282"/>
      <c r="K19" s="282"/>
      <c r="L19" s="282"/>
    </row>
    <row r="20" spans="1:19" ht="13.5" thickBot="1" x14ac:dyDescent="0.25">
      <c r="A20" s="258"/>
      <c r="B20" s="283"/>
      <c r="C20" s="259"/>
      <c r="D20" s="284"/>
      <c r="E20" s="284"/>
      <c r="F20" s="285"/>
      <c r="G20" s="286"/>
      <c r="H20" s="287"/>
      <c r="I20" s="282"/>
      <c r="J20" s="282"/>
      <c r="K20" s="282"/>
      <c r="L20" s="282"/>
    </row>
    <row r="21" spans="1:19" ht="13.5" thickBot="1" x14ac:dyDescent="0.25">
      <c r="A21" s="297" t="s">
        <v>207</v>
      </c>
      <c r="B21" s="298"/>
      <c r="C21" s="298"/>
      <c r="D21" s="298"/>
      <c r="E21" s="298"/>
      <c r="F21" s="298"/>
      <c r="G21" s="298"/>
      <c r="H21" s="299"/>
      <c r="I21" s="300"/>
      <c r="J21" s="300"/>
      <c r="K21" s="282"/>
      <c r="L21" s="282"/>
    </row>
    <row r="22" spans="1:19" ht="13.5" thickBot="1" x14ac:dyDescent="0.25">
      <c r="A22" s="336" t="s">
        <v>296</v>
      </c>
      <c r="B22" s="359" t="s">
        <v>130</v>
      </c>
      <c r="C22" s="289" t="s">
        <v>121</v>
      </c>
      <c r="D22" s="243"/>
      <c r="E22" s="264"/>
      <c r="F22" s="244"/>
      <c r="G22" s="245"/>
      <c r="H22" s="246">
        <f>F22*G22</f>
        <v>0</v>
      </c>
    </row>
    <row r="23" spans="1:19" ht="13.5" thickBot="1" x14ac:dyDescent="0.25">
      <c r="A23" s="360"/>
      <c r="B23" s="294"/>
      <c r="C23" s="301" t="s">
        <v>121</v>
      </c>
      <c r="D23" s="248"/>
      <c r="E23" s="249"/>
      <c r="F23" s="250"/>
      <c r="G23" s="251"/>
      <c r="H23" s="252">
        <f>F23*G23</f>
        <v>0</v>
      </c>
    </row>
    <row r="24" spans="1:19" ht="13.5" thickTop="1" x14ac:dyDescent="0.2">
      <c r="A24" s="273"/>
      <c r="B24" s="253" t="s">
        <v>212</v>
      </c>
      <c r="C24" s="254"/>
      <c r="D24" s="255"/>
      <c r="E24" s="255"/>
      <c r="F24" s="256"/>
      <c r="G24" s="257"/>
      <c r="H24" s="370">
        <f>ROUND(SUM(H22:H23),2)</f>
        <v>0</v>
      </c>
    </row>
    <row r="25" spans="1:19" ht="13.5" thickBot="1" x14ac:dyDescent="0.25">
      <c r="A25" s="274"/>
      <c r="B25" s="258"/>
      <c r="C25" s="288"/>
      <c r="D25" s="260"/>
      <c r="E25" s="260"/>
      <c r="F25" s="261"/>
      <c r="G25" s="262"/>
      <c r="H25" s="302"/>
    </row>
    <row r="26" spans="1:19" ht="13.5" thickBot="1" x14ac:dyDescent="0.25">
      <c r="A26" s="387" t="s">
        <v>94</v>
      </c>
      <c r="B26" s="388"/>
      <c r="C26" s="388"/>
      <c r="D26" s="388"/>
      <c r="E26" s="388"/>
      <c r="F26" s="388"/>
      <c r="G26" s="388"/>
      <c r="H26" s="310">
        <f>ROUND(SUM(H24),2)</f>
        <v>0</v>
      </c>
    </row>
    <row r="27" spans="1:19" x14ac:dyDescent="0.2">
      <c r="A27" s="258"/>
      <c r="B27" s="258"/>
      <c r="C27" s="288"/>
      <c r="D27" s="260"/>
      <c r="E27" s="260"/>
      <c r="F27" s="261"/>
      <c r="G27" s="262"/>
      <c r="H27" s="267"/>
    </row>
    <row r="28" spans="1:19" ht="13.5" thickBot="1" x14ac:dyDescent="0.25">
      <c r="A28" s="258"/>
      <c r="B28" s="258"/>
      <c r="C28" s="288"/>
      <c r="D28" s="260"/>
      <c r="E28" s="260"/>
      <c r="F28" s="261"/>
      <c r="G28" s="262"/>
      <c r="H28" s="267"/>
    </row>
    <row r="29" spans="1:19" ht="13.5" thickBot="1" x14ac:dyDescent="0.25">
      <c r="A29" s="303" t="s">
        <v>208</v>
      </c>
      <c r="B29" s="304"/>
      <c r="C29" s="304"/>
      <c r="D29" s="304"/>
      <c r="E29" s="304"/>
      <c r="F29" s="304"/>
      <c r="G29" s="304"/>
      <c r="H29" s="305"/>
      <c r="I29" s="300"/>
      <c r="J29" s="300"/>
    </row>
    <row r="30" spans="1:19" ht="13.5" thickBot="1" x14ac:dyDescent="0.25">
      <c r="A30" s="336" t="s">
        <v>299</v>
      </c>
      <c r="B30" s="359" t="s">
        <v>131</v>
      </c>
      <c r="C30" s="289" t="s">
        <v>121</v>
      </c>
      <c r="D30" s="243"/>
      <c r="E30" s="264"/>
      <c r="F30" s="244"/>
      <c r="G30" s="245"/>
      <c r="H30" s="246">
        <f>F30*G30</f>
        <v>0</v>
      </c>
      <c r="I30" s="282"/>
      <c r="J30" s="282"/>
      <c r="K30" s="282"/>
      <c r="L30" s="282"/>
      <c r="M30" s="282"/>
      <c r="N30" s="282"/>
      <c r="O30" s="282"/>
      <c r="P30" s="282"/>
      <c r="Q30" s="282"/>
      <c r="R30" s="282"/>
      <c r="S30" s="282"/>
    </row>
    <row r="31" spans="1:19" ht="13.5" thickBot="1" x14ac:dyDescent="0.25">
      <c r="A31" s="360"/>
      <c r="B31" s="294"/>
      <c r="C31" s="301" t="s">
        <v>121</v>
      </c>
      <c r="D31" s="248"/>
      <c r="E31" s="249"/>
      <c r="F31" s="250"/>
      <c r="G31" s="251"/>
      <c r="H31" s="252">
        <f>F31*G31</f>
        <v>0</v>
      </c>
      <c r="I31" s="282"/>
      <c r="J31" s="282"/>
      <c r="K31" s="282"/>
      <c r="L31" s="282"/>
      <c r="M31" s="282"/>
      <c r="N31" s="282"/>
      <c r="O31" s="282"/>
      <c r="P31" s="282"/>
      <c r="Q31" s="282"/>
      <c r="R31" s="282"/>
      <c r="S31" s="282"/>
    </row>
    <row r="32" spans="1:19" ht="13.5" thickTop="1" x14ac:dyDescent="0.2">
      <c r="A32" s="273"/>
      <c r="B32" s="253" t="s">
        <v>212</v>
      </c>
      <c r="C32" s="254"/>
      <c r="D32" s="255"/>
      <c r="E32" s="255"/>
      <c r="F32" s="256"/>
      <c r="G32" s="257"/>
      <c r="H32" s="370">
        <f>ROUND(SUM(H30:H31),2)</f>
        <v>0</v>
      </c>
      <c r="I32" s="282"/>
      <c r="J32" s="282"/>
      <c r="K32" s="282"/>
      <c r="L32" s="282"/>
      <c r="M32" s="282"/>
      <c r="N32" s="282"/>
      <c r="O32" s="282"/>
      <c r="P32" s="282"/>
      <c r="Q32" s="282"/>
      <c r="R32" s="282"/>
      <c r="S32" s="282"/>
    </row>
    <row r="33" spans="1:19" ht="13.5" thickBot="1" x14ac:dyDescent="0.25">
      <c r="A33" s="274"/>
      <c r="B33" s="258"/>
      <c r="C33" s="288"/>
      <c r="D33" s="260"/>
      <c r="E33" s="260"/>
      <c r="F33" s="261"/>
      <c r="G33" s="262"/>
      <c r="H33" s="302"/>
      <c r="I33" s="282"/>
      <c r="J33" s="282"/>
      <c r="K33" s="282"/>
      <c r="L33" s="282"/>
      <c r="M33" s="282"/>
      <c r="N33" s="282"/>
      <c r="O33" s="282"/>
      <c r="P33" s="282"/>
      <c r="Q33" s="282"/>
      <c r="R33" s="282"/>
      <c r="S33" s="282"/>
    </row>
    <row r="34" spans="1:19" ht="13.5" thickBot="1" x14ac:dyDescent="0.25">
      <c r="A34" s="387" t="s">
        <v>94</v>
      </c>
      <c r="B34" s="388"/>
      <c r="C34" s="388"/>
      <c r="D34" s="388"/>
      <c r="E34" s="388"/>
      <c r="F34" s="388"/>
      <c r="G34" s="388"/>
      <c r="H34" s="310">
        <f>ROUND(SUM(H32),2)</f>
        <v>0</v>
      </c>
      <c r="I34" s="282"/>
      <c r="J34" s="282"/>
      <c r="K34" s="282"/>
      <c r="L34" s="282"/>
      <c r="M34" s="282"/>
      <c r="N34" s="282"/>
      <c r="O34" s="282"/>
      <c r="P34" s="282"/>
      <c r="Q34" s="282"/>
      <c r="R34" s="282"/>
      <c r="S34" s="282"/>
    </row>
    <row r="35" spans="1:19" x14ac:dyDescent="0.2">
      <c r="C35" s="265"/>
      <c r="D35" s="266"/>
      <c r="E35" s="266"/>
      <c r="F35" s="261"/>
      <c r="G35" s="262"/>
      <c r="H35" s="267"/>
      <c r="I35" s="282"/>
      <c r="J35" s="282"/>
      <c r="K35" s="282"/>
      <c r="L35" s="282"/>
      <c r="M35" s="282"/>
      <c r="N35" s="282"/>
      <c r="O35" s="282"/>
      <c r="P35" s="282"/>
      <c r="Q35" s="282"/>
      <c r="R35" s="282"/>
      <c r="S35" s="282"/>
    </row>
    <row r="36" spans="1:19" ht="13.5" thickBot="1" x14ac:dyDescent="0.25">
      <c r="C36" s="265"/>
      <c r="D36" s="266"/>
      <c r="E36" s="266"/>
      <c r="F36" s="261"/>
      <c r="G36" s="262"/>
      <c r="H36" s="267"/>
      <c r="I36" s="282"/>
      <c r="J36" s="282"/>
      <c r="K36" s="282"/>
      <c r="L36" s="282"/>
      <c r="M36" s="282"/>
      <c r="N36" s="282"/>
      <c r="O36" s="282"/>
      <c r="P36" s="282"/>
      <c r="Q36" s="282"/>
      <c r="R36" s="282"/>
      <c r="S36" s="282"/>
    </row>
    <row r="37" spans="1:19" ht="13.5" thickBot="1" x14ac:dyDescent="0.25">
      <c r="A37" s="239" t="s">
        <v>209</v>
      </c>
      <c r="B37" s="240"/>
      <c r="C37" s="240"/>
      <c r="D37" s="240"/>
      <c r="E37" s="240"/>
      <c r="F37" s="240"/>
      <c r="G37" s="240"/>
      <c r="H37" s="241"/>
      <c r="I37" s="282"/>
      <c r="J37" s="282"/>
      <c r="K37" s="282"/>
      <c r="L37" s="282"/>
      <c r="M37" s="282"/>
      <c r="N37" s="282"/>
      <c r="O37" s="282"/>
      <c r="P37" s="282"/>
      <c r="Q37" s="282"/>
      <c r="R37" s="282"/>
      <c r="S37" s="282"/>
    </row>
    <row r="38" spans="1:19" ht="13.5" thickBot="1" x14ac:dyDescent="0.25">
      <c r="A38" s="336" t="s">
        <v>300</v>
      </c>
      <c r="B38" s="359" t="s">
        <v>132</v>
      </c>
      <c r="C38" s="289" t="s">
        <v>121</v>
      </c>
      <c r="D38" s="243"/>
      <c r="E38" s="264"/>
      <c r="F38" s="244"/>
      <c r="G38" s="245"/>
      <c r="H38" s="246">
        <f>F38*G38</f>
        <v>0</v>
      </c>
      <c r="I38" s="282"/>
      <c r="J38" s="282"/>
      <c r="K38" s="282"/>
      <c r="L38" s="282"/>
      <c r="M38" s="282"/>
      <c r="N38" s="282"/>
      <c r="O38" s="282"/>
      <c r="P38" s="282"/>
      <c r="Q38" s="282"/>
      <c r="R38" s="282"/>
      <c r="S38" s="282"/>
    </row>
    <row r="39" spans="1:19" ht="13.5" thickBot="1" x14ac:dyDescent="0.25">
      <c r="A39" s="360"/>
      <c r="B39" s="294"/>
      <c r="C39" s="301" t="s">
        <v>121</v>
      </c>
      <c r="D39" s="248"/>
      <c r="E39" s="249"/>
      <c r="F39" s="250"/>
      <c r="G39" s="251"/>
      <c r="H39" s="252">
        <f>F39*G39</f>
        <v>0</v>
      </c>
      <c r="I39" s="282"/>
      <c r="J39" s="282"/>
      <c r="K39" s="282"/>
      <c r="L39" s="282"/>
      <c r="M39" s="282"/>
      <c r="N39" s="282"/>
      <c r="O39" s="282"/>
      <c r="P39" s="282"/>
      <c r="Q39" s="282"/>
      <c r="R39" s="282"/>
      <c r="S39" s="282"/>
    </row>
    <row r="40" spans="1:19" ht="13.5" thickTop="1" x14ac:dyDescent="0.2">
      <c r="A40" s="273"/>
      <c r="B40" s="253" t="s">
        <v>212</v>
      </c>
      <c r="C40" s="254"/>
      <c r="D40" s="255"/>
      <c r="E40" s="255"/>
      <c r="F40" s="256"/>
      <c r="G40" s="257"/>
      <c r="H40" s="370">
        <f>ROUND(SUM(H38:H39),2)</f>
        <v>0</v>
      </c>
      <c r="I40" s="282"/>
      <c r="J40" s="282"/>
      <c r="K40" s="282"/>
      <c r="L40" s="282"/>
      <c r="M40" s="282"/>
      <c r="N40" s="282"/>
      <c r="O40" s="282"/>
      <c r="P40" s="282"/>
      <c r="Q40" s="282"/>
      <c r="R40" s="282"/>
      <c r="S40" s="282"/>
    </row>
    <row r="41" spans="1:19" ht="13.5" thickBot="1" x14ac:dyDescent="0.25">
      <c r="A41" s="274"/>
      <c r="B41" s="258"/>
      <c r="C41" s="288"/>
      <c r="D41" s="260"/>
      <c r="E41" s="260"/>
      <c r="F41" s="261"/>
      <c r="G41" s="262"/>
      <c r="H41" s="275"/>
      <c r="I41" s="282"/>
      <c r="J41" s="282"/>
      <c r="K41" s="282"/>
      <c r="L41" s="282"/>
      <c r="M41" s="282"/>
      <c r="N41" s="282"/>
      <c r="O41" s="282"/>
      <c r="P41" s="282"/>
      <c r="Q41" s="282"/>
      <c r="R41" s="282"/>
      <c r="S41" s="282"/>
    </row>
    <row r="42" spans="1:19" ht="13.5" thickBot="1" x14ac:dyDescent="0.25">
      <c r="A42" s="387" t="s">
        <v>94</v>
      </c>
      <c r="B42" s="388"/>
      <c r="C42" s="388"/>
      <c r="D42" s="388"/>
      <c r="E42" s="388"/>
      <c r="F42" s="388"/>
      <c r="G42" s="388"/>
      <c r="H42" s="310">
        <f>ROUND(SUM(H40),2)</f>
        <v>0</v>
      </c>
      <c r="I42" s="282"/>
      <c r="J42" s="282"/>
      <c r="K42" s="282"/>
      <c r="L42" s="282"/>
      <c r="M42" s="282"/>
      <c r="N42" s="282"/>
      <c r="O42" s="282"/>
      <c r="P42" s="282"/>
      <c r="Q42" s="282"/>
      <c r="R42" s="282"/>
      <c r="S42" s="282"/>
    </row>
    <row r="43" spans="1:19" x14ac:dyDescent="0.2">
      <c r="C43" s="265"/>
      <c r="D43" s="266"/>
      <c r="E43" s="266"/>
      <c r="F43" s="261"/>
      <c r="G43" s="262"/>
      <c r="H43" s="267"/>
      <c r="I43" s="282"/>
      <c r="J43" s="282"/>
      <c r="K43" s="282"/>
      <c r="L43" s="282"/>
      <c r="M43" s="282"/>
      <c r="N43" s="282"/>
      <c r="O43" s="282"/>
      <c r="P43" s="282"/>
      <c r="Q43" s="282"/>
      <c r="R43" s="282"/>
      <c r="S43" s="282"/>
    </row>
    <row r="44" spans="1:19" ht="13.5" thickBot="1" x14ac:dyDescent="0.25">
      <c r="C44" s="265"/>
      <c r="D44" s="266"/>
      <c r="E44" s="266"/>
      <c r="F44" s="261"/>
      <c r="G44" s="262"/>
      <c r="H44" s="267"/>
      <c r="I44" s="282"/>
      <c r="J44" s="282"/>
      <c r="K44" s="282"/>
      <c r="L44" s="282"/>
      <c r="M44" s="282"/>
      <c r="N44" s="282"/>
      <c r="O44" s="282"/>
      <c r="P44" s="282"/>
      <c r="Q44" s="282"/>
      <c r="R44" s="282"/>
      <c r="S44" s="282"/>
    </row>
    <row r="45" spans="1:19" ht="13.5" thickBot="1" x14ac:dyDescent="0.25">
      <c r="A45" s="239" t="s">
        <v>210</v>
      </c>
      <c r="B45" s="240"/>
      <c r="C45" s="240"/>
      <c r="D45" s="240"/>
      <c r="E45" s="240"/>
      <c r="F45" s="240"/>
      <c r="G45" s="240"/>
      <c r="H45" s="241"/>
      <c r="I45" s="282"/>
      <c r="J45" s="282"/>
      <c r="K45" s="282"/>
      <c r="L45" s="282"/>
      <c r="M45" s="282"/>
      <c r="N45" s="282"/>
      <c r="O45" s="282"/>
      <c r="P45" s="282"/>
      <c r="Q45" s="282"/>
      <c r="R45" s="282"/>
      <c r="S45" s="282"/>
    </row>
    <row r="46" spans="1:19" ht="13.5" thickBot="1" x14ac:dyDescent="0.25">
      <c r="A46" s="336" t="s">
        <v>301</v>
      </c>
      <c r="B46" s="359" t="s">
        <v>133</v>
      </c>
      <c r="C46" s="289" t="s">
        <v>121</v>
      </c>
      <c r="D46" s="243"/>
      <c r="E46" s="264"/>
      <c r="F46" s="244"/>
      <c r="G46" s="245"/>
      <c r="H46" s="246">
        <f>F46*G46</f>
        <v>0</v>
      </c>
      <c r="I46" s="282"/>
      <c r="J46" s="282"/>
      <c r="K46" s="282"/>
      <c r="L46" s="282"/>
      <c r="M46" s="282"/>
      <c r="N46" s="282"/>
      <c r="O46" s="282"/>
      <c r="P46" s="282"/>
      <c r="Q46" s="282"/>
      <c r="R46" s="282"/>
      <c r="S46" s="282"/>
    </row>
    <row r="47" spans="1:19" ht="13.5" thickBot="1" x14ac:dyDescent="0.25">
      <c r="A47" s="360"/>
      <c r="B47" s="294"/>
      <c r="C47" s="301" t="s">
        <v>121</v>
      </c>
      <c r="D47" s="248"/>
      <c r="E47" s="249"/>
      <c r="F47" s="250"/>
      <c r="G47" s="251"/>
      <c r="H47" s="252">
        <f>F47*G47</f>
        <v>0</v>
      </c>
      <c r="I47" s="282"/>
      <c r="J47" s="282"/>
      <c r="K47" s="282"/>
      <c r="L47" s="282"/>
      <c r="M47" s="282"/>
      <c r="N47" s="282"/>
      <c r="O47" s="282"/>
      <c r="P47" s="282"/>
      <c r="Q47" s="282"/>
      <c r="R47" s="282"/>
      <c r="S47" s="282"/>
    </row>
    <row r="48" spans="1:19" ht="13.5" thickTop="1" x14ac:dyDescent="0.2">
      <c r="A48" s="273"/>
      <c r="B48" s="253" t="s">
        <v>212</v>
      </c>
      <c r="C48" s="254"/>
      <c r="D48" s="255"/>
      <c r="E48" s="255"/>
      <c r="F48" s="256"/>
      <c r="G48" s="257"/>
      <c r="H48" s="370">
        <f>ROUND(SUM(H46:H47),2)</f>
        <v>0</v>
      </c>
      <c r="I48" s="282"/>
      <c r="J48" s="282"/>
      <c r="K48" s="282"/>
      <c r="L48" s="282"/>
      <c r="M48" s="282"/>
      <c r="N48" s="282"/>
      <c r="O48" s="282"/>
      <c r="P48" s="282"/>
      <c r="Q48" s="282"/>
      <c r="R48" s="282"/>
      <c r="S48" s="282"/>
    </row>
    <row r="49" spans="1:19" ht="13.5" thickBot="1" x14ac:dyDescent="0.25">
      <c r="A49" s="274"/>
      <c r="B49" s="258"/>
      <c r="C49" s="288"/>
      <c r="D49" s="260"/>
      <c r="E49" s="260"/>
      <c r="F49" s="261"/>
      <c r="G49" s="262"/>
      <c r="H49" s="275"/>
      <c r="I49" s="282"/>
      <c r="J49" s="282"/>
      <c r="K49" s="282"/>
      <c r="L49" s="282"/>
      <c r="M49" s="282"/>
      <c r="N49" s="282"/>
      <c r="O49" s="282"/>
      <c r="P49" s="282"/>
      <c r="Q49" s="282"/>
      <c r="R49" s="282"/>
      <c r="S49" s="282"/>
    </row>
    <row r="50" spans="1:19" ht="13.5" thickBot="1" x14ac:dyDescent="0.25">
      <c r="A50" s="387" t="s">
        <v>94</v>
      </c>
      <c r="B50" s="388"/>
      <c r="C50" s="388"/>
      <c r="D50" s="388"/>
      <c r="E50" s="388"/>
      <c r="F50" s="388"/>
      <c r="G50" s="388"/>
      <c r="H50" s="310">
        <f>ROUND(SUM(H48),2)</f>
        <v>0</v>
      </c>
      <c r="I50" s="282"/>
      <c r="J50" s="282"/>
      <c r="K50" s="282"/>
      <c r="L50" s="282"/>
      <c r="M50" s="282"/>
      <c r="N50" s="282"/>
      <c r="O50" s="282"/>
      <c r="P50" s="282"/>
      <c r="Q50" s="282"/>
      <c r="R50" s="282"/>
      <c r="S50" s="282"/>
    </row>
    <row r="51" spans="1:19" x14ac:dyDescent="0.2">
      <c r="C51" s="230"/>
      <c r="D51" s="196"/>
      <c r="E51" s="196"/>
      <c r="F51" s="306"/>
      <c r="G51" s="262"/>
      <c r="H51" s="267"/>
      <c r="I51" s="282"/>
      <c r="J51" s="282"/>
      <c r="K51" s="282"/>
      <c r="L51" s="282"/>
      <c r="M51" s="282"/>
      <c r="N51" s="282"/>
      <c r="O51" s="282"/>
      <c r="P51" s="282"/>
      <c r="Q51" s="282"/>
      <c r="R51" s="282"/>
      <c r="S51" s="282"/>
    </row>
    <row r="52" spans="1:19" x14ac:dyDescent="0.2">
      <c r="C52" s="230"/>
      <c r="D52" s="196"/>
      <c r="E52" s="196"/>
      <c r="F52" s="306"/>
      <c r="G52" s="262"/>
      <c r="H52" s="267"/>
      <c r="I52" s="282"/>
      <c r="J52" s="282"/>
      <c r="K52" s="282"/>
      <c r="L52" s="282"/>
      <c r="M52" s="282"/>
      <c r="N52" s="282"/>
      <c r="O52" s="282"/>
      <c r="P52" s="282"/>
      <c r="Q52" s="282"/>
      <c r="R52" s="282"/>
      <c r="S52" s="282"/>
    </row>
    <row r="53" spans="1:19" ht="15" x14ac:dyDescent="0.25">
      <c r="A53" s="307" t="s">
        <v>230</v>
      </c>
      <c r="C53" s="230"/>
      <c r="D53" s="196"/>
      <c r="E53" s="196"/>
      <c r="F53" s="306"/>
      <c r="G53" s="262"/>
      <c r="H53" s="267"/>
      <c r="I53" s="282"/>
      <c r="J53" s="282"/>
      <c r="K53" s="282"/>
      <c r="L53" s="282"/>
      <c r="M53" s="282"/>
      <c r="N53" s="282"/>
      <c r="O53" s="282"/>
      <c r="P53" s="282"/>
      <c r="Q53" s="282"/>
      <c r="R53" s="282"/>
      <c r="S53" s="282"/>
    </row>
    <row r="54" spans="1:19" x14ac:dyDescent="0.2">
      <c r="A54" s="290"/>
      <c r="B54" s="258"/>
      <c r="C54" s="295"/>
      <c r="D54" s="291"/>
      <c r="E54" s="291"/>
      <c r="F54" s="292"/>
      <c r="G54" s="293"/>
      <c r="H54" s="296"/>
    </row>
    <row r="55" spans="1:19" x14ac:dyDescent="0.2">
      <c r="A55" s="290"/>
      <c r="B55" s="258"/>
      <c r="C55" s="295"/>
      <c r="D55" s="291"/>
      <c r="E55" s="291"/>
      <c r="F55" s="292"/>
      <c r="G55" s="293"/>
      <c r="H55" s="296"/>
    </row>
    <row r="56" spans="1:19" x14ac:dyDescent="0.2">
      <c r="A56" s="197" t="s">
        <v>98</v>
      </c>
      <c r="C56" s="230"/>
    </row>
    <row r="57" spans="1:19" x14ac:dyDescent="0.2">
      <c r="C57" s="230"/>
    </row>
    <row r="58" spans="1:19" x14ac:dyDescent="0.2">
      <c r="C58" s="230"/>
    </row>
    <row r="59" spans="1:19" x14ac:dyDescent="0.2">
      <c r="C59" s="230"/>
    </row>
    <row r="60" spans="1:19" x14ac:dyDescent="0.2">
      <c r="C60" s="230"/>
    </row>
    <row r="61" spans="1:19" x14ac:dyDescent="0.2">
      <c r="C61" s="230"/>
    </row>
  </sheetData>
  <sheetProtection insertRows="0" deleteRows="0"/>
  <mergeCells count="6">
    <mergeCell ref="A10:G10"/>
    <mergeCell ref="A18:G18"/>
    <mergeCell ref="A26:G26"/>
    <mergeCell ref="A42:G42"/>
    <mergeCell ref="A50:G50"/>
    <mergeCell ref="A34:G34"/>
  </mergeCells>
  <phoneticPr fontId="10" type="noConversion"/>
  <dataValidations xWindow="51" yWindow="703" count="14">
    <dataValidation type="list" showDropDown="1" showInputMessage="1" showErrorMessage="1" error="Do not change Service Description " prompt="Do not change Service Description " sqref="B6:B7 B22" xr:uid="{26747F86-511F-47D9-AD4D-843B3F0B3085}">
      <formula1>"Flat Rate"</formula1>
    </dataValidation>
    <dataValidation type="list" showDropDown="1" showInputMessage="1" showErrorMessage="1" error="Do not change Service Description" prompt="Do not change Service Description" sqref="B14 B30" xr:uid="{3455190A-AEB6-42E1-A1E6-0841FE7AB36B}">
      <formula1>"Flat Rate (Tribal)"</formula1>
    </dataValidation>
    <dataValidation type="list" showDropDown="1" showInputMessage="1" showErrorMessage="1" error="Do not change Service Description" prompt="Do not change Service Description" sqref="B38" xr:uid="{52C857DD-9BCE-4650-826F-77E655D4883E}">
      <formula1>"Flat Rate (TTY)"</formula1>
    </dataValidation>
    <dataValidation type="list" showDropDown="1" showInputMessage="1" showErrorMessage="1" error="Do not change Service Description" prompt="Do not change Service Description" sqref="B46" xr:uid="{26386654-030F-4007-AC4B-59F6FDFE0110}">
      <formula1>"Flat Rate (TTY and Tribal)"</formula1>
    </dataValidation>
    <dataValidation type="list" showDropDown="1" showInputMessage="1" showErrorMessage="1" error="Do not change Funding Type" sqref="C6:C7 C14:C15" xr:uid="{93258F5D-9232-433C-BF2F-F1E82C854AA6}">
      <formula1>"F"</formula1>
    </dataValidation>
    <dataValidation type="list" showDropDown="1" showInputMessage="1" showErrorMessage="1" error="Do not change Funding Type" sqref="C22:C23 C30:C31 C38:C39 C46:C47" xr:uid="{C4F8DADB-5A5A-493D-B8C9-22C80E9DEBB0}">
      <formula1>"C"</formula1>
    </dataValidation>
    <dataValidation type="list" allowBlank="1" showInputMessage="1" showErrorMessage="1" error="Please choose from the drop down list." sqref="E46:E47 E14:E15 E22:E23 E30:E31 E38:E39 E6:E7" xr:uid="{7840F337-2D86-4559-8A22-230B83F5CB85}">
      <formula1>"Voice, Bundled Voice, Bundled Broadband, Bundled Voice and Broadband"</formula1>
    </dataValidation>
    <dataValidation type="list" showDropDown="1" showInputMessage="1" showErrorMessage="1" prompt="Do not change Claim Form Line #" sqref="A46" xr:uid="{A5392B02-65D0-4E0A-9C8B-009FBACDFE0C}">
      <formula1>"2.3 ACP Pilot"</formula1>
    </dataValidation>
    <dataValidation type="list" showDropDown="1" showInputMessage="1" showErrorMessage="1" prompt="Do not change Claim Form Line #" sqref="A38" xr:uid="{AF31470E-3C57-4870-8B85-9B11A463C019}">
      <formula1>"2.2 ACP Pilot"</formula1>
    </dataValidation>
    <dataValidation type="list" showDropDown="1" showInputMessage="1" showErrorMessage="1" prompt="Do not change Claim Form Line #" sqref="A30" xr:uid="{B6D1C341-3A28-4862-926B-30E1A7FF98EC}">
      <formula1>"2.1 ACP Pilot"</formula1>
    </dataValidation>
    <dataValidation type="list" showDropDown="1" showInputMessage="1" showErrorMessage="1" prompt="Do not change Claim Form Line #" sqref="A22" xr:uid="{AA466D82-3BD5-46F7-85BA-F3082C4D6D0C}">
      <formula1>"2 ACP Pilot"</formula1>
    </dataValidation>
    <dataValidation type="list" showDropDown="1" showInputMessage="1" showErrorMessage="1" prompt="Do not change Claim Form Line #" sqref="A14" xr:uid="{404A5959-2208-45FE-894F-D4E1AA0EDCB0}">
      <formula1>"1.1 ACP Pilot"</formula1>
    </dataValidation>
    <dataValidation type="list" showDropDown="1" showInputMessage="1" showErrorMessage="1" prompt="Do not change Claim Form Line #" sqref="A6:A7" xr:uid="{919A81DE-CB1A-47BD-8DFB-06E9A6500DC0}">
      <formula1>"1 ACP Pilot"</formula1>
    </dataValidation>
    <dataValidation allowBlank="1" showInputMessage="1" showErrorMessage="1" errorTitle="NA" sqref="A54:H54" xr:uid="{8A286AAB-30CE-419C-A38D-8CD39A2C95FF}"/>
  </dataValidations>
  <pageMargins left="0.75" right="0.75" top="1" bottom="1"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O63"/>
  <sheetViews>
    <sheetView workbookViewId="0">
      <selection activeCell="B19" sqref="B19"/>
    </sheetView>
  </sheetViews>
  <sheetFormatPr defaultRowHeight="12.75" x14ac:dyDescent="0.2"/>
  <cols>
    <col min="1" max="1" width="11.5703125" customWidth="1"/>
    <col min="2" max="3" width="28.42578125" style="4" customWidth="1"/>
    <col min="4" max="4" width="13.85546875" style="4" bestFit="1" customWidth="1"/>
    <col min="5" max="6" width="18.5703125" customWidth="1"/>
    <col min="7" max="7" width="16.28515625" customWidth="1"/>
    <col min="8" max="8" width="16.85546875" customWidth="1"/>
    <col min="9" max="9" width="18.7109375" customWidth="1"/>
    <col min="10" max="10" width="17.7109375" customWidth="1"/>
    <col min="11" max="11" width="13.28515625" customWidth="1"/>
    <col min="12" max="12" width="14.140625" customWidth="1"/>
  </cols>
  <sheetData>
    <row r="1" spans="1:15" x14ac:dyDescent="0.2">
      <c r="A1" t="str">
        <f>'Claim Form Summary'!$A$5</f>
        <v>CPCN __####_______</v>
      </c>
      <c r="B1"/>
      <c r="C1"/>
      <c r="D1" s="9" t="str">
        <f>'Claim Form Summary'!$A$2</f>
        <v>For Period of _____August 2023_________</v>
      </c>
    </row>
    <row r="2" spans="1:15" ht="15.75" x14ac:dyDescent="0.25">
      <c r="A2" s="18" t="s">
        <v>324</v>
      </c>
      <c r="B2" s="9"/>
      <c r="C2" s="9"/>
      <c r="D2" s="9"/>
      <c r="E2" s="9"/>
      <c r="F2" s="9"/>
      <c r="G2" s="9"/>
      <c r="H2" s="9"/>
      <c r="I2" s="9"/>
      <c r="J2" s="9"/>
      <c r="K2" s="9"/>
      <c r="L2" s="9"/>
      <c r="M2" s="9"/>
      <c r="N2" s="9"/>
      <c r="O2" s="9"/>
    </row>
    <row r="3" spans="1:15" ht="15.75" x14ac:dyDescent="0.25">
      <c r="A3" s="3"/>
      <c r="B3" s="51"/>
      <c r="C3" s="51"/>
      <c r="D3" s="51"/>
      <c r="E3" s="9"/>
      <c r="F3" s="9"/>
      <c r="G3" s="9"/>
      <c r="H3" s="9"/>
      <c r="I3" s="9"/>
      <c r="J3" s="9"/>
      <c r="K3" s="9"/>
      <c r="L3" s="9"/>
      <c r="M3" s="9"/>
      <c r="N3" s="9"/>
      <c r="O3" s="9"/>
    </row>
    <row r="4" spans="1:15" ht="13.5" thickBot="1" x14ac:dyDescent="0.25">
      <c r="A4" s="392"/>
      <c r="B4" s="393"/>
      <c r="C4" s="393"/>
      <c r="D4" s="393"/>
      <c r="E4" s="393"/>
      <c r="F4" s="393"/>
      <c r="G4" s="393"/>
      <c r="H4" s="393"/>
      <c r="I4" s="393"/>
      <c r="J4" s="393"/>
      <c r="K4" s="393"/>
      <c r="L4" s="118"/>
      <c r="M4" s="9"/>
      <c r="N4" s="9"/>
      <c r="O4" s="9"/>
    </row>
    <row r="5" spans="1:15" ht="13.5" thickBot="1" x14ac:dyDescent="0.25">
      <c r="A5" s="59" t="s">
        <v>100</v>
      </c>
      <c r="B5" s="59" t="s">
        <v>101</v>
      </c>
      <c r="C5" s="59" t="s">
        <v>102</v>
      </c>
      <c r="D5" s="59" t="s">
        <v>103</v>
      </c>
      <c r="E5" s="59" t="s">
        <v>104</v>
      </c>
      <c r="F5" s="59" t="s">
        <v>105</v>
      </c>
      <c r="G5" s="59" t="s">
        <v>106</v>
      </c>
      <c r="H5" s="59" t="s">
        <v>107</v>
      </c>
      <c r="I5" s="59" t="s">
        <v>108</v>
      </c>
      <c r="J5" s="59" t="s">
        <v>109</v>
      </c>
      <c r="K5" s="59" t="s">
        <v>110</v>
      </c>
      <c r="L5" s="59" t="s">
        <v>134</v>
      </c>
      <c r="M5" s="9"/>
      <c r="N5" s="9"/>
      <c r="O5" s="9"/>
    </row>
    <row r="6" spans="1:15" ht="51.75" thickBot="1" x14ac:dyDescent="0.25">
      <c r="A6" s="57" t="s">
        <v>114</v>
      </c>
      <c r="B6" s="89" t="s">
        <v>126</v>
      </c>
      <c r="C6" s="89" t="s">
        <v>135</v>
      </c>
      <c r="D6" s="58" t="s">
        <v>89</v>
      </c>
      <c r="E6" s="58" t="s">
        <v>136</v>
      </c>
      <c r="F6" s="58" t="s">
        <v>137</v>
      </c>
      <c r="G6" s="58" t="s">
        <v>138</v>
      </c>
      <c r="H6" s="58" t="s">
        <v>139</v>
      </c>
      <c r="I6" s="58" t="s">
        <v>140</v>
      </c>
      <c r="J6" s="58" t="s">
        <v>327</v>
      </c>
      <c r="K6" s="58" t="s">
        <v>141</v>
      </c>
      <c r="L6" s="58" t="s">
        <v>142</v>
      </c>
      <c r="M6" s="9"/>
      <c r="N6" s="9"/>
      <c r="O6" s="9"/>
    </row>
    <row r="7" spans="1:15" ht="13.5" thickBot="1" x14ac:dyDescent="0.25">
      <c r="A7" s="119">
        <v>5</v>
      </c>
      <c r="B7" s="120" t="s">
        <v>143</v>
      </c>
      <c r="C7" s="158" t="s">
        <v>234</v>
      </c>
      <c r="D7" s="121" t="s">
        <v>120</v>
      </c>
      <c r="E7" s="86">
        <v>46</v>
      </c>
      <c r="F7" s="86">
        <v>10</v>
      </c>
      <c r="G7" s="86">
        <v>0</v>
      </c>
      <c r="H7" s="87">
        <f>E7-F7-G7</f>
        <v>36</v>
      </c>
      <c r="I7" s="87">
        <v>39</v>
      </c>
      <c r="J7" s="87">
        <f>MIN(H7:I7)</f>
        <v>36</v>
      </c>
      <c r="K7" s="85">
        <v>3</v>
      </c>
      <c r="L7" s="80">
        <f>J7*K7</f>
        <v>108</v>
      </c>
      <c r="M7" s="9"/>
      <c r="N7" s="9"/>
      <c r="O7" s="9"/>
    </row>
    <row r="8" spans="1:15" ht="13.5" thickBot="1" x14ac:dyDescent="0.25">
      <c r="A8" s="64"/>
      <c r="B8" s="83"/>
      <c r="C8" s="159" t="s">
        <v>235</v>
      </c>
      <c r="D8" s="81" t="s">
        <v>120</v>
      </c>
      <c r="E8" s="86">
        <v>27</v>
      </c>
      <c r="F8" s="86">
        <v>10</v>
      </c>
      <c r="G8" s="86">
        <v>0</v>
      </c>
      <c r="H8" s="87">
        <f t="shared" ref="H8" si="0">E8-F8-G8</f>
        <v>17</v>
      </c>
      <c r="I8" s="87">
        <v>39</v>
      </c>
      <c r="J8" s="87">
        <f t="shared" ref="J8:J52" si="1">MIN(H8:I8)</f>
        <v>17</v>
      </c>
      <c r="K8" s="85"/>
      <c r="L8" s="80">
        <f t="shared" ref="L8:L52" si="2">J8*K8</f>
        <v>0</v>
      </c>
      <c r="M8" s="9"/>
      <c r="N8" s="9"/>
      <c r="O8" s="9"/>
    </row>
    <row r="9" spans="1:15" ht="13.5" thickBot="1" x14ac:dyDescent="0.25">
      <c r="A9" s="66"/>
      <c r="B9" s="389" t="s">
        <v>94</v>
      </c>
      <c r="C9" s="390"/>
      <c r="D9" s="391"/>
      <c r="E9" s="122"/>
      <c r="F9" s="94"/>
      <c r="G9" s="94"/>
      <c r="H9" s="123"/>
      <c r="I9" s="123"/>
      <c r="J9" s="123"/>
      <c r="K9" s="350">
        <f>SUM(K7:K8)</f>
        <v>3</v>
      </c>
      <c r="L9" s="82">
        <f>SUM(L7:L8)</f>
        <v>108</v>
      </c>
      <c r="M9" s="9"/>
      <c r="N9" s="9"/>
      <c r="O9" s="9"/>
    </row>
    <row r="10" spans="1:15" ht="20.100000000000001" customHeight="1" thickBot="1" x14ac:dyDescent="0.25">
      <c r="A10" s="124"/>
      <c r="B10" s="118"/>
      <c r="C10" s="118"/>
      <c r="D10" s="125"/>
      <c r="E10" s="88"/>
      <c r="F10" s="90"/>
      <c r="G10" s="91"/>
      <c r="H10" s="92"/>
      <c r="I10" s="92"/>
      <c r="J10" s="92"/>
      <c r="K10" s="93"/>
      <c r="L10" s="65"/>
      <c r="M10" s="9"/>
      <c r="N10" s="9"/>
      <c r="O10" s="9"/>
    </row>
    <row r="11" spans="1:15" ht="13.5" thickBot="1" x14ac:dyDescent="0.25">
      <c r="A11" s="119">
        <v>5.0999999999999996</v>
      </c>
      <c r="B11" s="126" t="s">
        <v>144</v>
      </c>
      <c r="C11" s="160" t="s">
        <v>234</v>
      </c>
      <c r="D11" s="121" t="s">
        <v>120</v>
      </c>
      <c r="E11" s="86">
        <v>46</v>
      </c>
      <c r="F11" s="86">
        <v>10</v>
      </c>
      <c r="G11" s="86">
        <v>36</v>
      </c>
      <c r="H11" s="87">
        <f t="shared" ref="H11:H51" si="3">E11-F11-G11</f>
        <v>0</v>
      </c>
      <c r="I11" s="87">
        <v>39</v>
      </c>
      <c r="J11" s="87">
        <f t="shared" si="1"/>
        <v>0</v>
      </c>
      <c r="K11" s="85"/>
      <c r="L11" s="80">
        <f t="shared" si="2"/>
        <v>0</v>
      </c>
      <c r="M11" s="9"/>
      <c r="N11" s="9"/>
      <c r="O11" s="9"/>
    </row>
    <row r="12" spans="1:15" ht="13.5" thickBot="1" x14ac:dyDescent="0.25">
      <c r="A12" s="64"/>
      <c r="B12" s="79"/>
      <c r="C12" s="84"/>
      <c r="D12" s="81" t="s">
        <v>120</v>
      </c>
      <c r="E12" s="86"/>
      <c r="F12" s="86"/>
      <c r="G12" s="86"/>
      <c r="H12" s="87">
        <f t="shared" si="3"/>
        <v>0</v>
      </c>
      <c r="I12" s="87">
        <v>39</v>
      </c>
      <c r="J12" s="87">
        <f t="shared" ref="J12" si="4">MIN(H12:I12)</f>
        <v>0</v>
      </c>
      <c r="K12" s="85"/>
      <c r="L12" s="80">
        <f t="shared" ref="L12" si="5">J12*K12</f>
        <v>0</v>
      </c>
      <c r="M12" s="9"/>
      <c r="N12" s="9"/>
      <c r="O12" s="9"/>
    </row>
    <row r="13" spans="1:15" ht="13.5" thickBot="1" x14ac:dyDescent="0.25">
      <c r="A13" s="66"/>
      <c r="B13" s="389" t="s">
        <v>94</v>
      </c>
      <c r="C13" s="390"/>
      <c r="D13" s="391"/>
      <c r="E13" s="122"/>
      <c r="F13" s="94"/>
      <c r="G13" s="94"/>
      <c r="H13" s="123"/>
      <c r="I13" s="123"/>
      <c r="J13" s="123"/>
      <c r="K13" s="351">
        <f>SUM(K11:K12)</f>
        <v>0</v>
      </c>
      <c r="L13" s="82">
        <f>SUM(L11:L12)</f>
        <v>0</v>
      </c>
      <c r="M13" s="9"/>
      <c r="N13" s="9"/>
      <c r="O13" s="9"/>
    </row>
    <row r="14" spans="1:15" ht="20.100000000000001" customHeight="1" thickBot="1" x14ac:dyDescent="0.25">
      <c r="A14" s="128"/>
      <c r="B14" s="129"/>
      <c r="C14" s="129"/>
      <c r="D14" s="135"/>
      <c r="E14" s="94"/>
      <c r="F14" s="94"/>
      <c r="G14" s="95"/>
      <c r="H14" s="96"/>
      <c r="I14" s="96"/>
      <c r="J14" s="96"/>
      <c r="K14" s="97"/>
      <c r="L14" s="67"/>
      <c r="M14" s="9"/>
      <c r="N14" s="9"/>
      <c r="O14" s="9"/>
    </row>
    <row r="15" spans="1:15" ht="13.5" thickBot="1" x14ac:dyDescent="0.25">
      <c r="A15" s="119">
        <v>6</v>
      </c>
      <c r="B15" s="126" t="s">
        <v>145</v>
      </c>
      <c r="C15" s="161" t="s">
        <v>234</v>
      </c>
      <c r="D15" s="121" t="s">
        <v>121</v>
      </c>
      <c r="E15" s="86"/>
      <c r="F15" s="86"/>
      <c r="G15" s="86"/>
      <c r="H15" s="87">
        <f t="shared" si="3"/>
        <v>0</v>
      </c>
      <c r="I15" s="87"/>
      <c r="J15" s="87">
        <f t="shared" si="1"/>
        <v>0</v>
      </c>
      <c r="K15" s="85"/>
      <c r="L15" s="80">
        <f t="shared" si="2"/>
        <v>0</v>
      </c>
      <c r="M15" s="9"/>
      <c r="N15" s="9"/>
      <c r="O15" s="9"/>
    </row>
    <row r="16" spans="1:15" ht="13.5" thickBot="1" x14ac:dyDescent="0.25">
      <c r="A16" s="64"/>
      <c r="B16" s="79"/>
      <c r="C16" s="159" t="s">
        <v>235</v>
      </c>
      <c r="D16" s="81" t="s">
        <v>121</v>
      </c>
      <c r="E16" s="86"/>
      <c r="F16" s="86"/>
      <c r="G16" s="86"/>
      <c r="H16" s="87">
        <f t="shared" si="3"/>
        <v>0</v>
      </c>
      <c r="I16" s="87"/>
      <c r="J16" s="87">
        <f t="shared" ref="J16" si="6">MIN(H16:I16)</f>
        <v>0</v>
      </c>
      <c r="K16" s="85"/>
      <c r="L16" s="80">
        <f t="shared" ref="L16" si="7">J16*K16</f>
        <v>0</v>
      </c>
      <c r="M16" s="9"/>
      <c r="N16" s="9"/>
      <c r="O16" s="9"/>
    </row>
    <row r="17" spans="1:15" ht="13.5" thickBot="1" x14ac:dyDescent="0.25">
      <c r="A17" s="66"/>
      <c r="B17" s="389" t="s">
        <v>94</v>
      </c>
      <c r="C17" s="390"/>
      <c r="D17" s="391"/>
      <c r="E17" s="122"/>
      <c r="F17" s="94"/>
      <c r="G17" s="94"/>
      <c r="H17" s="123"/>
      <c r="I17" s="123"/>
      <c r="J17" s="123"/>
      <c r="K17" s="351">
        <f>SUM(K15:K16)</f>
        <v>0</v>
      </c>
      <c r="L17" s="82">
        <f>SUM(L15:L16)</f>
        <v>0</v>
      </c>
      <c r="M17" s="9"/>
      <c r="N17" s="9"/>
      <c r="O17" s="9"/>
    </row>
    <row r="18" spans="1:15" ht="20.100000000000001" customHeight="1" thickBot="1" x14ac:dyDescent="0.25">
      <c r="A18" s="124"/>
      <c r="B18" s="118"/>
      <c r="C18" s="118"/>
      <c r="D18" s="125"/>
      <c r="E18" s="88"/>
      <c r="F18" s="90"/>
      <c r="G18" s="91"/>
      <c r="H18" s="92"/>
      <c r="I18" s="92"/>
      <c r="J18" s="92"/>
      <c r="K18" s="93"/>
      <c r="L18" s="65"/>
      <c r="M18" s="9"/>
      <c r="N18" s="9"/>
      <c r="O18" s="9"/>
    </row>
    <row r="19" spans="1:15" ht="13.5" thickBot="1" x14ac:dyDescent="0.25">
      <c r="A19" s="119">
        <v>6.1</v>
      </c>
      <c r="B19" s="126" t="s">
        <v>328</v>
      </c>
      <c r="C19" s="127"/>
      <c r="D19" s="121" t="s">
        <v>121</v>
      </c>
      <c r="E19" s="86"/>
      <c r="F19" s="86"/>
      <c r="G19" s="86"/>
      <c r="H19" s="87">
        <f t="shared" si="3"/>
        <v>0</v>
      </c>
      <c r="I19" s="87">
        <v>39</v>
      </c>
      <c r="J19" s="87">
        <f t="shared" si="1"/>
        <v>0</v>
      </c>
      <c r="K19" s="85"/>
      <c r="L19" s="80">
        <f t="shared" si="2"/>
        <v>0</v>
      </c>
      <c r="M19" s="9"/>
      <c r="N19" s="9"/>
      <c r="O19" s="9"/>
    </row>
    <row r="20" spans="1:15" ht="13.5" thickBot="1" x14ac:dyDescent="0.25">
      <c r="A20" s="64"/>
      <c r="B20" s="79"/>
      <c r="C20" s="84"/>
      <c r="D20" s="81" t="s">
        <v>121</v>
      </c>
      <c r="E20" s="86"/>
      <c r="F20" s="86"/>
      <c r="G20" s="86"/>
      <c r="H20" s="87">
        <f t="shared" ref="H20" si="8">E20-F20-G20</f>
        <v>0</v>
      </c>
      <c r="I20" s="87">
        <v>39</v>
      </c>
      <c r="J20" s="87">
        <f t="shared" si="1"/>
        <v>0</v>
      </c>
      <c r="K20" s="85"/>
      <c r="L20" s="80">
        <f t="shared" si="2"/>
        <v>0</v>
      </c>
      <c r="M20" s="9"/>
      <c r="N20" s="9"/>
      <c r="O20" s="9"/>
    </row>
    <row r="21" spans="1:15" ht="13.5" thickBot="1" x14ac:dyDescent="0.25">
      <c r="A21" s="66"/>
      <c r="B21" s="389" t="s">
        <v>94</v>
      </c>
      <c r="C21" s="390"/>
      <c r="D21" s="391"/>
      <c r="E21" s="122"/>
      <c r="F21" s="94"/>
      <c r="G21" s="94"/>
      <c r="H21" s="123"/>
      <c r="I21" s="123"/>
      <c r="J21" s="123"/>
      <c r="K21" s="351">
        <f>SUM(K19:K20)</f>
        <v>0</v>
      </c>
      <c r="L21" s="82">
        <f>SUM(L19:L20)</f>
        <v>0</v>
      </c>
      <c r="M21" s="9"/>
      <c r="N21" s="9"/>
      <c r="O21" s="9"/>
    </row>
    <row r="22" spans="1:15" ht="20.100000000000001" customHeight="1" thickBot="1" x14ac:dyDescent="0.25">
      <c r="A22" s="124"/>
      <c r="B22" s="118"/>
      <c r="C22" s="118"/>
      <c r="D22" s="125"/>
      <c r="E22" s="88"/>
      <c r="F22" s="90"/>
      <c r="G22" s="91"/>
      <c r="H22" s="92"/>
      <c r="I22" s="92"/>
      <c r="J22" s="92"/>
      <c r="K22" s="93"/>
      <c r="L22" s="65"/>
      <c r="M22" s="9"/>
      <c r="N22" s="9"/>
      <c r="O22" s="9"/>
    </row>
    <row r="23" spans="1:15" ht="13.5" thickBot="1" x14ac:dyDescent="0.25">
      <c r="A23" s="119">
        <v>6.2</v>
      </c>
      <c r="B23" s="126" t="s">
        <v>146</v>
      </c>
      <c r="C23" s="127"/>
      <c r="D23" s="121" t="s">
        <v>121</v>
      </c>
      <c r="E23" s="86"/>
      <c r="F23" s="86"/>
      <c r="G23" s="86"/>
      <c r="H23" s="87">
        <f t="shared" si="3"/>
        <v>0</v>
      </c>
      <c r="I23" s="87">
        <v>39</v>
      </c>
      <c r="J23" s="87">
        <f t="shared" si="1"/>
        <v>0</v>
      </c>
      <c r="K23" s="85"/>
      <c r="L23" s="80">
        <f t="shared" si="2"/>
        <v>0</v>
      </c>
      <c r="M23" s="9"/>
      <c r="N23" s="9"/>
      <c r="O23" s="9"/>
    </row>
    <row r="24" spans="1:15" ht="13.5" thickBot="1" x14ac:dyDescent="0.25">
      <c r="A24" s="64"/>
      <c r="B24" s="79"/>
      <c r="C24" s="84"/>
      <c r="D24" s="81" t="s">
        <v>121</v>
      </c>
      <c r="E24" s="86"/>
      <c r="F24" s="86"/>
      <c r="G24" s="86"/>
      <c r="H24" s="87">
        <f t="shared" si="3"/>
        <v>0</v>
      </c>
      <c r="I24" s="87">
        <v>39</v>
      </c>
      <c r="J24" s="87">
        <f t="shared" ref="J24" si="9">MIN(H24:I24)</f>
        <v>0</v>
      </c>
      <c r="K24" s="85"/>
      <c r="L24" s="80">
        <f t="shared" ref="L24" si="10">J24*K24</f>
        <v>0</v>
      </c>
      <c r="M24" s="9"/>
      <c r="N24" s="9"/>
      <c r="O24" s="9"/>
    </row>
    <row r="25" spans="1:15" ht="13.5" thickBot="1" x14ac:dyDescent="0.25">
      <c r="A25" s="66"/>
      <c r="B25" s="389" t="s">
        <v>94</v>
      </c>
      <c r="C25" s="390"/>
      <c r="D25" s="391"/>
      <c r="E25" s="122"/>
      <c r="F25" s="94"/>
      <c r="G25" s="94"/>
      <c r="H25" s="123"/>
      <c r="I25" s="123"/>
      <c r="J25" s="123"/>
      <c r="K25" s="351">
        <f>SUM(K23:K24)</f>
        <v>0</v>
      </c>
      <c r="L25" s="82">
        <f>SUM(L23:L24)</f>
        <v>0</v>
      </c>
      <c r="M25" s="9"/>
      <c r="N25" s="9"/>
      <c r="O25" s="9"/>
    </row>
    <row r="26" spans="1:15" ht="20.100000000000001" customHeight="1" thickBot="1" x14ac:dyDescent="0.25">
      <c r="A26" s="124"/>
      <c r="B26" s="118"/>
      <c r="C26" s="118"/>
      <c r="D26" s="125"/>
      <c r="E26" s="88"/>
      <c r="F26" s="90"/>
      <c r="G26" s="91"/>
      <c r="H26" s="92"/>
      <c r="I26" s="92"/>
      <c r="J26" s="92"/>
      <c r="K26" s="93"/>
      <c r="L26" s="65"/>
      <c r="M26" s="9"/>
      <c r="N26" s="9"/>
      <c r="O26" s="9"/>
    </row>
    <row r="27" spans="1:15" ht="13.5" thickBot="1" x14ac:dyDescent="0.25">
      <c r="A27" s="119">
        <v>6.3</v>
      </c>
      <c r="B27" s="126" t="s">
        <v>147</v>
      </c>
      <c r="C27" s="127"/>
      <c r="D27" s="121" t="s">
        <v>121</v>
      </c>
      <c r="E27" s="86"/>
      <c r="F27" s="86"/>
      <c r="G27" s="86"/>
      <c r="H27" s="87">
        <f t="shared" si="3"/>
        <v>0</v>
      </c>
      <c r="I27" s="87">
        <v>39</v>
      </c>
      <c r="J27" s="87">
        <f t="shared" si="1"/>
        <v>0</v>
      </c>
      <c r="K27" s="85"/>
      <c r="L27" s="80">
        <f t="shared" si="2"/>
        <v>0</v>
      </c>
      <c r="M27" s="9"/>
      <c r="N27" s="9"/>
      <c r="O27" s="9"/>
    </row>
    <row r="28" spans="1:15" ht="13.5" thickBot="1" x14ac:dyDescent="0.25">
      <c r="A28" s="64"/>
      <c r="B28" s="79"/>
      <c r="C28" s="84"/>
      <c r="D28" s="81" t="s">
        <v>121</v>
      </c>
      <c r="E28" s="86"/>
      <c r="F28" s="86"/>
      <c r="G28" s="86"/>
      <c r="H28" s="87">
        <f t="shared" ref="H28" si="11">E28-F28-G28</f>
        <v>0</v>
      </c>
      <c r="I28" s="87">
        <v>39</v>
      </c>
      <c r="J28" s="87">
        <f t="shared" si="1"/>
        <v>0</v>
      </c>
      <c r="K28" s="85"/>
      <c r="L28" s="80">
        <f t="shared" si="2"/>
        <v>0</v>
      </c>
      <c r="M28" s="9"/>
      <c r="N28" s="9"/>
      <c r="O28" s="9"/>
    </row>
    <row r="29" spans="1:15" ht="13.5" thickBot="1" x14ac:dyDescent="0.25">
      <c r="A29" s="66"/>
      <c r="B29" s="389" t="s">
        <v>94</v>
      </c>
      <c r="C29" s="390"/>
      <c r="D29" s="391"/>
      <c r="E29" s="122"/>
      <c r="F29" s="94"/>
      <c r="G29" s="94"/>
      <c r="H29" s="123"/>
      <c r="I29" s="123"/>
      <c r="J29" s="123"/>
      <c r="K29" s="351">
        <f>SUM(K27:K28)</f>
        <v>0</v>
      </c>
      <c r="L29" s="82">
        <f>SUM(L27:L28)</f>
        <v>0</v>
      </c>
      <c r="M29" s="9"/>
      <c r="N29" s="9"/>
      <c r="O29" s="9"/>
    </row>
    <row r="30" spans="1:15" ht="20.100000000000001" customHeight="1" thickBot="1" x14ac:dyDescent="0.25">
      <c r="A30" s="124"/>
      <c r="B30" s="118"/>
      <c r="C30" s="118"/>
      <c r="D30" s="125"/>
      <c r="E30" s="88"/>
      <c r="F30" s="90"/>
      <c r="G30" s="91"/>
      <c r="H30" s="92"/>
      <c r="I30" s="92"/>
      <c r="J30" s="92"/>
      <c r="K30" s="93"/>
      <c r="L30" s="65"/>
      <c r="M30" s="9"/>
      <c r="N30" s="9"/>
      <c r="O30" s="9"/>
    </row>
    <row r="31" spans="1:15" s="56" customFormat="1" ht="13.5" thickBot="1" x14ac:dyDescent="0.25">
      <c r="A31" s="119">
        <v>7</v>
      </c>
      <c r="B31" s="126" t="s">
        <v>148</v>
      </c>
      <c r="C31" s="161" t="s">
        <v>236</v>
      </c>
      <c r="D31" s="121" t="s">
        <v>120</v>
      </c>
      <c r="E31" s="86">
        <v>9</v>
      </c>
      <c r="F31" s="86">
        <v>9</v>
      </c>
      <c r="G31" s="86">
        <v>0</v>
      </c>
      <c r="H31" s="87">
        <f t="shared" si="3"/>
        <v>0</v>
      </c>
      <c r="I31" s="87">
        <v>39</v>
      </c>
      <c r="J31" s="87">
        <f t="shared" si="1"/>
        <v>0</v>
      </c>
      <c r="K31" s="85">
        <v>2</v>
      </c>
      <c r="L31" s="80">
        <f t="shared" si="2"/>
        <v>0</v>
      </c>
      <c r="M31" s="9"/>
      <c r="N31" s="9"/>
      <c r="O31" s="9"/>
    </row>
    <row r="32" spans="1:15" ht="13.5" thickBot="1" x14ac:dyDescent="0.25">
      <c r="A32" s="64"/>
      <c r="B32" s="79"/>
      <c r="C32" s="84"/>
      <c r="D32" s="81" t="s">
        <v>120</v>
      </c>
      <c r="E32" s="86"/>
      <c r="F32" s="86"/>
      <c r="G32" s="86"/>
      <c r="H32" s="87">
        <f t="shared" si="3"/>
        <v>0</v>
      </c>
      <c r="I32" s="87">
        <v>39</v>
      </c>
      <c r="J32" s="87">
        <f t="shared" ref="J32" si="12">MIN(H32:I32)</f>
        <v>0</v>
      </c>
      <c r="K32" s="85"/>
      <c r="L32" s="80">
        <f t="shared" ref="L32" si="13">J32*K32</f>
        <v>0</v>
      </c>
      <c r="M32" s="9"/>
      <c r="N32" s="9"/>
      <c r="O32" s="9"/>
    </row>
    <row r="33" spans="1:15" ht="13.5" thickBot="1" x14ac:dyDescent="0.25">
      <c r="A33" s="66"/>
      <c r="B33" s="389" t="s">
        <v>94</v>
      </c>
      <c r="C33" s="390"/>
      <c r="D33" s="391"/>
      <c r="E33" s="122"/>
      <c r="F33" s="94"/>
      <c r="G33" s="94"/>
      <c r="H33" s="123"/>
      <c r="I33" s="123"/>
      <c r="J33" s="123"/>
      <c r="K33" s="351">
        <f>SUM(K31:K32)</f>
        <v>2</v>
      </c>
      <c r="L33" s="82">
        <f>SUM(L31:L32)</f>
        <v>0</v>
      </c>
      <c r="M33" s="9"/>
      <c r="N33" s="9"/>
      <c r="O33" s="9"/>
    </row>
    <row r="34" spans="1:15" ht="20.100000000000001" customHeight="1" thickBot="1" x14ac:dyDescent="0.25">
      <c r="A34" s="124"/>
      <c r="B34" s="118"/>
      <c r="C34" s="118"/>
      <c r="D34" s="125"/>
      <c r="E34" s="88"/>
      <c r="F34" s="90"/>
      <c r="G34" s="91"/>
      <c r="H34" s="92"/>
      <c r="I34" s="92"/>
      <c r="J34" s="92"/>
      <c r="K34" s="93"/>
      <c r="L34" s="65"/>
      <c r="M34" s="9"/>
      <c r="N34" s="9"/>
      <c r="O34" s="9"/>
    </row>
    <row r="35" spans="1:15" s="56" customFormat="1" ht="13.5" thickBot="1" x14ac:dyDescent="0.25">
      <c r="A35" s="119">
        <v>7.1</v>
      </c>
      <c r="B35" s="126" t="s">
        <v>149</v>
      </c>
      <c r="C35" s="127"/>
      <c r="D35" s="121" t="s">
        <v>120</v>
      </c>
      <c r="E35" s="86"/>
      <c r="F35" s="86"/>
      <c r="G35" s="86"/>
      <c r="H35" s="87">
        <f t="shared" si="3"/>
        <v>0</v>
      </c>
      <c r="I35" s="87">
        <v>39</v>
      </c>
      <c r="J35" s="87">
        <f t="shared" si="1"/>
        <v>0</v>
      </c>
      <c r="K35" s="85"/>
      <c r="L35" s="80">
        <f t="shared" si="2"/>
        <v>0</v>
      </c>
      <c r="M35" s="9"/>
      <c r="N35" s="9"/>
      <c r="O35" s="9"/>
    </row>
    <row r="36" spans="1:15" ht="13.5" thickBot="1" x14ac:dyDescent="0.25">
      <c r="A36" s="64"/>
      <c r="B36" s="79"/>
      <c r="C36" s="84"/>
      <c r="D36" s="81" t="s">
        <v>120</v>
      </c>
      <c r="E36" s="86"/>
      <c r="F36" s="86"/>
      <c r="G36" s="86"/>
      <c r="H36" s="87">
        <f t="shared" ref="H36" si="14">E36-F36-G36</f>
        <v>0</v>
      </c>
      <c r="I36" s="87">
        <v>39</v>
      </c>
      <c r="J36" s="87">
        <f t="shared" si="1"/>
        <v>0</v>
      </c>
      <c r="K36" s="85"/>
      <c r="L36" s="80">
        <f t="shared" si="2"/>
        <v>0</v>
      </c>
      <c r="M36" s="9"/>
      <c r="N36" s="9"/>
      <c r="O36" s="9"/>
    </row>
    <row r="37" spans="1:15" ht="13.5" thickBot="1" x14ac:dyDescent="0.25">
      <c r="A37" s="66"/>
      <c r="B37" s="389" t="s">
        <v>94</v>
      </c>
      <c r="C37" s="390"/>
      <c r="D37" s="391"/>
      <c r="E37" s="122"/>
      <c r="F37" s="94"/>
      <c r="G37" s="94"/>
      <c r="H37" s="123"/>
      <c r="I37" s="123"/>
      <c r="J37" s="123"/>
      <c r="K37" s="351">
        <f>SUM(K35:K36)</f>
        <v>0</v>
      </c>
      <c r="L37" s="82">
        <f>SUM(L35:L36)</f>
        <v>0</v>
      </c>
      <c r="M37" s="9"/>
      <c r="N37" s="9"/>
      <c r="O37" s="9"/>
    </row>
    <row r="38" spans="1:15" ht="20.100000000000001" customHeight="1" thickBot="1" x14ac:dyDescent="0.25">
      <c r="A38" s="124"/>
      <c r="B38" s="118"/>
      <c r="C38" s="118"/>
      <c r="D38" s="125"/>
      <c r="E38" s="88"/>
      <c r="F38" s="90"/>
      <c r="G38" s="91"/>
      <c r="H38" s="92"/>
      <c r="I38" s="92"/>
      <c r="J38" s="92"/>
      <c r="K38" s="93"/>
      <c r="L38" s="65"/>
      <c r="M38" s="9"/>
      <c r="N38" s="9"/>
      <c r="O38" s="9"/>
    </row>
    <row r="39" spans="1:15" ht="13.5" thickBot="1" x14ac:dyDescent="0.25">
      <c r="A39" s="119">
        <v>8</v>
      </c>
      <c r="B39" s="126" t="s">
        <v>150</v>
      </c>
      <c r="C39" s="161" t="s">
        <v>236</v>
      </c>
      <c r="D39" s="121" t="s">
        <v>121</v>
      </c>
      <c r="E39" s="86"/>
      <c r="F39" s="86"/>
      <c r="G39" s="86"/>
      <c r="H39" s="87">
        <f t="shared" si="3"/>
        <v>0</v>
      </c>
      <c r="I39" s="87">
        <v>39</v>
      </c>
      <c r="J39" s="87">
        <f t="shared" si="1"/>
        <v>0</v>
      </c>
      <c r="K39" s="85"/>
      <c r="L39" s="80">
        <f t="shared" si="2"/>
        <v>0</v>
      </c>
      <c r="M39" s="9"/>
      <c r="N39" s="9"/>
      <c r="O39" s="9"/>
    </row>
    <row r="40" spans="1:15" ht="13.5" thickBot="1" x14ac:dyDescent="0.25">
      <c r="A40" s="64"/>
      <c r="B40" s="79"/>
      <c r="C40" s="84"/>
      <c r="D40" s="81" t="s">
        <v>121</v>
      </c>
      <c r="E40" s="86"/>
      <c r="F40" s="86"/>
      <c r="G40" s="86"/>
      <c r="H40" s="87">
        <f t="shared" si="3"/>
        <v>0</v>
      </c>
      <c r="I40" s="87">
        <v>39</v>
      </c>
      <c r="J40" s="87">
        <f t="shared" ref="J40" si="15">MIN(H40:I40)</f>
        <v>0</v>
      </c>
      <c r="K40" s="85"/>
      <c r="L40" s="80">
        <f t="shared" ref="L40" si="16">J40*K40</f>
        <v>0</v>
      </c>
      <c r="M40" s="9"/>
      <c r="N40" s="9"/>
      <c r="O40" s="9"/>
    </row>
    <row r="41" spans="1:15" ht="13.5" thickBot="1" x14ac:dyDescent="0.25">
      <c r="A41" s="66"/>
      <c r="B41" s="389" t="s">
        <v>94</v>
      </c>
      <c r="C41" s="390"/>
      <c r="D41" s="391"/>
      <c r="E41" s="122"/>
      <c r="F41" s="94"/>
      <c r="G41" s="94"/>
      <c r="H41" s="123"/>
      <c r="I41" s="123"/>
      <c r="J41" s="123"/>
      <c r="K41" s="351">
        <f>SUM(K39:K40)</f>
        <v>0</v>
      </c>
      <c r="L41" s="82">
        <f>SUM(L39:L40)</f>
        <v>0</v>
      </c>
      <c r="M41" s="9"/>
      <c r="N41" s="9"/>
      <c r="O41" s="9"/>
    </row>
    <row r="42" spans="1:15" ht="20.100000000000001" customHeight="1" thickBot="1" x14ac:dyDescent="0.25">
      <c r="A42" s="124"/>
      <c r="B42" s="118"/>
      <c r="C42" s="118"/>
      <c r="D42" s="125"/>
      <c r="E42" s="88"/>
      <c r="F42" s="90"/>
      <c r="G42" s="91"/>
      <c r="H42" s="92"/>
      <c r="I42" s="92"/>
      <c r="J42" s="92"/>
      <c r="K42" s="93"/>
      <c r="L42" s="65"/>
      <c r="M42" s="9"/>
      <c r="N42" s="9"/>
      <c r="O42" s="9"/>
    </row>
    <row r="43" spans="1:15" ht="13.5" thickBot="1" x14ac:dyDescent="0.25">
      <c r="A43" s="119">
        <v>8.1</v>
      </c>
      <c r="B43" s="126" t="s">
        <v>151</v>
      </c>
      <c r="C43" s="127"/>
      <c r="D43" s="121" t="s">
        <v>121</v>
      </c>
      <c r="E43" s="86"/>
      <c r="F43" s="86"/>
      <c r="G43" s="86"/>
      <c r="H43" s="87">
        <f t="shared" si="3"/>
        <v>0</v>
      </c>
      <c r="I43" s="87">
        <v>39</v>
      </c>
      <c r="J43" s="87">
        <f t="shared" si="1"/>
        <v>0</v>
      </c>
      <c r="K43" s="85"/>
      <c r="L43" s="80">
        <f t="shared" si="2"/>
        <v>0</v>
      </c>
      <c r="M43" s="9"/>
      <c r="N43" s="9"/>
      <c r="O43" s="9"/>
    </row>
    <row r="44" spans="1:15" ht="13.5" thickBot="1" x14ac:dyDescent="0.25">
      <c r="A44" s="64"/>
      <c r="B44" s="79"/>
      <c r="C44" s="84"/>
      <c r="D44" s="81" t="s">
        <v>121</v>
      </c>
      <c r="E44" s="86"/>
      <c r="F44" s="86"/>
      <c r="G44" s="86"/>
      <c r="H44" s="87">
        <f t="shared" ref="H44" si="17">E44-F44-G44</f>
        <v>0</v>
      </c>
      <c r="I44" s="87">
        <v>39</v>
      </c>
      <c r="J44" s="87">
        <f t="shared" si="1"/>
        <v>0</v>
      </c>
      <c r="K44" s="85"/>
      <c r="L44" s="80">
        <f t="shared" si="2"/>
        <v>0</v>
      </c>
      <c r="M44" s="9"/>
      <c r="N44" s="9"/>
      <c r="O44" s="9"/>
    </row>
    <row r="45" spans="1:15" ht="13.5" thickBot="1" x14ac:dyDescent="0.25">
      <c r="A45" s="66"/>
      <c r="B45" s="389" t="s">
        <v>94</v>
      </c>
      <c r="C45" s="390"/>
      <c r="D45" s="391"/>
      <c r="E45" s="122"/>
      <c r="F45" s="94"/>
      <c r="G45" s="94"/>
      <c r="H45" s="123"/>
      <c r="I45" s="123"/>
      <c r="J45" s="123"/>
      <c r="K45" s="351">
        <f>SUM(K43:K44)</f>
        <v>0</v>
      </c>
      <c r="L45" s="82">
        <f>SUM(L43:L44)</f>
        <v>0</v>
      </c>
      <c r="M45" s="9"/>
      <c r="N45" s="9"/>
      <c r="O45" s="9"/>
    </row>
    <row r="46" spans="1:15" ht="20.100000000000001" customHeight="1" thickBot="1" x14ac:dyDescent="0.25">
      <c r="A46" s="124"/>
      <c r="B46" s="118"/>
      <c r="C46" s="118"/>
      <c r="D46" s="125"/>
      <c r="E46" s="88"/>
      <c r="F46" s="90"/>
      <c r="G46" s="91"/>
      <c r="H46" s="92"/>
      <c r="I46" s="92"/>
      <c r="J46" s="92"/>
      <c r="K46" s="93"/>
      <c r="L46" s="65"/>
      <c r="M46" s="9"/>
      <c r="N46" s="9"/>
      <c r="O46" s="9"/>
    </row>
    <row r="47" spans="1:15" ht="13.5" thickBot="1" x14ac:dyDescent="0.25">
      <c r="A47" s="119">
        <v>8.1999999999999993</v>
      </c>
      <c r="B47" s="126" t="s">
        <v>152</v>
      </c>
      <c r="C47" s="127"/>
      <c r="D47" s="121" t="s">
        <v>121</v>
      </c>
      <c r="E47" s="86"/>
      <c r="F47" s="86"/>
      <c r="G47" s="86"/>
      <c r="H47" s="87">
        <f t="shared" si="3"/>
        <v>0</v>
      </c>
      <c r="I47" s="87">
        <v>39</v>
      </c>
      <c r="J47" s="87">
        <f t="shared" si="1"/>
        <v>0</v>
      </c>
      <c r="K47" s="85"/>
      <c r="L47" s="80">
        <f t="shared" si="2"/>
        <v>0</v>
      </c>
      <c r="M47" s="9"/>
      <c r="N47" s="9"/>
      <c r="O47" s="9"/>
    </row>
    <row r="48" spans="1:15" ht="13.5" thickBot="1" x14ac:dyDescent="0.25">
      <c r="A48" s="64"/>
      <c r="B48" s="79"/>
      <c r="C48" s="84"/>
      <c r="D48" s="81" t="s">
        <v>121</v>
      </c>
      <c r="E48" s="86"/>
      <c r="F48" s="86"/>
      <c r="G48" s="86"/>
      <c r="H48" s="87">
        <f t="shared" si="3"/>
        <v>0</v>
      </c>
      <c r="I48" s="87">
        <v>39</v>
      </c>
      <c r="J48" s="87">
        <f t="shared" ref="J48" si="18">MIN(H48:I48)</f>
        <v>0</v>
      </c>
      <c r="K48" s="85"/>
      <c r="L48" s="80">
        <f t="shared" ref="L48" si="19">J48*K48</f>
        <v>0</v>
      </c>
      <c r="M48" s="9"/>
      <c r="N48" s="9"/>
      <c r="O48" s="9"/>
    </row>
    <row r="49" spans="1:15" ht="13.5" thickBot="1" x14ac:dyDescent="0.25">
      <c r="A49" s="66"/>
      <c r="B49" s="389" t="s">
        <v>94</v>
      </c>
      <c r="C49" s="390"/>
      <c r="D49" s="391"/>
      <c r="E49" s="122"/>
      <c r="F49" s="94"/>
      <c r="G49" s="94"/>
      <c r="H49" s="123"/>
      <c r="I49" s="123"/>
      <c r="J49" s="123"/>
      <c r="K49" s="350">
        <f>SUM(K47:K48)</f>
        <v>0</v>
      </c>
      <c r="L49" s="82">
        <f>SUM(L47:L48)</f>
        <v>0</v>
      </c>
      <c r="M49" s="9"/>
      <c r="N49" s="9"/>
      <c r="O49" s="9"/>
    </row>
    <row r="50" spans="1:15" ht="20.100000000000001" customHeight="1" thickBot="1" x14ac:dyDescent="0.25">
      <c r="A50" s="124"/>
      <c r="B50" s="118"/>
      <c r="C50" s="118"/>
      <c r="D50" s="125"/>
      <c r="E50" s="88"/>
      <c r="F50" s="90"/>
      <c r="G50" s="91"/>
      <c r="H50" s="92"/>
      <c r="I50" s="92"/>
      <c r="J50" s="92"/>
      <c r="K50" s="93"/>
      <c r="L50" s="65"/>
      <c r="M50" s="9"/>
      <c r="N50" s="9"/>
      <c r="O50" s="9"/>
    </row>
    <row r="51" spans="1:15" ht="13.5" thickBot="1" x14ac:dyDescent="0.25">
      <c r="A51" s="119">
        <v>8.3000000000000007</v>
      </c>
      <c r="B51" s="126" t="s">
        <v>153</v>
      </c>
      <c r="C51" s="127"/>
      <c r="D51" s="121" t="s">
        <v>121</v>
      </c>
      <c r="E51" s="86"/>
      <c r="F51" s="86"/>
      <c r="G51" s="86"/>
      <c r="H51" s="87">
        <f t="shared" si="3"/>
        <v>0</v>
      </c>
      <c r="I51" s="87">
        <v>39</v>
      </c>
      <c r="J51" s="87">
        <f t="shared" si="1"/>
        <v>0</v>
      </c>
      <c r="K51" s="85"/>
      <c r="L51" s="80">
        <f t="shared" si="2"/>
        <v>0</v>
      </c>
      <c r="M51" s="9"/>
      <c r="N51" s="9"/>
      <c r="O51" s="9"/>
    </row>
    <row r="52" spans="1:15" ht="13.5" thickBot="1" x14ac:dyDescent="0.25">
      <c r="A52" s="64"/>
      <c r="B52" s="79"/>
      <c r="C52" s="84"/>
      <c r="D52" s="81" t="s">
        <v>121</v>
      </c>
      <c r="E52" s="86"/>
      <c r="F52" s="86"/>
      <c r="G52" s="86"/>
      <c r="H52" s="87">
        <f t="shared" ref="H52" si="20">E52-F52-G52</f>
        <v>0</v>
      </c>
      <c r="I52" s="87">
        <v>39</v>
      </c>
      <c r="J52" s="87">
        <f t="shared" si="1"/>
        <v>0</v>
      </c>
      <c r="K52" s="85"/>
      <c r="L52" s="80">
        <f t="shared" si="2"/>
        <v>0</v>
      </c>
      <c r="M52" s="9"/>
      <c r="N52" s="9"/>
      <c r="O52" s="9"/>
    </row>
    <row r="53" spans="1:15" ht="13.5" thickBot="1" x14ac:dyDescent="0.25">
      <c r="A53" s="66"/>
      <c r="B53" s="389" t="s">
        <v>94</v>
      </c>
      <c r="C53" s="390"/>
      <c r="D53" s="391"/>
      <c r="E53" s="130"/>
      <c r="F53" s="131"/>
      <c r="G53" s="131"/>
      <c r="H53" s="129"/>
      <c r="I53" s="129"/>
      <c r="J53" s="129"/>
      <c r="K53" s="353">
        <f>SUM(K51:K52)</f>
        <v>0</v>
      </c>
      <c r="L53" s="82">
        <f>SUM(L51:L52)</f>
        <v>0</v>
      </c>
      <c r="M53" s="9"/>
      <c r="N53" s="9"/>
      <c r="O53" s="9"/>
    </row>
    <row r="54" spans="1:15" ht="15" x14ac:dyDescent="0.25">
      <c r="A54" s="68"/>
      <c r="B54" s="51"/>
      <c r="C54" s="51"/>
      <c r="D54" s="51"/>
      <c r="E54" s="9"/>
      <c r="F54" s="9"/>
      <c r="G54" s="9"/>
      <c r="H54" s="9"/>
      <c r="I54" s="9"/>
      <c r="J54" s="9"/>
      <c r="K54" s="9"/>
      <c r="L54" s="9"/>
      <c r="M54" s="9"/>
      <c r="N54" s="9"/>
      <c r="O54" s="9"/>
    </row>
    <row r="55" spans="1:15" x14ac:dyDescent="0.2">
      <c r="A55" s="9"/>
      <c r="B55" s="51"/>
      <c r="C55" s="51"/>
      <c r="D55" s="51"/>
      <c r="E55" s="9"/>
      <c r="F55" s="9"/>
      <c r="G55" s="9"/>
      <c r="H55" s="9"/>
      <c r="I55" s="9"/>
      <c r="J55" s="9"/>
      <c r="K55" s="9"/>
      <c r="L55" s="9"/>
      <c r="M55" s="9"/>
      <c r="N55" s="9"/>
      <c r="O55" s="9"/>
    </row>
    <row r="56" spans="1:15" x14ac:dyDescent="0.2">
      <c r="A56" s="10" t="s">
        <v>98</v>
      </c>
      <c r="B56" s="51"/>
      <c r="C56" s="51"/>
      <c r="D56" s="51"/>
      <c r="E56" s="9"/>
      <c r="F56" s="9"/>
      <c r="G56" s="9"/>
      <c r="H56" s="9"/>
      <c r="I56" s="9"/>
      <c r="J56" s="9"/>
      <c r="K56" s="9"/>
      <c r="L56" s="9"/>
      <c r="M56" s="9"/>
      <c r="N56" s="9"/>
      <c r="O56" s="9"/>
    </row>
    <row r="57" spans="1:15" x14ac:dyDescent="0.2">
      <c r="A57" s="9"/>
      <c r="B57" s="51"/>
      <c r="C57" s="51"/>
      <c r="D57" s="51"/>
      <c r="E57" s="9"/>
      <c r="F57" s="9"/>
      <c r="G57" s="9"/>
      <c r="H57" s="9"/>
      <c r="I57" s="9"/>
      <c r="J57" s="9"/>
      <c r="K57" s="9"/>
      <c r="L57" s="9"/>
      <c r="M57" s="9"/>
      <c r="N57" s="9"/>
      <c r="O57" s="9"/>
    </row>
    <row r="58" spans="1:15" x14ac:dyDescent="0.2">
      <c r="A58" s="9"/>
      <c r="B58" s="51"/>
      <c r="C58" s="51"/>
      <c r="D58" s="51"/>
      <c r="E58" s="9"/>
      <c r="F58" s="9"/>
      <c r="G58" s="9"/>
      <c r="H58" s="9"/>
      <c r="I58" s="9"/>
      <c r="J58" s="9"/>
      <c r="K58" s="9"/>
      <c r="L58" s="9"/>
      <c r="M58" s="9"/>
      <c r="N58" s="9"/>
      <c r="O58" s="9"/>
    </row>
    <row r="59" spans="1:15" x14ac:dyDescent="0.2">
      <c r="A59" s="9"/>
      <c r="B59" s="51"/>
      <c r="C59" s="51"/>
      <c r="D59" s="51"/>
      <c r="E59" s="9"/>
      <c r="F59" s="9"/>
      <c r="G59" s="9"/>
      <c r="H59" s="9"/>
      <c r="I59" s="9"/>
      <c r="J59" s="9"/>
      <c r="K59" s="9"/>
      <c r="L59" s="9"/>
      <c r="M59" s="9"/>
      <c r="N59" s="9"/>
      <c r="O59" s="9"/>
    </row>
    <row r="60" spans="1:15" ht="15.75" x14ac:dyDescent="0.25">
      <c r="A60" s="155" t="s">
        <v>229</v>
      </c>
      <c r="B60" s="156"/>
      <c r="C60" s="157"/>
      <c r="D60"/>
      <c r="F60" s="9"/>
      <c r="G60" s="9"/>
      <c r="H60" s="9"/>
      <c r="I60" s="9"/>
      <c r="J60" s="9"/>
      <c r="K60" s="9"/>
      <c r="L60" s="9"/>
      <c r="M60" s="9"/>
      <c r="N60" s="9"/>
      <c r="O60" s="9"/>
    </row>
    <row r="61" spans="1:15" ht="15" x14ac:dyDescent="0.25">
      <c r="A61" s="1" t="s">
        <v>230</v>
      </c>
      <c r="B61" s="9"/>
      <c r="C61" s="9"/>
      <c r="D61" s="9"/>
      <c r="E61" s="9"/>
    </row>
    <row r="62" spans="1:15" x14ac:dyDescent="0.2">
      <c r="A62" s="9"/>
      <c r="B62" s="9"/>
      <c r="C62" s="9"/>
      <c r="D62" s="9"/>
      <c r="E62" s="9"/>
    </row>
    <row r="63" spans="1:15" x14ac:dyDescent="0.2">
      <c r="A63" s="2"/>
      <c r="B63" s="9"/>
      <c r="C63" s="9"/>
      <c r="D63" s="9"/>
      <c r="E63" s="9"/>
    </row>
  </sheetData>
  <mergeCells count="13">
    <mergeCell ref="B45:D45"/>
    <mergeCell ref="B49:D49"/>
    <mergeCell ref="B53:D53"/>
    <mergeCell ref="A4:K4"/>
    <mergeCell ref="B9:D9"/>
    <mergeCell ref="B13:D13"/>
    <mergeCell ref="B17:D17"/>
    <mergeCell ref="B41:D41"/>
    <mergeCell ref="B21:D21"/>
    <mergeCell ref="B25:D25"/>
    <mergeCell ref="B29:D29"/>
    <mergeCell ref="B33:D33"/>
    <mergeCell ref="B37:D37"/>
  </mergeCells>
  <phoneticPr fontId="10" type="noConversion"/>
  <pageMargins left="0.75" right="0.75" top="1" bottom="1" header="0.5" footer="0.5"/>
  <pageSetup scale="8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E15"/>
  <sheetViews>
    <sheetView workbookViewId="0"/>
  </sheetViews>
  <sheetFormatPr defaultRowHeight="12.75" x14ac:dyDescent="0.2"/>
  <cols>
    <col min="1" max="1" width="15.7109375" style="5" customWidth="1"/>
    <col min="2" max="2" width="32.28515625" style="4" customWidth="1"/>
    <col min="3" max="3" width="24" customWidth="1"/>
    <col min="4" max="4" width="14.5703125" style="4" customWidth="1"/>
    <col min="5" max="5" width="18.85546875" style="4" customWidth="1"/>
  </cols>
  <sheetData>
    <row r="1" spans="1:5" x14ac:dyDescent="0.2">
      <c r="A1" t="str">
        <f>'Claim Form Summary'!$A$5</f>
        <v>CPCN __####_______</v>
      </c>
      <c r="B1"/>
      <c r="D1" s="9" t="str">
        <f>'Claim Form Summary'!$A$2</f>
        <v>For Period of _____August 2023_________</v>
      </c>
      <c r="E1"/>
    </row>
    <row r="2" spans="1:5" ht="15.75" x14ac:dyDescent="0.25">
      <c r="A2" s="394" t="s">
        <v>319</v>
      </c>
      <c r="B2" s="395"/>
      <c r="C2" s="10"/>
      <c r="D2" s="13"/>
      <c r="E2" s="13"/>
    </row>
    <row r="3" spans="1:5" ht="13.5" thickBot="1" x14ac:dyDescent="0.25">
      <c r="A3" s="29"/>
      <c r="B3" s="13"/>
      <c r="C3" s="10"/>
      <c r="D3" s="13"/>
      <c r="E3" s="13"/>
    </row>
    <row r="4" spans="1:5" ht="26.25" thickBot="1" x14ac:dyDescent="0.25">
      <c r="A4" s="28" t="s">
        <v>114</v>
      </c>
      <c r="B4" s="30" t="s">
        <v>155</v>
      </c>
      <c r="C4" s="30" t="s">
        <v>156</v>
      </c>
      <c r="D4" s="13"/>
      <c r="E4" s="13"/>
    </row>
    <row r="5" spans="1:5" ht="27" customHeight="1" thickBot="1" x14ac:dyDescent="0.25">
      <c r="A5" s="154">
        <v>10</v>
      </c>
      <c r="B5" s="16" t="s">
        <v>157</v>
      </c>
      <c r="C5" s="31"/>
      <c r="D5" s="13"/>
      <c r="E5" s="13"/>
    </row>
    <row r="6" spans="1:5" ht="13.5" thickBot="1" x14ac:dyDescent="0.25">
      <c r="A6" s="32"/>
      <c r="B6" s="33" t="s">
        <v>158</v>
      </c>
      <c r="C6" s="34"/>
      <c r="D6" s="13"/>
      <c r="E6" s="13"/>
    </row>
    <row r="7" spans="1:5" ht="13.5" thickBot="1" x14ac:dyDescent="0.25">
      <c r="A7" s="32"/>
      <c r="B7" s="33" t="s">
        <v>159</v>
      </c>
      <c r="C7" s="34"/>
      <c r="D7" s="13"/>
      <c r="E7" s="13"/>
    </row>
    <row r="8" spans="1:5" ht="13.5" thickBot="1" x14ac:dyDescent="0.25">
      <c r="A8" s="35"/>
      <c r="B8" s="36" t="s">
        <v>160</v>
      </c>
      <c r="C8" s="37">
        <f>SUM(C5:C7)</f>
        <v>0</v>
      </c>
      <c r="D8" s="13"/>
      <c r="E8" s="13"/>
    </row>
    <row r="9" spans="1:5" x14ac:dyDescent="0.2">
      <c r="A9" s="29"/>
      <c r="B9" s="13"/>
      <c r="C9" s="10"/>
      <c r="D9" s="13"/>
      <c r="E9" s="13"/>
    </row>
    <row r="10" spans="1:5" x14ac:dyDescent="0.2">
      <c r="A10" s="29"/>
      <c r="B10" s="13"/>
      <c r="C10" s="10"/>
      <c r="D10" s="13"/>
      <c r="E10" s="13"/>
    </row>
    <row r="11" spans="1:5" x14ac:dyDescent="0.2">
      <c r="A11" s="29"/>
      <c r="B11" s="13"/>
      <c r="C11" s="10"/>
      <c r="D11" s="13"/>
      <c r="E11" s="13"/>
    </row>
    <row r="12" spans="1:5" x14ac:dyDescent="0.2">
      <c r="A12" s="29"/>
      <c r="B12" s="13"/>
      <c r="C12" s="10"/>
      <c r="D12" s="13"/>
      <c r="E12" s="13"/>
    </row>
    <row r="13" spans="1:5" x14ac:dyDescent="0.2">
      <c r="A13" s="29"/>
      <c r="B13" s="13"/>
      <c r="C13" s="10"/>
      <c r="D13" s="13"/>
      <c r="E13" s="13"/>
    </row>
    <row r="14" spans="1:5" x14ac:dyDescent="0.2">
      <c r="A14" s="132"/>
      <c r="B14" s="51"/>
      <c r="C14" s="9"/>
      <c r="D14" s="51"/>
    </row>
    <row r="15" spans="1:5" x14ac:dyDescent="0.2">
      <c r="A15" s="132"/>
      <c r="B15" s="51"/>
      <c r="C15" s="9"/>
      <c r="D15" s="51"/>
    </row>
  </sheetData>
  <mergeCells count="1">
    <mergeCell ref="A2:B2"/>
  </mergeCells>
  <phoneticPr fontId="10" type="noConversion"/>
  <pageMargins left="0.75" right="0.75" top="1" bottom="1" header="0.5" footer="0.5"/>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N51"/>
  <sheetViews>
    <sheetView workbookViewId="0">
      <selection activeCell="B8" sqref="B8"/>
    </sheetView>
  </sheetViews>
  <sheetFormatPr defaultColWidth="9.140625" defaultRowHeight="12.75" x14ac:dyDescent="0.2"/>
  <cols>
    <col min="1" max="1" width="28" style="163" customWidth="1"/>
    <col min="2" max="2" width="15.85546875" style="163" customWidth="1"/>
    <col min="3" max="3" width="19.140625" style="163" customWidth="1"/>
    <col min="4" max="4" width="21" style="163" customWidth="1"/>
    <col min="5" max="5" width="19" style="163" customWidth="1"/>
    <col min="6" max="6" width="21.7109375" style="163" customWidth="1"/>
    <col min="7" max="7" width="20.7109375" style="163" customWidth="1"/>
    <col min="8" max="16384" width="9.140625" style="163"/>
  </cols>
  <sheetData>
    <row r="1" spans="1:14" customFormat="1" x14ac:dyDescent="0.2">
      <c r="A1" t="str">
        <f>'Claim Form Summary'!$A$5</f>
        <v>CPCN __####_______</v>
      </c>
      <c r="D1" s="9" t="str">
        <f>'Claim Form Summary'!$A$2</f>
        <v>For Period of _____August 2023_________</v>
      </c>
    </row>
    <row r="2" spans="1:14" ht="15.75" x14ac:dyDescent="0.25">
      <c r="A2" s="228" t="s">
        <v>320</v>
      </c>
      <c r="B2" s="307"/>
      <c r="C2" s="195"/>
      <c r="D2" s="195"/>
      <c r="E2" s="195"/>
      <c r="F2" s="195"/>
      <c r="G2" s="195"/>
      <c r="H2" s="195"/>
      <c r="I2" s="195"/>
      <c r="J2" s="195"/>
      <c r="K2" s="195"/>
      <c r="L2" s="195"/>
      <c r="M2" s="195"/>
      <c r="N2" s="195"/>
    </row>
    <row r="3" spans="1:14" ht="15" x14ac:dyDescent="0.25">
      <c r="A3" s="307"/>
      <c r="B3" s="195"/>
      <c r="C3" s="195"/>
      <c r="D3" s="195"/>
      <c r="E3" s="195"/>
      <c r="F3" s="195"/>
      <c r="G3" s="195"/>
      <c r="H3" s="195"/>
      <c r="I3" s="195"/>
      <c r="J3" s="195"/>
      <c r="K3" s="195"/>
      <c r="L3" s="195"/>
      <c r="M3" s="195"/>
      <c r="N3" s="195"/>
    </row>
    <row r="4" spans="1:14" ht="15" x14ac:dyDescent="0.25">
      <c r="A4" s="164"/>
      <c r="B4" s="195"/>
      <c r="C4" s="195"/>
      <c r="D4" s="195"/>
      <c r="E4" s="195"/>
      <c r="F4" s="195"/>
      <c r="G4" s="195"/>
      <c r="H4" s="195"/>
      <c r="I4" s="195"/>
      <c r="J4" s="195"/>
      <c r="K4" s="195"/>
      <c r="L4" s="195"/>
      <c r="M4" s="195"/>
      <c r="N4" s="195"/>
    </row>
    <row r="5" spans="1:14" s="312" customFormat="1" ht="15.75" x14ac:dyDescent="0.25">
      <c r="A5" s="311" t="s">
        <v>161</v>
      </c>
    </row>
    <row r="6" spans="1:14" s="197" customFormat="1" ht="15.75" thickBot="1" x14ac:dyDescent="0.3">
      <c r="A6" s="313"/>
      <c r="F6" s="195"/>
    </row>
    <row r="7" spans="1:14" s="197" customFormat="1" ht="15" thickBot="1" x14ac:dyDescent="0.25">
      <c r="A7" s="314" t="s">
        <v>155</v>
      </c>
      <c r="B7" s="315" t="s">
        <v>154</v>
      </c>
      <c r="C7" s="315" t="s">
        <v>162</v>
      </c>
      <c r="F7" s="165"/>
    </row>
    <row r="8" spans="1:14" s="197" customFormat="1" ht="13.5" thickBot="1" x14ac:dyDescent="0.25">
      <c r="A8" s="316" t="s">
        <v>163</v>
      </c>
      <c r="B8" s="317"/>
      <c r="C8" s="318"/>
    </row>
    <row r="9" spans="1:14" s="197" customFormat="1" ht="26.25" thickBot="1" x14ac:dyDescent="0.25">
      <c r="A9" s="316" t="s">
        <v>164</v>
      </c>
      <c r="B9" s="317"/>
      <c r="C9" s="318"/>
    </row>
    <row r="10" spans="1:14" s="197" customFormat="1" ht="13.5" thickBot="1" x14ac:dyDescent="0.25">
      <c r="A10" s="316" t="s">
        <v>165</v>
      </c>
      <c r="B10" s="317"/>
      <c r="C10" s="318"/>
    </row>
    <row r="11" spans="1:14" s="197" customFormat="1" ht="13.5" thickBot="1" x14ac:dyDescent="0.25">
      <c r="A11" s="316" t="s">
        <v>166</v>
      </c>
      <c r="B11" s="317"/>
      <c r="C11" s="318"/>
    </row>
    <row r="12" spans="1:14" s="197" customFormat="1" ht="13.5" thickBot="1" x14ac:dyDescent="0.25">
      <c r="A12" s="316" t="s">
        <v>167</v>
      </c>
      <c r="B12" s="317"/>
      <c r="C12" s="318"/>
    </row>
    <row r="13" spans="1:14" s="197" customFormat="1" ht="18.399999999999999" customHeight="1" x14ac:dyDescent="0.2">
      <c r="A13" s="319" t="s">
        <v>168</v>
      </c>
      <c r="B13" s="320"/>
      <c r="C13" s="396"/>
    </row>
    <row r="14" spans="1:14" s="197" customFormat="1" ht="16.5" customHeight="1" x14ac:dyDescent="0.2">
      <c r="A14" s="319" t="s">
        <v>169</v>
      </c>
      <c r="B14" s="321"/>
      <c r="C14" s="397"/>
    </row>
    <row r="15" spans="1:14" s="197" customFormat="1" ht="21.75" customHeight="1" thickBot="1" x14ac:dyDescent="0.25">
      <c r="A15" s="322" t="s">
        <v>170</v>
      </c>
      <c r="B15" s="323"/>
      <c r="C15" s="398"/>
    </row>
    <row r="16" spans="1:14" s="197" customFormat="1" ht="13.5" thickBot="1" x14ac:dyDescent="0.25">
      <c r="A16" s="324" t="s">
        <v>160</v>
      </c>
      <c r="B16" s="317">
        <f>SUM(B8:B15)</f>
        <v>0</v>
      </c>
      <c r="C16" s="318"/>
    </row>
    <row r="17" spans="1:7" s="197" customFormat="1" x14ac:dyDescent="0.2"/>
    <row r="18" spans="1:7" s="197" customFormat="1" x14ac:dyDescent="0.2"/>
    <row r="19" spans="1:7" s="197" customFormat="1" x14ac:dyDescent="0.2">
      <c r="A19" s="308" t="s">
        <v>171</v>
      </c>
    </row>
    <row r="20" spans="1:7" s="197" customFormat="1" x14ac:dyDescent="0.2"/>
    <row r="21" spans="1:7" s="197" customFormat="1" ht="13.5" thickBot="1" x14ac:dyDescent="0.25">
      <c r="A21" s="197" t="s">
        <v>100</v>
      </c>
      <c r="B21" s="197" t="s">
        <v>101</v>
      </c>
      <c r="C21" s="197" t="s">
        <v>102</v>
      </c>
      <c r="D21" s="197" t="s">
        <v>103</v>
      </c>
      <c r="E21" s="197" t="s">
        <v>104</v>
      </c>
      <c r="F21" s="197" t="s">
        <v>105</v>
      </c>
      <c r="G21" s="197" t="s">
        <v>106</v>
      </c>
    </row>
    <row r="22" spans="1:7" s="327" customFormat="1" ht="65.25" customHeight="1" thickBot="1" x14ac:dyDescent="0.25">
      <c r="A22" s="325" t="s">
        <v>114</v>
      </c>
      <c r="B22" s="326" t="s">
        <v>172</v>
      </c>
      <c r="C22" s="326" t="s">
        <v>173</v>
      </c>
      <c r="D22" s="326" t="s">
        <v>174</v>
      </c>
      <c r="E22" s="326" t="s">
        <v>175</v>
      </c>
      <c r="F22" s="326" t="s">
        <v>176</v>
      </c>
      <c r="G22" s="326" t="s">
        <v>177</v>
      </c>
    </row>
    <row r="23" spans="1:7" s="197" customFormat="1" ht="13.5" thickBot="1" x14ac:dyDescent="0.25">
      <c r="A23" s="328">
        <v>11</v>
      </c>
      <c r="B23" s="329">
        <f>B16</f>
        <v>0</v>
      </c>
      <c r="C23" s="335">
        <f>'Weighted Avg'!G25</f>
        <v>15</v>
      </c>
      <c r="D23" s="333">
        <f>IFERROR(B23/C23,0)</f>
        <v>0</v>
      </c>
      <c r="E23" s="334">
        <v>0.5</v>
      </c>
      <c r="F23" s="334">
        <f>MIN(D23:E23)</f>
        <v>0</v>
      </c>
      <c r="G23" s="329">
        <f>ROUND(C23*F23,2)</f>
        <v>0</v>
      </c>
    </row>
    <row r="24" spans="1:7" s="197" customFormat="1" ht="15" x14ac:dyDescent="0.25">
      <c r="A24" s="330"/>
    </row>
    <row r="25" spans="1:7" s="197" customFormat="1" ht="15" x14ac:dyDescent="0.25">
      <c r="A25" s="313"/>
    </row>
    <row r="26" spans="1:7" s="197" customFormat="1" ht="15" x14ac:dyDescent="0.25">
      <c r="A26" s="184"/>
    </row>
    <row r="27" spans="1:7" s="312" customFormat="1" ht="15.75" x14ac:dyDescent="0.25">
      <c r="A27" s="311" t="s">
        <v>178</v>
      </c>
    </row>
    <row r="28" spans="1:7" s="312" customFormat="1" ht="15.75" x14ac:dyDescent="0.25"/>
    <row r="29" spans="1:7" s="312" customFormat="1" ht="15.75" x14ac:dyDescent="0.25">
      <c r="A29" s="308" t="s">
        <v>179</v>
      </c>
      <c r="B29" s="308"/>
      <c r="C29" s="308"/>
      <c r="D29" s="308"/>
      <c r="E29" s="312" t="s">
        <v>180</v>
      </c>
    </row>
    <row r="30" spans="1:7" s="197" customFormat="1" x14ac:dyDescent="0.2">
      <c r="A30" s="331"/>
    </row>
    <row r="31" spans="1:7" s="197" customFormat="1" ht="13.5" thickBot="1" x14ac:dyDescent="0.25">
      <c r="A31" s="197" t="s">
        <v>100</v>
      </c>
      <c r="B31" s="197" t="s">
        <v>101</v>
      </c>
      <c r="C31" s="197" t="s">
        <v>102</v>
      </c>
      <c r="D31" s="197" t="s">
        <v>103</v>
      </c>
    </row>
    <row r="32" spans="1:7" s="197" customFormat="1" ht="57.75" customHeight="1" thickBot="1" x14ac:dyDescent="0.25">
      <c r="A32" s="325" t="s">
        <v>114</v>
      </c>
      <c r="B32" s="326" t="s">
        <v>173</v>
      </c>
      <c r="C32" s="326" t="s">
        <v>181</v>
      </c>
      <c r="D32" s="326" t="s">
        <v>182</v>
      </c>
    </row>
    <row r="33" spans="1:14" s="197" customFormat="1" ht="13.5" thickBot="1" x14ac:dyDescent="0.25">
      <c r="A33" s="328">
        <v>12</v>
      </c>
      <c r="B33" s="332">
        <f>'Weighted Avg'!G25</f>
        <v>15</v>
      </c>
      <c r="C33" s="334">
        <v>0.03</v>
      </c>
      <c r="D33" s="329">
        <f>SUM(B33*C33,2)</f>
        <v>2.4500000000000002</v>
      </c>
    </row>
    <row r="34" spans="1:14" s="197" customFormat="1" x14ac:dyDescent="0.2">
      <c r="A34" s="331"/>
    </row>
    <row r="35" spans="1:14" s="197" customFormat="1" x14ac:dyDescent="0.2"/>
    <row r="36" spans="1:14" s="197" customFormat="1" x14ac:dyDescent="0.2"/>
    <row r="37" spans="1:14" s="197" customFormat="1" x14ac:dyDescent="0.2"/>
    <row r="38" spans="1:14" x14ac:dyDescent="0.2">
      <c r="A38" s="195"/>
      <c r="B38" s="195"/>
      <c r="C38" s="195"/>
      <c r="D38" s="195"/>
      <c r="E38" s="195"/>
      <c r="F38" s="195"/>
      <c r="G38" s="195"/>
      <c r="H38" s="195"/>
      <c r="I38" s="195"/>
      <c r="J38" s="195"/>
      <c r="K38" s="195"/>
      <c r="L38" s="195"/>
      <c r="M38" s="195"/>
      <c r="N38" s="195"/>
    </row>
    <row r="39" spans="1:14" x14ac:dyDescent="0.2">
      <c r="A39" s="195"/>
      <c r="B39" s="195"/>
      <c r="C39" s="195"/>
      <c r="D39" s="195"/>
      <c r="E39" s="195"/>
      <c r="F39" s="195"/>
      <c r="G39" s="195"/>
      <c r="H39" s="195"/>
      <c r="I39" s="195"/>
      <c r="J39" s="195"/>
      <c r="K39" s="195"/>
      <c r="L39" s="195"/>
      <c r="M39" s="195"/>
      <c r="N39" s="195"/>
    </row>
    <row r="40" spans="1:14" x14ac:dyDescent="0.2">
      <c r="A40" s="195"/>
      <c r="B40" s="195"/>
      <c r="C40" s="195"/>
      <c r="D40" s="195"/>
      <c r="E40" s="195"/>
      <c r="F40" s="195"/>
      <c r="G40" s="195"/>
      <c r="H40" s="195"/>
      <c r="I40" s="195"/>
      <c r="J40" s="195"/>
      <c r="K40" s="195"/>
      <c r="L40" s="195"/>
      <c r="M40" s="195"/>
      <c r="N40" s="195"/>
    </row>
    <row r="41" spans="1:14" x14ac:dyDescent="0.2">
      <c r="A41" s="195"/>
      <c r="B41" s="195"/>
      <c r="C41" s="195"/>
      <c r="D41" s="195"/>
      <c r="E41" s="195"/>
      <c r="F41" s="195"/>
      <c r="G41" s="195"/>
      <c r="H41" s="195"/>
      <c r="I41" s="195"/>
      <c r="J41" s="195"/>
      <c r="K41" s="195"/>
      <c r="L41" s="195"/>
      <c r="M41" s="195"/>
      <c r="N41" s="195"/>
    </row>
    <row r="42" spans="1:14" x14ac:dyDescent="0.2">
      <c r="A42" s="195"/>
      <c r="B42" s="195"/>
      <c r="C42" s="195"/>
      <c r="D42" s="195"/>
      <c r="E42" s="195"/>
      <c r="F42" s="195"/>
      <c r="G42" s="195"/>
      <c r="H42" s="195"/>
      <c r="I42" s="195"/>
      <c r="J42" s="195"/>
      <c r="K42" s="195"/>
      <c r="L42" s="195"/>
      <c r="M42" s="195"/>
      <c r="N42" s="195"/>
    </row>
    <row r="43" spans="1:14" x14ac:dyDescent="0.2">
      <c r="A43" s="195"/>
      <c r="B43" s="195"/>
      <c r="C43" s="195"/>
      <c r="D43" s="195"/>
      <c r="E43" s="195"/>
      <c r="F43" s="195"/>
      <c r="G43" s="195"/>
      <c r="H43" s="195"/>
      <c r="I43" s="195"/>
      <c r="J43" s="195"/>
      <c r="K43" s="195"/>
      <c r="L43" s="195"/>
      <c r="M43" s="195"/>
      <c r="N43" s="195"/>
    </row>
    <row r="44" spans="1:14" x14ac:dyDescent="0.2">
      <c r="A44" s="195"/>
      <c r="B44" s="195"/>
      <c r="C44" s="195"/>
      <c r="D44" s="195"/>
      <c r="E44" s="195"/>
      <c r="F44" s="195"/>
      <c r="G44" s="195"/>
      <c r="H44" s="195"/>
      <c r="I44" s="195"/>
      <c r="J44" s="195"/>
      <c r="K44" s="195"/>
      <c r="L44" s="195"/>
      <c r="M44" s="195"/>
      <c r="N44" s="195"/>
    </row>
    <row r="45" spans="1:14" x14ac:dyDescent="0.2">
      <c r="A45" s="195"/>
      <c r="B45" s="195"/>
      <c r="C45" s="195"/>
      <c r="D45" s="195"/>
      <c r="E45" s="195"/>
      <c r="F45" s="195"/>
      <c r="G45" s="195"/>
      <c r="H45" s="195"/>
      <c r="I45" s="195"/>
      <c r="J45" s="195"/>
      <c r="K45" s="195"/>
      <c r="L45" s="195"/>
      <c r="M45" s="195"/>
      <c r="N45" s="195"/>
    </row>
    <row r="46" spans="1:14" x14ac:dyDescent="0.2">
      <c r="A46" s="195"/>
      <c r="B46" s="195"/>
      <c r="C46" s="195"/>
      <c r="D46" s="195"/>
      <c r="E46" s="195"/>
      <c r="F46" s="195"/>
      <c r="G46" s="195"/>
      <c r="H46" s="195"/>
      <c r="I46" s="195"/>
      <c r="J46" s="195"/>
      <c r="K46" s="195"/>
      <c r="L46" s="195"/>
      <c r="M46" s="195"/>
      <c r="N46" s="195"/>
    </row>
    <row r="47" spans="1:14" x14ac:dyDescent="0.2">
      <c r="A47" s="195"/>
      <c r="B47" s="195"/>
      <c r="C47" s="195"/>
      <c r="D47" s="195"/>
      <c r="E47" s="195"/>
      <c r="F47" s="195"/>
      <c r="G47" s="195"/>
      <c r="H47" s="195"/>
      <c r="I47" s="195"/>
      <c r="J47" s="195"/>
      <c r="K47" s="195"/>
      <c r="L47" s="195"/>
      <c r="M47" s="195"/>
      <c r="N47" s="195"/>
    </row>
    <row r="48" spans="1:14" x14ac:dyDescent="0.2">
      <c r="A48" s="195"/>
      <c r="B48" s="195"/>
      <c r="C48" s="195"/>
      <c r="D48" s="195"/>
      <c r="E48" s="195"/>
      <c r="F48" s="195"/>
      <c r="G48" s="195"/>
      <c r="H48" s="195"/>
      <c r="I48" s="195"/>
      <c r="J48" s="195"/>
      <c r="K48" s="195"/>
      <c r="L48" s="195"/>
      <c r="M48" s="195"/>
      <c r="N48" s="195"/>
    </row>
    <row r="49" spans="1:14" x14ac:dyDescent="0.2">
      <c r="A49" s="195"/>
      <c r="B49" s="195"/>
      <c r="C49" s="195"/>
      <c r="D49" s="195"/>
      <c r="E49" s="195"/>
      <c r="F49" s="195"/>
      <c r="G49" s="195"/>
      <c r="H49" s="195"/>
      <c r="I49" s="195"/>
      <c r="J49" s="195"/>
      <c r="K49" s="195"/>
      <c r="L49" s="195"/>
      <c r="M49" s="195"/>
      <c r="N49" s="195"/>
    </row>
    <row r="50" spans="1:14" x14ac:dyDescent="0.2">
      <c r="A50" s="195"/>
      <c r="B50" s="195"/>
      <c r="C50" s="195"/>
      <c r="D50" s="195"/>
      <c r="E50" s="195"/>
      <c r="F50" s="195"/>
      <c r="G50" s="195"/>
      <c r="H50" s="195"/>
      <c r="I50" s="195"/>
      <c r="J50" s="195"/>
      <c r="K50" s="195"/>
      <c r="L50" s="195"/>
      <c r="M50" s="195"/>
      <c r="N50" s="195"/>
    </row>
    <row r="51" spans="1:14" x14ac:dyDescent="0.2">
      <c r="A51" s="195"/>
      <c r="B51" s="195"/>
      <c r="C51" s="195"/>
      <c r="D51" s="195"/>
      <c r="E51" s="195"/>
      <c r="F51" s="195"/>
      <c r="G51" s="195"/>
      <c r="H51" s="195"/>
      <c r="I51" s="195"/>
      <c r="J51" s="195"/>
      <c r="K51" s="195"/>
      <c r="L51" s="195"/>
      <c r="M51" s="195"/>
      <c r="N51" s="195"/>
    </row>
  </sheetData>
  <mergeCells count="1">
    <mergeCell ref="C13:C15"/>
  </mergeCells>
  <phoneticPr fontId="10" type="noConversion"/>
  <pageMargins left="0.75" right="0.75" top="1" bottom="1" header="0.5" footer="0.5"/>
  <pageSetup scale="7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E23"/>
  <sheetViews>
    <sheetView workbookViewId="0">
      <selection activeCell="B28" sqref="B28"/>
    </sheetView>
  </sheetViews>
  <sheetFormatPr defaultRowHeight="12.75" x14ac:dyDescent="0.2"/>
  <cols>
    <col min="1" max="1" width="12" customWidth="1"/>
    <col min="2" max="2" width="36.42578125" customWidth="1"/>
    <col min="3" max="3" width="21.5703125" customWidth="1"/>
    <col min="4" max="4" width="37.85546875" customWidth="1"/>
  </cols>
  <sheetData>
    <row r="1" spans="1:5" x14ac:dyDescent="0.2">
      <c r="A1" t="str">
        <f>'Claim Form Summary'!$A$5</f>
        <v>CPCN __####_______</v>
      </c>
      <c r="D1" s="9" t="str">
        <f>'Claim Form Summary'!$A$2</f>
        <v>For Period of _____August 2023_________</v>
      </c>
    </row>
    <row r="2" spans="1:5" ht="15.75" x14ac:dyDescent="0.25">
      <c r="A2" s="371" t="s">
        <v>321</v>
      </c>
      <c r="B2" s="8"/>
    </row>
    <row r="3" spans="1:5" ht="15" x14ac:dyDescent="0.25">
      <c r="A3" s="50"/>
      <c r="B3" s="8"/>
    </row>
    <row r="4" spans="1:5" ht="15" x14ac:dyDescent="0.25">
      <c r="A4" s="41" t="s">
        <v>183</v>
      </c>
      <c r="B4" s="8"/>
    </row>
    <row r="5" spans="1:5" ht="16.5" thickBot="1" x14ac:dyDescent="0.3">
      <c r="A5" s="3"/>
    </row>
    <row r="6" spans="1:5" ht="26.25" thickBot="1" x14ac:dyDescent="0.25">
      <c r="A6" s="45" t="s">
        <v>114</v>
      </c>
      <c r="B6" s="43" t="s">
        <v>155</v>
      </c>
      <c r="C6" s="44" t="s">
        <v>154</v>
      </c>
      <c r="D6" s="44" t="s">
        <v>162</v>
      </c>
    </row>
    <row r="7" spans="1:5" ht="21.2" customHeight="1" thickBot="1" x14ac:dyDescent="0.25">
      <c r="A7" s="42">
        <v>13</v>
      </c>
      <c r="B7" s="16" t="s">
        <v>163</v>
      </c>
      <c r="C7" s="60"/>
      <c r="D7" s="46"/>
      <c r="E7" s="9"/>
    </row>
    <row r="8" spans="1:5" ht="19.5" customHeight="1" thickBot="1" x14ac:dyDescent="0.25">
      <c r="A8" s="27"/>
      <c r="B8" s="136" t="s">
        <v>184</v>
      </c>
      <c r="C8" s="61"/>
      <c r="D8" s="33"/>
      <c r="E8" s="9"/>
    </row>
    <row r="9" spans="1:5" ht="23.25" customHeight="1" thickBot="1" x14ac:dyDescent="0.25">
      <c r="A9" s="27"/>
      <c r="B9" s="136" t="s">
        <v>165</v>
      </c>
      <c r="C9" s="61"/>
      <c r="D9" s="33"/>
      <c r="E9" s="9"/>
    </row>
    <row r="10" spans="1:5" ht="13.5" thickBot="1" x14ac:dyDescent="0.25">
      <c r="A10" s="27"/>
      <c r="B10" s="136" t="s">
        <v>166</v>
      </c>
      <c r="C10" s="61"/>
      <c r="D10" s="33"/>
      <c r="E10" s="9"/>
    </row>
    <row r="11" spans="1:5" ht="13.5" thickBot="1" x14ac:dyDescent="0.25">
      <c r="A11" s="14"/>
      <c r="B11" s="136" t="s">
        <v>167</v>
      </c>
      <c r="C11" s="61"/>
      <c r="D11" s="33"/>
      <c r="E11" s="9"/>
    </row>
    <row r="12" spans="1:5" ht="13.5" thickBot="1" x14ac:dyDescent="0.25">
      <c r="A12" s="10"/>
      <c r="B12" s="40" t="s">
        <v>94</v>
      </c>
      <c r="C12" s="62">
        <f>SUM(C7:C11)</f>
        <v>0</v>
      </c>
      <c r="D12" s="33"/>
      <c r="E12" s="9"/>
    </row>
    <row r="13" spans="1:5" x14ac:dyDescent="0.2">
      <c r="A13" s="10"/>
      <c r="B13" s="10"/>
      <c r="C13" s="63"/>
      <c r="D13" s="10"/>
      <c r="E13" s="9"/>
    </row>
    <row r="14" spans="1:5" x14ac:dyDescent="0.2">
      <c r="A14" s="10"/>
      <c r="B14" s="10"/>
      <c r="C14" s="63"/>
      <c r="D14" s="10"/>
      <c r="E14" s="9"/>
    </row>
    <row r="15" spans="1:5" x14ac:dyDescent="0.2">
      <c r="A15" s="10"/>
      <c r="B15" s="10"/>
      <c r="C15" s="63"/>
      <c r="D15" s="10"/>
      <c r="E15" s="9"/>
    </row>
    <row r="16" spans="1:5" x14ac:dyDescent="0.2">
      <c r="A16" s="10"/>
      <c r="B16" s="10"/>
      <c r="C16" s="63"/>
      <c r="D16" s="10"/>
      <c r="E16" s="9"/>
    </row>
    <row r="17" spans="1:5" ht="15" x14ac:dyDescent="0.25">
      <c r="A17" s="41" t="s">
        <v>185</v>
      </c>
      <c r="B17" s="10"/>
      <c r="C17" s="10"/>
      <c r="D17" s="10"/>
      <c r="E17" s="9"/>
    </row>
    <row r="18" spans="1:5" ht="13.5" customHeight="1" thickBot="1" x14ac:dyDescent="0.25">
      <c r="B18" s="10"/>
      <c r="C18" s="10"/>
      <c r="D18" s="10"/>
      <c r="E18" s="9"/>
    </row>
    <row r="19" spans="1:5" ht="26.25" thickBot="1" x14ac:dyDescent="0.25">
      <c r="A19" s="45" t="s">
        <v>114</v>
      </c>
      <c r="B19" s="39" t="s">
        <v>186</v>
      </c>
      <c r="C19" s="30" t="s">
        <v>154</v>
      </c>
      <c r="D19" s="30" t="s">
        <v>162</v>
      </c>
      <c r="E19" s="9"/>
    </row>
    <row r="20" spans="1:5" ht="13.5" thickBot="1" x14ac:dyDescent="0.25">
      <c r="A20" s="38">
        <v>14</v>
      </c>
      <c r="B20" s="136"/>
      <c r="C20" s="61"/>
      <c r="D20" s="33"/>
      <c r="E20" s="9"/>
    </row>
    <row r="21" spans="1:5" ht="13.5" thickBot="1" x14ac:dyDescent="0.25">
      <c r="A21" s="10"/>
      <c r="B21" s="40" t="s">
        <v>94</v>
      </c>
      <c r="C21" s="62">
        <f>SUM(C20)</f>
        <v>0</v>
      </c>
      <c r="D21" s="33"/>
      <c r="E21" s="9"/>
    </row>
    <row r="22" spans="1:5" x14ac:dyDescent="0.2">
      <c r="C22" s="9"/>
      <c r="D22" s="9"/>
      <c r="E22" s="9"/>
    </row>
    <row r="23" spans="1:5" x14ac:dyDescent="0.2">
      <c r="C23" s="9"/>
      <c r="D23" s="9"/>
      <c r="E23" s="9"/>
    </row>
  </sheetData>
  <phoneticPr fontId="10" type="noConversion"/>
  <pageMargins left="0.75" right="0.75" top="1" bottom="1" header="0.5" footer="0.5"/>
  <pageSetup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EDAF9F80FDE0E459E1A4ABBAD4741F7" ma:contentTypeVersion="2" ma:contentTypeDescription="Create a new document." ma:contentTypeScope="" ma:versionID="2c7ea44b9682ed332563563c45ae2638">
  <xsd:schema xmlns:xsd="http://www.w3.org/2001/XMLSchema" xmlns:xs="http://www.w3.org/2001/XMLSchema" xmlns:p="http://schemas.microsoft.com/office/2006/metadata/properties" xmlns:ns2="1f515989-4afe-4bfb-8869-4f44a11afb39" targetNamespace="http://schemas.microsoft.com/office/2006/metadata/properties" ma:root="true" ma:fieldsID="316846861b4c0cadfdcf73e1ce08bcb7" ns2:_="">
    <xsd:import namespace="1f515989-4afe-4bfb-8869-4f44a11afb39"/>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515989-4afe-4bfb-8869-4f44a11afb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9BC2B6C-56D6-4C9A-B0C1-C4A7A9337A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515989-4afe-4bfb-8869-4f44a11afb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E21BF9-BFDE-4404-B280-60657136F020}">
  <ds:schemaRefs>
    <ds:schemaRef ds:uri="http://schemas.microsoft.com/sharepoint/v3/contenttype/forms"/>
  </ds:schemaRefs>
</ds:datastoreItem>
</file>

<file path=customXml/itemProps3.xml><?xml version="1.0" encoding="utf-8"?>
<ds:datastoreItem xmlns:ds="http://schemas.openxmlformats.org/officeDocument/2006/customXml" ds:itemID="{EABDD4E1-043B-41E0-857A-01C728BD2C11}">
  <ds:schemaRefs>
    <ds:schemaRef ds:uri="http://schemas.microsoft.com/office/infopath/2007/PartnerControls"/>
    <ds:schemaRef ds:uri="http://purl.org/dc/elements/1.1/"/>
    <ds:schemaRef ds:uri="http://schemas.microsoft.com/office/2006/documentManagement/types"/>
    <ds:schemaRef ds:uri="http://schemas.microsoft.com/office/2006/metadata/properties"/>
    <ds:schemaRef ds:uri="http://purl.org/dc/terms/"/>
    <ds:schemaRef ds:uri="http://schemas.openxmlformats.org/package/2006/metadata/core-properties"/>
    <ds:schemaRef ds:uri="1f515989-4afe-4bfb-8869-4f44a11afb3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Claim Form Summary</vt:lpstr>
      <vt:lpstr>Data Fields</vt:lpstr>
      <vt:lpstr>Weighted Avg</vt:lpstr>
      <vt:lpstr>ACP Pilot</vt:lpstr>
      <vt:lpstr>Lines 1,2,3,4 </vt:lpstr>
      <vt:lpstr>Lines 5,6,7,8,9</vt:lpstr>
      <vt:lpstr>Line 10</vt:lpstr>
      <vt:lpstr>Lines 11 or 12</vt:lpstr>
      <vt:lpstr>Lines 13 &amp; 14</vt:lpstr>
      <vt:lpstr>'Claim Form 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Lee, Tina</cp:lastModifiedBy>
  <cp:revision/>
  <cp:lastPrinted>2022-01-25T18:52:44Z</cp:lastPrinted>
  <dcterms:created xsi:type="dcterms:W3CDTF">2011-11-29T07:41:33Z</dcterms:created>
  <dcterms:modified xsi:type="dcterms:W3CDTF">2023-07-27T20:51:35Z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ContentTypeId">
    <vt:lpwstr>0x0101006EDAF9F80FDE0E459E1A4ABBAD4741F7</vt:lpwstr>
  </property>
</Properties>
</file>